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660" windowHeight="11660"/>
  </bookViews>
  <sheets>
    <sheet name="CUSTOMER (2)"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<sst xmlns="http://schemas.openxmlformats.org/spreadsheetml/2006/main" count="67258" uniqueCount="13515">
  <si>
    <t>Customer Code</t>
  </si>
  <si>
    <t>Customer Name</t>
  </si>
  <si>
    <t>Contact No</t>
  </si>
  <si>
    <t>CIN No</t>
  </si>
  <si>
    <t>GST No</t>
  </si>
  <si>
    <t>PAN No</t>
  </si>
  <si>
    <t>Group</t>
  </si>
  <si>
    <t>Customer Type</t>
  </si>
  <si>
    <t>Customer Category</t>
  </si>
  <si>
    <t>Email of Customer</t>
  </si>
  <si>
    <t>Opening Balance</t>
  </si>
  <si>
    <t>Balance Type</t>
  </si>
  <si>
    <t>Contact Person</t>
  </si>
  <si>
    <t>Phone</t>
  </si>
  <si>
    <t>Mobile</t>
  </si>
  <si>
    <t>Email</t>
  </si>
  <si>
    <t>Address Type</t>
  </si>
  <si>
    <t>Address Short Name</t>
  </si>
  <si>
    <t>Complete Address</t>
  </si>
  <si>
    <t>City</t>
  </si>
  <si>
    <t>State/Province</t>
  </si>
  <si>
    <t>Country</t>
  </si>
  <si>
    <t>Pincode/ZipCode</t>
  </si>
  <si>
    <t>Status</t>
  </si>
  <si>
    <t>M. Ehtisham</t>
  </si>
  <si>
    <t>Reg Office</t>
  </si>
  <si>
    <t>28, Panchawati, Near.RK Mall,, Udaipur-313001
Rajasthan</t>
  </si>
  <si>
    <t>Sitapur</t>
  </si>
  <si>
    <t>Uttar Pradesh</t>
  </si>
  <si>
    <t>India</t>
  </si>
  <si>
    <t>Active</t>
  </si>
  <si>
    <t>Miss Rachna Agrawal</t>
  </si>
  <si>
    <t>Nagpur</t>
  </si>
  <si>
    <t>Maharashtra</t>
  </si>
  <si>
    <t>Mr. Abhishek Phukan</t>
  </si>
  <si>
    <t>No:32,Nagendra nagar,velachery main road,, velachery,ch-42, (opp to phoenix mall),</t>
  </si>
  <si>
    <t>Jorhat</t>
  </si>
  <si>
    <t>Assam</t>
  </si>
  <si>
    <t>Mr. Ajay Gupta</t>
  </si>
  <si>
    <t>Ghaziabad</t>
  </si>
  <si>
    <t>Mr. Ajay Kumar Jangid</t>
  </si>
  <si>
    <t>8-3-966/6, Plot 6, Flat S2, Sai Shakthi Nivas,, Nagajuna Nagar, Ameerpet,, Hyderabad,500073</t>
  </si>
  <si>
    <t>Nagaur</t>
  </si>
  <si>
    <t>Rajasthan</t>
  </si>
  <si>
    <t>Mr. Ajay kumar Pancharia</t>
  </si>
  <si>
    <t>SIGNAGE</t>
  </si>
  <si>
    <t>MANUFACTURER</t>
  </si>
  <si>
    <t>Bikaner</t>
  </si>
  <si>
    <t>Mr. Ajit Roy</t>
  </si>
  <si>
    <t>Agartala</t>
  </si>
  <si>
    <t>Tripura</t>
  </si>
  <si>
    <t>Mr. Akash Jain</t>
  </si>
  <si>
    <t>New Delhi</t>
  </si>
  <si>
    <t>Delhi</t>
  </si>
  <si>
    <t>Mr. Akhil Bansal</t>
  </si>
  <si>
    <t>Mr. Amal Mohan</t>
  </si>
  <si>
    <t>WOOD</t>
  </si>
  <si>
    <t>PROFESSIONAL USER</t>
  </si>
  <si>
    <t>14 Mahagujarat Estate,, Behind Sarvottam Hotel and Reliance Petrol Pump,, Near AIA Engg, Before Narmada Fertilizer Village,, Moraiya Changodar, Ahmedabad-382213</t>
  </si>
  <si>
    <t>Ernakulam</t>
  </si>
  <si>
    <t>Kerala</t>
  </si>
  <si>
    <t>Mr. Amandeep</t>
  </si>
  <si>
    <t>Gali No.2, Chunna Bhati Nandnagri,, Modinagar, Ghaziabad-201204</t>
  </si>
  <si>
    <t>Mr. Amar Jain</t>
  </si>
  <si>
    <t>Mr. Amarkant</t>
  </si>
  <si>
    <t>I.T.I  More, Mirchaibari,, Katihar-854105 (Bihar)</t>
  </si>
  <si>
    <t>Agra</t>
  </si>
  <si>
    <t>Mr. Amit Barui</t>
  </si>
  <si>
    <t>No. 177, Rajeswari Building Marurai Road,, Trichy- 620008</t>
  </si>
  <si>
    <t>Jalpaiguri</t>
  </si>
  <si>
    <t>West Bengal</t>
  </si>
  <si>
    <t>Mr. Amit (D)</t>
  </si>
  <si>
    <t xml:space="preserve">OTHERS </t>
  </si>
  <si>
    <t>South Delhi</t>
  </si>
  <si>
    <t>Mr. Amit (Delhi)</t>
  </si>
  <si>
    <t>105, Pocket-8, Sector-21, Rohini,, Delhi- 110086</t>
  </si>
  <si>
    <t>Mr. Amit Rathee</t>
  </si>
  <si>
    <t>Bahadurgarh</t>
  </si>
  <si>
    <t>Haryana</t>
  </si>
  <si>
    <t>Mr. Amit Thakur</t>
  </si>
  <si>
    <t>Shri Ram Market Naya Kotta, Rampura Kota</t>
  </si>
  <si>
    <t>Mathura</t>
  </si>
  <si>
    <t>Mr. Anand Singh Chaudhary</t>
  </si>
  <si>
    <t>Khetan Gally Gandhi Chowk,, Akola- 444006</t>
  </si>
  <si>
    <t>East Delhi</t>
  </si>
  <si>
    <t>Mr. Anil</t>
  </si>
  <si>
    <t>Alwar</t>
  </si>
  <si>
    <t>Mr. Anil Ahuja</t>
  </si>
  <si>
    <t>Shop No-4 Narayan Darshan, Opp Rupam Cinema Surat</t>
  </si>
  <si>
    <t>Fazilka</t>
  </si>
  <si>
    <t>Punjab</t>
  </si>
  <si>
    <t>Mr. Anil Kumar(Badarpur)</t>
  </si>
  <si>
    <t>One Time User</t>
  </si>
  <si>
    <t>SOUTH DELHI</t>
  </si>
  <si>
    <t>Mr. Anil Midha</t>
  </si>
  <si>
    <t>Ganganagar</t>
  </si>
  <si>
    <t>Mr. Ankit</t>
  </si>
  <si>
    <t>Near Nalanda Pustak Sadan,, Main Road Sehore (M.P.), Pin 466001</t>
  </si>
  <si>
    <t>Mr. Ankur patodiya</t>
  </si>
  <si>
    <t>Churu</t>
  </si>
  <si>
    <t>Mr. Annappa Harihar</t>
  </si>
  <si>
    <t>Ranebennur</t>
  </si>
  <si>
    <t>Karnataka</t>
  </si>
  <si>
    <t>Mr. Anoop Jagdhari</t>
  </si>
  <si>
    <t>Mw</t>
  </si>
  <si>
    <t>Madhya Pradesh</t>
  </si>
  <si>
    <t>Mr. Arif</t>
  </si>
  <si>
    <t>Mr. Arun (Delhi)</t>
  </si>
  <si>
    <t>Mr. Arun ( Narela )</t>
  </si>
  <si>
    <t>Mr. Arvind Khare</t>
  </si>
  <si>
    <t>Bhopal</t>
  </si>
  <si>
    <t>Mr. Arvind Kumar Saini</t>
  </si>
  <si>
    <t>Mr Aryaman</t>
  </si>
  <si>
    <t>Bhiwadi</t>
  </si>
  <si>
    <t>Mr. Ashish R Raval</t>
  </si>
  <si>
    <t>Ahmedabad</t>
  </si>
  <si>
    <t>Gujarat</t>
  </si>
  <si>
    <t>Mr. Ashish zala</t>
  </si>
  <si>
    <t>Rajkot</t>
  </si>
  <si>
    <t>Mr. Ashok Annad</t>
  </si>
  <si>
    <t>Shahjahanpur</t>
  </si>
  <si>
    <t>Mr. Ashok Kumar</t>
  </si>
  <si>
    <t>Ansals golflink 1 SCO 20A, Sector 114,, Mohali, SAS nagar punjab- 140301</t>
  </si>
  <si>
    <t>Kota</t>
  </si>
  <si>
    <t>Mr. Ashok Solanki</t>
  </si>
  <si>
    <t>30-1-21 Janda Panja Road,, Rajahmundry, East Godavari District,, Pin Code- 533101 (Andhra Pradesh)</t>
  </si>
  <si>
    <t>Chittorgarh</t>
  </si>
  <si>
    <t>Mr. Ashraf Khan</t>
  </si>
  <si>
    <t>Jaipur</t>
  </si>
  <si>
    <t>Mr. Asif Ansari</t>
  </si>
  <si>
    <t>Barelly</t>
  </si>
  <si>
    <t>Mr. Atul</t>
  </si>
  <si>
    <t>Mr. Atul Jain</t>
  </si>
  <si>
    <t>Ground Floor, Plot No.- B52, B53, Chandaka, Industrial Estate, Patia, Bhubaneshwar, Khordha,, Odisha-  751023</t>
  </si>
  <si>
    <t>Mr. Ayaz shaikh</t>
  </si>
  <si>
    <t>Anand</t>
  </si>
  <si>
    <t>Mr. Ayyaj Altaf Beg</t>
  </si>
  <si>
    <t>Sangli</t>
  </si>
  <si>
    <t>Mr. Bablu ji</t>
  </si>
  <si>
    <t>Aligarh</t>
  </si>
  <si>
    <t>Mr. Bajirav Tandel</t>
  </si>
  <si>
    <t>40 Bhavani Road, Kavindapadi ,, Erode -638455 Tamil Nadu</t>
  </si>
  <si>
    <t>Kolhapur</t>
  </si>
  <si>
    <t>Mr. Balbir</t>
  </si>
  <si>
    <t>B-48, Site No-4, Sahibabad, U P-201010</t>
  </si>
  <si>
    <t>Mr Bashir Ahmad</t>
  </si>
  <si>
    <t>HARDWARE</t>
  </si>
  <si>
    <t>Srinagar</t>
  </si>
  <si>
    <t>Jammu And Kashmir</t>
  </si>
  <si>
    <t>Mr. Basudev</t>
  </si>
  <si>
    <t>Alipore</t>
  </si>
  <si>
    <t>Mr. Bhoop Kumar</t>
  </si>
  <si>
    <t>S-272A, Main Salawas Road, IInd Phase, M.I.A. Basni, Jodhpur,, Rajasthan 342005</t>
  </si>
  <si>
    <t>Pratapgarh</t>
  </si>
  <si>
    <t>Mr. Bhupinder Singh</t>
  </si>
  <si>
    <t>Ludhiana</t>
  </si>
  <si>
    <t>Mr. Binod Kumar</t>
  </si>
  <si>
    <t>Jamshedpur</t>
  </si>
  <si>
    <t>Jharkhand</t>
  </si>
  <si>
    <t>Mr. C.B.Punia</t>
  </si>
  <si>
    <t>RZ-10, Raj Nagar-I,, Old Mehroli Road Opp., Shri Shiv Shakti Mandir,, Palam Colony, N.D-45</t>
  </si>
  <si>
    <t>Mr. Chandan Jha</t>
  </si>
  <si>
    <t>169, Gali No.2, New Bhood Colony,, Sec-28-29, Chowk,Faridabad, pin code 121002</t>
  </si>
  <si>
    <t>Vapi</t>
  </si>
  <si>
    <t>Mr. Chandra Prakash Jangir</t>
  </si>
  <si>
    <t>Sikar</t>
  </si>
  <si>
    <t>Mr. Chintu</t>
  </si>
  <si>
    <t>Saharanpur</t>
  </si>
  <si>
    <t>Mr. Dastgeer. K. Hosamani</t>
  </si>
  <si>
    <t>Gadag</t>
  </si>
  <si>
    <t>Mr. Dayanand</t>
  </si>
  <si>
    <t>Mr. Deepak Kumar (Rj)</t>
  </si>
  <si>
    <t>Ajmer</t>
  </si>
  <si>
    <t>Mr. Deepak Rajgir</t>
  </si>
  <si>
    <t>Kanpur Moffusil</t>
  </si>
  <si>
    <t>Mr. Deepak Sahane</t>
  </si>
  <si>
    <t>Chandauli</t>
  </si>
  <si>
    <t>Mr. D. Gopinath</t>
  </si>
  <si>
    <t>Salem</t>
  </si>
  <si>
    <t>Tamil Nadu</t>
  </si>
  <si>
    <t>Mr. Dinesh Chandler Sharma</t>
  </si>
  <si>
    <t>Burail</t>
  </si>
  <si>
    <t>Chandigarh</t>
  </si>
  <si>
    <t>Mr. D. Karunakar Reddy</t>
  </si>
  <si>
    <t>Hyderabad</t>
  </si>
  <si>
    <t>Telangana</t>
  </si>
  <si>
    <t>Mr. Durgesh Kunder</t>
  </si>
  <si>
    <t>Rewa</t>
  </si>
  <si>
    <t>Mr. Feslin V Robby</t>
  </si>
  <si>
    <t>Behind vishvakarma Temple,, Chandlodia, Ahmedabad - 382481</t>
  </si>
  <si>
    <t>Kanyakumari</t>
  </si>
  <si>
    <t>Mr. Gagan Deep</t>
  </si>
  <si>
    <t>Mr. Gangadhar Shetye</t>
  </si>
  <si>
    <t>Vasai</t>
  </si>
  <si>
    <t>Mr. Gitansh Pahwa</t>
  </si>
  <si>
    <t>Mr. Gufran Ahmed ji</t>
  </si>
  <si>
    <t>Mr. Gurnam Singh</t>
  </si>
  <si>
    <t>Mr. Habib Ahmad</t>
  </si>
  <si>
    <t>Mr. Hafiz Ahmed</t>
  </si>
  <si>
    <t xml:space="preserve">FURNITURE </t>
  </si>
  <si>
    <t>North Lakhimpur</t>
  </si>
  <si>
    <t>Mr. Harin Bhatt</t>
  </si>
  <si>
    <t>Gandhi Nagar</t>
  </si>
  <si>
    <t>Mr. Harish</t>
  </si>
  <si>
    <t>Mr. Harish Kumar Sharma</t>
  </si>
  <si>
    <t>Billing add- H-14 DSIIDC industrial complex, Basement, First Floor, Half G/F,, Rohatak Road, Udyog Nagar, West Delhi- 110041</t>
  </si>
  <si>
    <t>Mr. Hazefa Hussain</t>
  </si>
  <si>
    <t>707 Hemkoot Building,, Opp. Capital Comm. Centre,, Ashram Rd., Ahmedabad-09</t>
  </si>
  <si>
    <t>Mr. Himanshu (Delhi)</t>
  </si>
  <si>
    <t>Mr. Hitendra</t>
  </si>
  <si>
    <t>Nk 251 A Charanjeet Pura, Jalandhar Punjab-144008</t>
  </si>
  <si>
    <t>Mumbai</t>
  </si>
  <si>
    <t>Mr. Hussain shaik</t>
  </si>
  <si>
    <t>Nalgonda</t>
  </si>
  <si>
    <t>Mr. Ibrahim Jumnallkar</t>
  </si>
  <si>
    <t>Bijapur</t>
  </si>
  <si>
    <t>Mr. Imran Ahmed</t>
  </si>
  <si>
    <t>Varanasi</t>
  </si>
  <si>
    <t>Mr. Islamuddin</t>
  </si>
  <si>
    <t>Mr. Jayaghosh e p</t>
  </si>
  <si>
    <t>Palakkad</t>
  </si>
  <si>
    <t>Mr. Jenisha Parmar</t>
  </si>
  <si>
    <t>Mr. Jitendra Chherkee</t>
  </si>
  <si>
    <t>Betul</t>
  </si>
  <si>
    <t>Mr. Joji Joseph</t>
  </si>
  <si>
    <t>Alappuzha</t>
  </si>
  <si>
    <t>Mr. Karan Baghla</t>
  </si>
  <si>
    <t>Mr. Kirankumar Shendage</t>
  </si>
  <si>
    <t>Mr. Krishna Gupta</t>
  </si>
  <si>
    <t>Mr. Kuldeep Gangwani</t>
  </si>
  <si>
    <t>OTHERS</t>
  </si>
  <si>
    <t>DOMESTIC USER</t>
  </si>
  <si>
    <t>Gurugram</t>
  </si>
  <si>
    <t>Mr. Kuldeep Jain</t>
  </si>
  <si>
    <t>Morena</t>
  </si>
  <si>
    <t>Mr. kuljinder</t>
  </si>
  <si>
    <t>Mr. Kundan Mishra</t>
  </si>
  <si>
    <t>Gautam Budh Nagar</t>
  </si>
  <si>
    <t>Mr. Lala Ramjee Lal</t>
  </si>
  <si>
    <t>Cuttack</t>
  </si>
  <si>
    <t>Odisha</t>
  </si>
  <si>
    <t>Mr. Lala Ramji</t>
  </si>
  <si>
    <t>Kharagpur</t>
  </si>
  <si>
    <t>Mr. Lalit Kumar</t>
  </si>
  <si>
    <t>Mr. Liyakat Amirhamja</t>
  </si>
  <si>
    <t>Chikodi</t>
  </si>
  <si>
    <t>Mr. L lanu jamir</t>
  </si>
  <si>
    <t>BIG RETAILER</t>
  </si>
  <si>
    <t>F122 Bicchwal Industries Area, Bikaner</t>
  </si>
  <si>
    <t>Kohima</t>
  </si>
  <si>
    <t>Nagaland</t>
  </si>
  <si>
    <t>Mr. Lucky</t>
  </si>
  <si>
    <t>Mr. Mahendra Lohia</t>
  </si>
  <si>
    <t>Bardhaman</t>
  </si>
  <si>
    <t>Mr. Mahesh</t>
  </si>
  <si>
    <t>Surat</t>
  </si>
  <si>
    <t>Mr. Mahfuz Baig</t>
  </si>
  <si>
    <t>Flat no 113
Sree padha lake pearl
Beside Bharat petrol pump, Tulasinagar
Kukatpally 
Hyderabad 500085, Telangana
India</t>
  </si>
  <si>
    <t>Chennai</t>
  </si>
  <si>
    <t>Mr. manish f</t>
  </si>
  <si>
    <t>Nagarbhavan K Pass, Tikamgarh (M.P.), Pin Code- 472101</t>
  </si>
  <si>
    <t>Firozabad</t>
  </si>
  <si>
    <t>Mr. Manish Pathak</t>
  </si>
  <si>
    <t>No 2/431, Kunrathur Main Road (Next to RTO Office), Kovur, Chennai - 600 122</t>
  </si>
  <si>
    <t>Lucknow</t>
  </si>
  <si>
    <t>Mr. Manoj</t>
  </si>
  <si>
    <t>40, Navyug Market, Ghaziabad (U.P.)- 201001</t>
  </si>
  <si>
    <t>Mr. Manoj Kumar</t>
  </si>
  <si>
    <t>Mr. Mansur Ali Suthar</t>
  </si>
  <si>
    <t>Khatoda</t>
  </si>
  <si>
    <t>Mr. Mayank Arora</t>
  </si>
  <si>
    <t>Rewari</t>
  </si>
  <si>
    <t>Mr. Mehtab</t>
  </si>
  <si>
    <t>Secunderabad</t>
  </si>
  <si>
    <t>Mr. M.Hasheem</t>
  </si>
  <si>
    <t>Ananthapur</t>
  </si>
  <si>
    <t>Andhra Pradesh</t>
  </si>
  <si>
    <t>Mr. Minesh Chaudhary</t>
  </si>
  <si>
    <t>Mr. Mohamed Rabi</t>
  </si>
  <si>
    <t>Nagapattinam</t>
  </si>
  <si>
    <t>Mr. Mohammad Nasir</t>
  </si>
  <si>
    <t>Barabanki</t>
  </si>
  <si>
    <t>Mr. Mohammad Shabbir</t>
  </si>
  <si>
    <t>Gaya</t>
  </si>
  <si>
    <t>Bihar</t>
  </si>
  <si>
    <t>Mr. Mohammad Shakir</t>
  </si>
  <si>
    <t>Moradabad</t>
  </si>
  <si>
    <t>Mr. Mohammad Tajim</t>
  </si>
  <si>
    <t>Khatima</t>
  </si>
  <si>
    <t>Uttarakhand</t>
  </si>
  <si>
    <t>Mr. Mohammed Anz</t>
  </si>
  <si>
    <t>Cochin</t>
  </si>
  <si>
    <t>Mr. Mohd Sameer Ali</t>
  </si>
  <si>
    <t>9354 Gali No.-8, Multani Dhanda,, Paharganj, New Delhi-110055</t>
  </si>
  <si>
    <t>Allahabad</t>
  </si>
  <si>
    <t>Mr. Mukesh</t>
  </si>
  <si>
    <t>Mr. Mukesh (Delhi)</t>
  </si>
  <si>
    <t>Mr. Navin Kumar</t>
  </si>
  <si>
    <t>Chas</t>
  </si>
  <si>
    <t>Mr. Neeraj</t>
  </si>
  <si>
    <t>58, DSIDC Work Center, Block No-5 Khichripur</t>
  </si>
  <si>
    <t>West Delhi</t>
  </si>
  <si>
    <t>Mr. Nikunj Suthar</t>
  </si>
  <si>
    <t>Mehsana</t>
  </si>
  <si>
    <t>Mr. Nilesh Patel</t>
  </si>
  <si>
    <t>Pune</t>
  </si>
  <si>
    <t>Mr. Nisarg Jani</t>
  </si>
  <si>
    <t>Mr. Nishant</t>
  </si>
  <si>
    <t>Mr. Nitesh</t>
  </si>
  <si>
    <t>Davangare</t>
  </si>
  <si>
    <t>Mr. Nitin Garg</t>
  </si>
  <si>
    <t>Sirsa</t>
  </si>
  <si>
    <t>Mr. Norat Mal Guglia</t>
  </si>
  <si>
    <t>Bhilwara</t>
  </si>
  <si>
    <t>Mr Panday Ji</t>
  </si>
  <si>
    <t>Biratnagar</t>
  </si>
  <si>
    <t>Morang</t>
  </si>
  <si>
    <t>Mr. Pankaj Gope</t>
  </si>
  <si>
    <t>Ponda</t>
  </si>
  <si>
    <t>Goa</t>
  </si>
  <si>
    <t>Mr. Pankaj Jain</t>
  </si>
  <si>
    <t>Sangrur</t>
  </si>
  <si>
    <t>Mr. Pankaj Vishwakarma</t>
  </si>
  <si>
    <t>190, Chopla Mandir,, Sahni Gate, Gaziabad</t>
  </si>
  <si>
    <t>Indore Moffusil</t>
  </si>
  <si>
    <t>Mr. Parmeshwer talekar</t>
  </si>
  <si>
    <t>Kem</t>
  </si>
  <si>
    <t>Mr. Parmod Kumar</t>
  </si>
  <si>
    <t>Bulandshahr</t>
  </si>
  <si>
    <t>Mr. Partha sutradhar</t>
  </si>
  <si>
    <t>Mr. Pavan Kumar</t>
  </si>
  <si>
    <t>SMALL RETAILER</t>
  </si>
  <si>
    <t>2/1 Mg Market G E Road, Bhilai</t>
  </si>
  <si>
    <t>Kanpur</t>
  </si>
  <si>
    <t>Mr. Pawan Jain</t>
  </si>
  <si>
    <t>8/851, Khatikwada Janta Marg,, Surajpole, Udaipur- 313001 (Raj.)</t>
  </si>
  <si>
    <t>Mr. Pintu Kumar Soni</t>
  </si>
  <si>
    <t>Bishwal Complex,Meria Bazar,, Cuttack-753001,Odisha</t>
  </si>
  <si>
    <t>Hazaribagh</t>
  </si>
  <si>
    <t>Mr. Pradeep Damodar</t>
  </si>
  <si>
    <t>Mr. Pradip Kumar Sarkar</t>
  </si>
  <si>
    <t>Puruliya</t>
  </si>
  <si>
    <t>Mr. Prakash</t>
  </si>
  <si>
    <t>Plot No. 4074, Chintamaniswar,, Temple Road, Cuttack Road, Bhubaneshwar Odisha- 751006, India</t>
  </si>
  <si>
    <t>Mr. Pramod</t>
  </si>
  <si>
    <t>Vadodara</t>
  </si>
  <si>
    <t>Mr. Pramod Shankar Bawanthade</t>
  </si>
  <si>
    <t>Chandrapur</t>
  </si>
  <si>
    <t>Mr. Pramod Singhaniya</t>
  </si>
  <si>
    <t>Champa</t>
  </si>
  <si>
    <t>Chhattisgarh</t>
  </si>
  <si>
    <t>Mr. Prasad Bantwal</t>
  </si>
  <si>
    <t>Udupi</t>
  </si>
  <si>
    <t>Mr. Prashant Gupta</t>
  </si>
  <si>
    <t>Mr. Prashant Kumar</t>
  </si>
  <si>
    <t>Mr. Praveen</t>
  </si>
  <si>
    <t>Gurgaon</t>
  </si>
  <si>
    <t>Mr. Praveen Jain</t>
  </si>
  <si>
    <t>Mr. Pravin munjewar</t>
  </si>
  <si>
    <t>Mr. Priyanshu Srivastava</t>
  </si>
  <si>
    <t>Mr. Puneet Aggarwal</t>
  </si>
  <si>
    <t>Rajpura</t>
  </si>
  <si>
    <t>Mr. Punit Jain</t>
  </si>
  <si>
    <t>Rohtak</t>
  </si>
  <si>
    <t>Mr. Qasam Bhai</t>
  </si>
  <si>
    <t>618-G,Nyay Khand-2,Opp. Bharat, Petrol Pump,Kala Pathar Road,, Indirapuram,Ghaziabad(UP)</t>
  </si>
  <si>
    <t>Amravati</t>
  </si>
  <si>
    <t>Mr. Radius</t>
  </si>
  <si>
    <t>Mr. Rafeek</t>
  </si>
  <si>
    <t>329, Mutthiganj,, Raja Ka Hata,, Prayagraj-211003</t>
  </si>
  <si>
    <t>Mr. Rahis</t>
  </si>
  <si>
    <t>Mr. Rahul Gupta</t>
  </si>
  <si>
    <t>Mr. Rahul Kumar</t>
  </si>
  <si>
    <t>1464/23, Naiwala,Karol Bagh, New Delhi-110005</t>
  </si>
  <si>
    <t>Faridabad</t>
  </si>
  <si>
    <t>Mr. Rajat Sangal</t>
  </si>
  <si>
    <t>Khatauli</t>
  </si>
  <si>
    <t>Mr. Rajat Sawankar</t>
  </si>
  <si>
    <t>Deogarh</t>
  </si>
  <si>
    <t>Mr. Rajeev ( Meerut )</t>
  </si>
  <si>
    <t>Meerut</t>
  </si>
  <si>
    <t>Mr. Rajendra</t>
  </si>
  <si>
    <t>WEST DELHI</t>
  </si>
  <si>
    <t>Mr. Rajendra Rout</t>
  </si>
  <si>
    <t>Kh.No.143/591, Street No.-11, Near Shiv Mandir, 100 Feet Road,, Lal Dora Extn, Kanjhawala Industrial Area, New Delhi, North West Delhi-110081</t>
  </si>
  <si>
    <t>Balasore</t>
  </si>
  <si>
    <t>Mr. Rajesh</t>
  </si>
  <si>
    <t>Karnal</t>
  </si>
  <si>
    <t>Mr. Rajesh Khatna</t>
  </si>
  <si>
    <t>Medinipur</t>
  </si>
  <si>
    <t>Mr. Rajesh Sharma</t>
  </si>
  <si>
    <t>Raipur</t>
  </si>
  <si>
    <t>Mr. Rajiv Kumar(Delhi)</t>
  </si>
  <si>
    <t>Mr. Rajiv Motihari</t>
  </si>
  <si>
    <t>Motihari</t>
  </si>
  <si>
    <t>Mr. Rajiv Sharma</t>
  </si>
  <si>
    <t>Mr. Raj Kumar</t>
  </si>
  <si>
    <t>Mr. Rajneesh</t>
  </si>
  <si>
    <t>Plot No.5, Sector-4, Vaishali,, Ghaziabad- 201010</t>
  </si>
  <si>
    <t>Mr. Rajnish Kumar</t>
  </si>
  <si>
    <t>Mr. Raju</t>
  </si>
  <si>
    <t>Mr. Raju Chandigarh</t>
  </si>
  <si>
    <t>Rs No. 242/1, 243/2, 400/2, Kapavaram Junction,, Dharamavaram Road, Dommeru, West Godavari, pin code- 534350 (andhra pradesh)</t>
  </si>
  <si>
    <t>Mr. Raju Tools</t>
  </si>
  <si>
    <t>Mr. Rakesh Kumar(Delhi)</t>
  </si>
  <si>
    <t>Mr. Rakesh Kumar (Rj)</t>
  </si>
  <si>
    <t>Jaipur Moffusil</t>
  </si>
  <si>
    <t>Mr. Raman</t>
  </si>
  <si>
    <t>Mr. Ramandeep Chhabra</t>
  </si>
  <si>
    <t xml:space="preserve">FABRICATOR </t>
  </si>
  <si>
    <t>Bilaspur</t>
  </si>
  <si>
    <t>Mr. Ramesh Ashta</t>
  </si>
  <si>
    <t>Shop No. 104-105,Signature Residency, Sector C-6,, Tronica City,Loni,Ghaziabad-02,U.P</t>
  </si>
  <si>
    <t>Mr. Ramkrishna Barman</t>
  </si>
  <si>
    <t>Dhemaji</t>
  </si>
  <si>
    <t>Mr. Rampal Singh</t>
  </si>
  <si>
    <t>Mr. Ramsan</t>
  </si>
  <si>
    <t>Wz-189, Main Najafgarh Road,, Metro Pillar No. 662, Uttam Nagar,, New Delhi-110059</t>
  </si>
  <si>
    <t>Kannur</t>
  </si>
  <si>
    <t>Mr. Ratnesh Tiwari</t>
  </si>
  <si>
    <t>Mr. Ravi</t>
  </si>
  <si>
    <t>Modinagar</t>
  </si>
  <si>
    <t>Mr. Ravinder Kumar</t>
  </si>
  <si>
    <t>Noida</t>
  </si>
  <si>
    <t>Mr. Renjith</t>
  </si>
  <si>
    <t>Ten Road Opposite Alankar Multiplex ,, Bardoli D Surat 394601</t>
  </si>
  <si>
    <t>Mr. Rishab Batra</t>
  </si>
  <si>
    <t>Mr. Rishabh Agarwal</t>
  </si>
  <si>
    <t>Dadri</t>
  </si>
  <si>
    <t>Mr. Rocky</t>
  </si>
  <si>
    <t>Mr. Sachin Mane</t>
  </si>
  <si>
    <t>Barshi</t>
  </si>
  <si>
    <t>Mr. Sachin Sharma</t>
  </si>
  <si>
    <t>Sevoke Road (Sevoke More), Siliguri-734001</t>
  </si>
  <si>
    <t>Mr. Sachin Tyagi</t>
  </si>
  <si>
    <t>Mr.Sahib</t>
  </si>
  <si>
    <t>Chitra Studio Ki Gali,, Shahganj, Sultanpur U.P., Pin Code- 223102</t>
  </si>
  <si>
    <t>Mr. Sahil Arora</t>
  </si>
  <si>
    <t>Ferozpur</t>
  </si>
  <si>
    <t>Mr. Sahil Chopra</t>
  </si>
  <si>
    <t>Mr. Saini</t>
  </si>
  <si>
    <t>Mr. Saleem Abdulkhadar</t>
  </si>
  <si>
    <t>Perumbavoor</t>
  </si>
  <si>
    <t>Mr. Salman</t>
  </si>
  <si>
    <t>First Floor, Shop No. 1 Door No. 17-2-157, Ss Complex Building, Opp. BSNL Office Leela Mahal, Road, Nellore Andhra Pradesh- 524001</t>
  </si>
  <si>
    <t>Giridh</t>
  </si>
  <si>
    <t>Mr. Sandeep (Raj)</t>
  </si>
  <si>
    <t>23/24,Jabbh Singh Market,, Rawat Para,Agra</t>
  </si>
  <si>
    <t>Mr. Sandeep Tondon</t>
  </si>
  <si>
    <t>77 Sindhi Colony Shopping Complex,, Mondha Naka, Jalna Road, Aurangabad-5, (Maharashtra)- 431006</t>
  </si>
  <si>
    <t>Bathinda</t>
  </si>
  <si>
    <t>Mr. Sanjay Jain</t>
  </si>
  <si>
    <t>Mr. Sanjay Paul (Naga)</t>
  </si>
  <si>
    <t>Opposite of Indian Oil Pump, Dhaniakhali Bus,, Terminus Dasghara- Dhaniakhali,, West Bengal- 712302</t>
  </si>
  <si>
    <t>Oghly</t>
  </si>
  <si>
    <t>Mr. Sanjeev</t>
  </si>
  <si>
    <t>Mr. Sanjeev Sharma</t>
  </si>
  <si>
    <t>Thane</t>
  </si>
  <si>
    <t>Mr. Sanjeev Tyagi</t>
  </si>
  <si>
    <t>Kashipur</t>
  </si>
  <si>
    <t>Mr. Sanjiv Behera</t>
  </si>
  <si>
    <t>Mayurbhanj</t>
  </si>
  <si>
    <t>Mr. Sarbjeet Singh</t>
  </si>
  <si>
    <t>Dabwali</t>
  </si>
  <si>
    <t>Mr. Satish ( Chawri )</t>
  </si>
  <si>
    <t>Mr. Satish (Varanashi)</t>
  </si>
  <si>
    <t>27, Panschsheel Colony,, Civil Line, Moradabad, U.P.</t>
  </si>
  <si>
    <t>Mr. Savaram</t>
  </si>
  <si>
    <t>Mr. Sayeed</t>
  </si>
  <si>
    <t>Mr. S.B. Gupta</t>
  </si>
  <si>
    <t>79-80, 1st Floor, K J Complex,, N.H. Road, Opp. Bangalore Biryani Hotel,, V U Road Corner Coimbatore- 641001, (Tamil Nadu)</t>
  </si>
  <si>
    <t>Mrs Geeta Vadhera</t>
  </si>
  <si>
    <t>4-2-728/1 Opp. Ganesh Temple,, Ramkote , Hyderabad- 500029, (Telangana)</t>
  </si>
  <si>
    <t>Mr. Shabbir</t>
  </si>
  <si>
    <t>Kalyan</t>
  </si>
  <si>
    <t>Mr. Shabbir Qureshi</t>
  </si>
  <si>
    <t xml:space="preserve">SMALL RETAILER </t>
  </si>
  <si>
    <t>Himachal Pradesh</t>
  </si>
  <si>
    <t>Mr. Shahid Mirza</t>
  </si>
  <si>
    <t>Mr. Shamkant Patil</t>
  </si>
  <si>
    <t>Jalgaon</t>
  </si>
  <si>
    <t>Mr. Shamsudheen TU</t>
  </si>
  <si>
    <t>Mr. Shankar Panchal</t>
  </si>
  <si>
    <t>Latur</t>
  </si>
  <si>
    <t>Mr. Sharma Paint Hardware &amp; Electric Sani Store</t>
  </si>
  <si>
    <t>Mr. Shevotso Theyo</t>
  </si>
  <si>
    <t>Dimapur</t>
  </si>
  <si>
    <t>Mr. Shibaji Mishra</t>
  </si>
  <si>
    <t>Mr. Shibu KR</t>
  </si>
  <si>
    <t>Thrissur</t>
  </si>
  <si>
    <t>Mr. Shivam</t>
  </si>
  <si>
    <t>Shop No A-11(10-B),Scheme Trivani Chauraha,, Gopalpura,Jaipur Pin Code-302006</t>
  </si>
  <si>
    <t>Mr. Shivanand Singh Yadav</t>
  </si>
  <si>
    <t>Plot No. CS-4 (Basement of UCO Bank),, Gyan Khand-II Near St. Thomas School,, Indirapuram, Gzb (U.P.)-201014</t>
  </si>
  <si>
    <t>Mr. Shiv Kumar</t>
  </si>
  <si>
    <t>First Floor J&amp;K Bank Building, Near Police Station, Awantipora-  192122</t>
  </si>
  <si>
    <t>Mr. Shridhar Ganji</t>
  </si>
  <si>
    <t>Makhaniya Kuan,Patna-800004</t>
  </si>
  <si>
    <t>Solapur</t>
  </si>
  <si>
    <t>Mr. Siddayya Shivayya Swami</t>
  </si>
  <si>
    <t>Osmanabad</t>
  </si>
  <si>
    <t>Mr. SK Earshad</t>
  </si>
  <si>
    <t>Guntur</t>
  </si>
  <si>
    <t>Mr.Sri palganesh carpentry</t>
  </si>
  <si>
    <t>Theni</t>
  </si>
  <si>
    <t>Mr. Subhash</t>
  </si>
  <si>
    <t>Main Road, Karanjia Mayurbhanj, Odisha- 757037, delivery address-Sandeep agarwalla
C/0 bina creations
Near ambika mandir
Karanjia - 757037</t>
  </si>
  <si>
    <t>Mr. Sudheer A</t>
  </si>
  <si>
    <t>Kollam</t>
  </si>
  <si>
    <t>Mr. Sujit</t>
  </si>
  <si>
    <t>FABRICATOR</t>
  </si>
  <si>
    <t>Tulsi Nagar Near Convent School Gazipur, Pin Code- 233001</t>
  </si>
  <si>
    <t>Mr. Sujit Kumar</t>
  </si>
  <si>
    <t>Ramna</t>
  </si>
  <si>
    <t>Mr. Sultan Shaikh</t>
  </si>
  <si>
    <t>Mr. Sumit Chawla</t>
  </si>
  <si>
    <t>Indore</t>
  </si>
  <si>
    <t>Mr. Sumit (Delhi)</t>
  </si>
  <si>
    <t>Mr. Surendra Gupta Sindhu</t>
  </si>
  <si>
    <t>Satna</t>
  </si>
  <si>
    <t>Mr. Suresh Verma</t>
  </si>
  <si>
    <t>Panvel</t>
  </si>
  <si>
    <t>Mr. Suri</t>
  </si>
  <si>
    <t>Mr. Surjeet Singh</t>
  </si>
  <si>
    <t>34,Bima Shopping Center Opp. Mangaldeep Flate,, Near Jay ,Nagar Society, Rambaug,Maninagar,, Ahmedabad- 380028</t>
  </si>
  <si>
    <t>Saharsa</t>
  </si>
  <si>
    <t>Mr. Surya Narayan Sethi</t>
  </si>
  <si>
    <t>Mr. Suthar nikunj harilal</t>
  </si>
  <si>
    <t>Visnagar</t>
  </si>
  <si>
    <t>Mr. Syed</t>
  </si>
  <si>
    <t>Mr. Syed Anayat Shah</t>
  </si>
  <si>
    <t>Sidhra Using Colony</t>
  </si>
  <si>
    <t>Mr. Syed Hasan</t>
  </si>
  <si>
    <t>Gorakhpur</t>
  </si>
  <si>
    <t>Mr.Syed Sha Abu Hassan Quadri</t>
  </si>
  <si>
    <t>2nd Floor, Flat No.-201, Block -A, Cuttack Road, Bandhan Bank Bhubaneswar, 751006,, District-  Khordha, Odisha</t>
  </si>
  <si>
    <t>Mr. Talveen Bhatia</t>
  </si>
  <si>
    <t>Rajnandgaon</t>
  </si>
  <si>
    <t>Mr. Tisbin Thekkedath</t>
  </si>
  <si>
    <t>Kottayam</t>
  </si>
  <si>
    <t>Mr. T Jagadeesh</t>
  </si>
  <si>
    <t>551/28 Angira Nagar, 9 No Petrol Pump, Nasirabad Road, Ajmer 305001</t>
  </si>
  <si>
    <t>Tirupati</t>
  </si>
  <si>
    <t>Mr. Tummar Shailesh</t>
  </si>
  <si>
    <t>deola tal deola dist nasik, Pin Code- 423102 (Maharashtra)</t>
  </si>
  <si>
    <t>Mr. Utkarsh Gill</t>
  </si>
  <si>
    <t>Mr. Vedram Sahu</t>
  </si>
  <si>
    <t>Gala No.E/8 Hatkesh Udyog Nagar,, Mira-Bhayender Road,, Kasimira Dist-Thane-401107</t>
  </si>
  <si>
    <t>Durg</t>
  </si>
  <si>
    <t>Mr. Vijay Gehlot</t>
  </si>
  <si>
    <t>Mr. Vijay Gupta</t>
  </si>
  <si>
    <t>Banda</t>
  </si>
  <si>
    <t>Mr. Vinay Arora</t>
  </si>
  <si>
    <t>24-25, Ganpati Vihar, Navratna Complex,, Bhuwana, Udaipur, Rajasthan, 313001</t>
  </si>
  <si>
    <t>Mr. Vineeth Nair</t>
  </si>
  <si>
    <t>Prop. Gulam Shahid Breir, 943,, MIUZ Complex, Station Road, Bhuj, Kachchh,, Gujarat- 370001</t>
  </si>
  <si>
    <t>Mr. Vipin Kumar</t>
  </si>
  <si>
    <t>Mr. Vipul</t>
  </si>
  <si>
    <t>Morbi</t>
  </si>
  <si>
    <t>Mr. Vipul D. Shah J.</t>
  </si>
  <si>
    <t>Mr. Virag Patel</t>
  </si>
  <si>
    <t>Mr. Vivek Kataria</t>
  </si>
  <si>
    <t>Mr. Yashveer singh jhala</t>
  </si>
  <si>
    <t>5-5-1048/c, Goshamahal, Hyderabad-12.T.S, Pin Code 500012</t>
  </si>
  <si>
    <t>Mr. Yawar</t>
  </si>
  <si>
    <t>Mr. Yogesh Kumar Sharma</t>
  </si>
  <si>
    <t>Bhagalpur</t>
  </si>
  <si>
    <t>Mr. Zafar Iqubal</t>
  </si>
  <si>
    <t>Bokaro</t>
  </si>
  <si>
    <t>Mr. Zahid Hussain</t>
  </si>
  <si>
    <t>Mr. Zakir</t>
  </si>
  <si>
    <t>740/D-1 Street No.19,, Harsh Vihar, Delhi-110093</t>
  </si>
  <si>
    <t>M/s 123 (PLY)</t>
  </si>
  <si>
    <t>M/s 4S Synergies Pvt Ltd</t>
  </si>
  <si>
    <t>1/180, Wood Compound Building,, Mundangulam Junction,, Chemnad, Kasaragod, Kerala, 671317</t>
  </si>
  <si>
    <t>Sonipat</t>
  </si>
  <si>
    <t>M/s 999 Engineering Solutions</t>
  </si>
  <si>
    <t>South Goa</t>
  </si>
  <si>
    <t>M/s A1 Signage Private Limited</t>
  </si>
  <si>
    <t>1,Bhora Maszid Ke Niche,Aspatal Road,, Guna,Madhya Pradesh-473001</t>
  </si>
  <si>
    <t>M/s A2B Graphics</t>
  </si>
  <si>
    <t>Bargarh</t>
  </si>
  <si>
    <t>M/s A 2 Z Adv.</t>
  </si>
  <si>
    <t>Muktsar</t>
  </si>
  <si>
    <t>M/s A2Z Industrial Solutions</t>
  </si>
  <si>
    <t>Neemrana</t>
  </si>
  <si>
    <t>M/s A 9 Display</t>
  </si>
  <si>
    <t>M/s Aadiananta Enterprises Private Limited</t>
  </si>
  <si>
    <t>M/s Aadinath Decor</t>
  </si>
  <si>
    <t>M/s Aagam Veneers</t>
  </si>
  <si>
    <t>Ahmednagar</t>
  </si>
  <si>
    <t>M/s Aalishan Glass &amp; Ply House</t>
  </si>
  <si>
    <t>M/s A and A Enterprises</t>
  </si>
  <si>
    <t>M/s Aarnav Hardware Traders</t>
  </si>
  <si>
    <t>North Delhi</t>
  </si>
  <si>
    <t>M/s Aarushi Creations</t>
  </si>
  <si>
    <t>Mehtab Singh Ka Mohra, Near Teej Police Ki Chowki, Alwar Rajasthan</t>
  </si>
  <si>
    <t>M/s Aarvi Gift Gallery</t>
  </si>
  <si>
    <t>Puttur</t>
  </si>
  <si>
    <t>M/s Aashta Industries</t>
  </si>
  <si>
    <t>M/s Aasma Hardware and Machinery Store</t>
  </si>
  <si>
    <t>C-3,Site-A,Industrial Estate,, UPSIDC,Sikandra,Uttar Pradesh, Agra-282007</t>
  </si>
  <si>
    <t>M/s Aayush Kirana Store</t>
  </si>
  <si>
    <t>M/s ABC Marketing (Pb)</t>
  </si>
  <si>
    <t>M/s ABCO India</t>
  </si>
  <si>
    <t>M/s Abeer Faishions</t>
  </si>
  <si>
    <t>M/s AB Enterprise</t>
  </si>
  <si>
    <t>M/s Abhi H/w &amp; Paint Store</t>
  </si>
  <si>
    <t>Panipat</t>
  </si>
  <si>
    <t>M/s Abhijeet Enterprises</t>
  </si>
  <si>
    <t>Alamgir</t>
  </si>
  <si>
    <t>M/S Abhishek Traders</t>
  </si>
  <si>
    <t>M/s Abhishek Traders (Lucknow)</t>
  </si>
  <si>
    <t>M/s Abhyuday inc</t>
  </si>
  <si>
    <t>Kolkata</t>
  </si>
  <si>
    <t>M/s Abinash Steel Raling</t>
  </si>
  <si>
    <t>M/S Ab Sea Container Pvt.Ltd.</t>
  </si>
  <si>
    <t>M/s Abu Hanifa Agencies</t>
  </si>
  <si>
    <t>Shahdol</t>
  </si>
  <si>
    <t>M/s Acee Auto Industries</t>
  </si>
  <si>
    <t>M/s ACP Panel Center</t>
  </si>
  <si>
    <t>Vijayawada</t>
  </si>
  <si>
    <t>M/s Acutech Mfg. Co. Pvt Ltd</t>
  </si>
  <si>
    <t>50/1, Dr. Suresh Sarkar Road, Kolkata- 700014</t>
  </si>
  <si>
    <t>M/s ADAA Design &amp; Acrylic</t>
  </si>
  <si>
    <t>10-1-114, Mehar nagar, old gajuwaka,, near bharat perol bunk, visakhapatnam, Pin Code-530026</t>
  </si>
  <si>
    <t>Mahesana</t>
  </si>
  <si>
    <t>M/s ADAM'S Sign</t>
  </si>
  <si>
    <t>Unit - II, Gat No. 226, Alandi Markal Road, Dhanore, Tal Khed 412105</t>
  </si>
  <si>
    <t>Trichur</t>
  </si>
  <si>
    <t>M/s Adarsha Interiors</t>
  </si>
  <si>
    <t>Bangalore</t>
  </si>
  <si>
    <t>M/s Ad Fame Enterprises</t>
  </si>
  <si>
    <t>M/s ADH Chemicals Pvt. Ltd</t>
  </si>
  <si>
    <t>M/s Adhesive Point</t>
  </si>
  <si>
    <t>M/s Adilabad Timber Mart</t>
  </si>
  <si>
    <t>M/s AD Impact</t>
  </si>
  <si>
    <t>Ranchi</t>
  </si>
  <si>
    <t>M/s Aditya Handicrafts</t>
  </si>
  <si>
    <t>M/s Aditya Polymers</t>
  </si>
  <si>
    <t>Pl no 34 shiv Sagar vihar, Jalandhar 144002 (Punjab)</t>
  </si>
  <si>
    <t>M/s Aditya Traders</t>
  </si>
  <si>
    <t>Bansi</t>
  </si>
  <si>
    <t>M/s Aditya Trading Company</t>
  </si>
  <si>
    <t>Rigal Shoping Center Near Dena Bank,, Near Bus Stand Vadnagar (Gujarat), Pin Code- 384355</t>
  </si>
  <si>
    <t>Gopalganj</t>
  </si>
  <si>
    <t>M/s Admark Communication</t>
  </si>
  <si>
    <t>M/s Adnan Glass and Alluminium</t>
  </si>
  <si>
    <t>Bagalkot</t>
  </si>
  <si>
    <t>M/s Adone concepts</t>
  </si>
  <si>
    <t>Plot No. 119 Sector-53 Phase-5, KUNDLI HSIIDC estate kundli sonipat, HARYANA 131028</t>
  </si>
  <si>
    <t>Kozhikode</t>
  </si>
  <si>
    <t>M/s Ad Plus</t>
  </si>
  <si>
    <t>56 Rama Road Industrial Area New Delhi- 110015</t>
  </si>
  <si>
    <t>M/S Ad-Print</t>
  </si>
  <si>
    <t>Plot No. 14/6 Site IV,, Sahibabad Industrial Area (The Times of India),, Ghaziabad</t>
  </si>
  <si>
    <t>M/s ADROIT ADLABS</t>
  </si>
  <si>
    <t>M/s Adroit Enterprises</t>
  </si>
  <si>
    <t>Jammu</t>
  </si>
  <si>
    <t>M/s Adroit Leathers</t>
  </si>
  <si>
    <t>Central Delhi</t>
  </si>
  <si>
    <t>M/s Adtek Print &amp; Media Pvt Ltd</t>
  </si>
  <si>
    <t>Bareilly</t>
  </si>
  <si>
    <t>M/s Adtek Print &amp; Media Pvt. Ltd.(Delhi)</t>
  </si>
  <si>
    <t>M/s Advaidya Hardware Store</t>
  </si>
  <si>
    <t>B-313 First Floor, Okhla Industrial  Area, Phase- 1, New Delhi- 110020</t>
  </si>
  <si>
    <t>M/s Advance Techno Solutions</t>
  </si>
  <si>
    <t>M/s AD Welcome</t>
  </si>
  <si>
    <t>M/s Ad World (Up)</t>
  </si>
  <si>
    <t>F-369, Road No. 9F, VKI Area, Jaipur- 302013</t>
  </si>
  <si>
    <t>Kanpur Dehat</t>
  </si>
  <si>
    <t>M/s A E Furniture House</t>
  </si>
  <si>
    <t>Plot No. 29 -30, Jattal Road, Panipat, Haryana-132103</t>
  </si>
  <si>
    <t>M/s Aerobird</t>
  </si>
  <si>
    <t>C-5 96/97 Mayur Vihar Phase-3,, New Kondli Delhi-110096</t>
  </si>
  <si>
    <t>M/s Agarson Shoes Private Limited</t>
  </si>
  <si>
    <t>18th Km Before Moradabad, Delhi  Road Village Jivai J P, Nagar</t>
  </si>
  <si>
    <t>M/s A.G. Art</t>
  </si>
  <si>
    <t>Jalandhar</t>
  </si>
  <si>
    <t>M/s Agarwal Hardware (U.P.)</t>
  </si>
  <si>
    <t>M/s Agarwal Marketing</t>
  </si>
  <si>
    <t>Roorkee</t>
  </si>
  <si>
    <t>M/s Agarwal Paints &amp; Hardware</t>
  </si>
  <si>
    <t>M/s Agarwal Plywood Traders</t>
  </si>
  <si>
    <t>M/s Agarwal Timber &amp; Bans Co</t>
  </si>
  <si>
    <t>B.No.24, Maharaja Ajmeedh Road. Neemuch (M.P.), Pin Code- 458441</t>
  </si>
  <si>
    <t>M/s Agarwal Traders (D)</t>
  </si>
  <si>
    <t>At- Bijay Purnachandra Pur, W. No-15, Po/Ps- Baripada,, Near Kamala Nehru Girls High School, Mayurbhanj, Odisha, Pin-757001</t>
  </si>
  <si>
    <t>M/s Agarwal Trading Company</t>
  </si>
  <si>
    <t>M/s Aggarwal Builders</t>
  </si>
  <si>
    <t>Plot No. 13, Ahinsa Khand-II, Indirapuram, Ghaziabad, Uttar Pradesh -201014</t>
  </si>
  <si>
    <t>M/s Aggarwal Electric &amp; Hardware Store</t>
  </si>
  <si>
    <t>M/s Aggarwal Footwear Industries</t>
  </si>
  <si>
    <t>M/s Aggarwal Hardware and Paints Stores</t>
  </si>
  <si>
    <t>M/s Aggarwal Hardware &amp; Electrical Store</t>
  </si>
  <si>
    <t>WHOLESALER</t>
  </si>
  <si>
    <t>M/s Aggarwal Hardware &amp; Paint Store (Delhi)</t>
  </si>
  <si>
    <t>M/s Aggarwal Hardware &amp; Sanitary</t>
  </si>
  <si>
    <t>M/s Aggarwal Hardware &amp; Sanitary Store</t>
  </si>
  <si>
    <t>M/s Aggarwal Hardware &amp; Sanitary Store (Delhi)</t>
  </si>
  <si>
    <t>M/s Aggarwal Industries</t>
  </si>
  <si>
    <t>M/s Aggarwal Machine Mart LLP.</t>
  </si>
  <si>
    <t>M/s Aggarwal Printer Store</t>
  </si>
  <si>
    <t>66/25, Main Rohtak Road,, Mundka Delhi- 110041</t>
  </si>
  <si>
    <t>M/s Aggarwal &amp; Sons (Pb)</t>
  </si>
  <si>
    <t>M/s Aggarwal Sons Plywood Shop</t>
  </si>
  <si>
    <t>340 G, Nyay Khand 2 Indirapuram, Ghaziabad Pin Code- 201014</t>
  </si>
  <si>
    <t>M/s Aggarwal Stationery</t>
  </si>
  <si>
    <t>STATIONARY</t>
  </si>
  <si>
    <t>M/s Aggarwal Stores</t>
  </si>
  <si>
    <t>M/s Aggarwal Timbers</t>
  </si>
  <si>
    <t>M/s Aggarwal Trader</t>
  </si>
  <si>
    <t>M/s Aggarwal Traders</t>
  </si>
  <si>
    <t>M/s Aggarwal Traders (D)</t>
  </si>
  <si>
    <t>M/s Aggarwal Traders (Delhi)</t>
  </si>
  <si>
    <t>M/s Aggarwal Traders (DL)</t>
  </si>
  <si>
    <t>Lohari Sarai, Nagina, U.P</t>
  </si>
  <si>
    <t>M/s Aggarwal Traders (P)</t>
  </si>
  <si>
    <t>Shop No. 4, Riddhi Apt, Opp. Riddhi Corner Bar,, Shriprastha Fun Fiesta Road, Nallasopara (W),, Dist Palghar- 401203</t>
  </si>
  <si>
    <t>Patiala</t>
  </si>
  <si>
    <t>M/s Aggarwal Traders ( Shahdara)</t>
  </si>
  <si>
    <t>Kh No. 82/1/4, Gali No. 1,, Mundka Udyog Nagar, Rohtak Road,, New Delhi- 110041</t>
  </si>
  <si>
    <t>M/s Aggarwal Trading Co.</t>
  </si>
  <si>
    <t>M/s Aggarwal Trading Co. (Delhi)</t>
  </si>
  <si>
    <t>M/s Aggarwal Trading Co. (Naraina)</t>
  </si>
  <si>
    <t>B-277, Mangolpuri Industrial area phase 1, near NDPL Office &amp; Bus stand, Pin Code- 110083</t>
  </si>
  <si>
    <t>M/s Aggarwal wines</t>
  </si>
  <si>
    <t>Nahan</t>
  </si>
  <si>
    <t>M/s Agrawal Traders</t>
  </si>
  <si>
    <t>Main Bazar Kotli,, Distt. Mandi, Himachal Pradesh-175003</t>
  </si>
  <si>
    <t>M/s Agrima International</t>
  </si>
  <si>
    <t>AUTOMOTIVE</t>
  </si>
  <si>
    <t>26,Topsia Road Kolkata-700039</t>
  </si>
  <si>
    <t>M/s Agrim Graphics</t>
  </si>
  <si>
    <t>Dehradun</t>
  </si>
  <si>
    <t>M/s AGs Bath N Kitchen</t>
  </si>
  <si>
    <t>M/s AGX Retail Solutions Private Limited</t>
  </si>
  <si>
    <t>762, Jheel, Kuranja, Delhi- 110051</t>
  </si>
  <si>
    <t>M/s Ahuja Paints &amp; H/w Store</t>
  </si>
  <si>
    <t>M/s Ahura Dessigns</t>
  </si>
  <si>
    <t>Pakuahat, Block- Bamangola, Dist. Malda , West Bengal ,, Pin Code- 732138</t>
  </si>
  <si>
    <t>Navsari</t>
  </si>
  <si>
    <t>M/s Ainesh Frame Creations</t>
  </si>
  <si>
    <t>Handover To distributor</t>
  </si>
  <si>
    <t>Bangalore South</t>
  </si>
  <si>
    <t>M/s Air Enterprises</t>
  </si>
  <si>
    <t>Hisar</t>
  </si>
  <si>
    <t>M/s Aishwarya Store</t>
  </si>
  <si>
    <t>Purnia</t>
  </si>
  <si>
    <t>M/s Aitbaar Enterprises</t>
  </si>
  <si>
    <t>Jind Road Near Gujrakia Road &amp; Guraya, Market, Assandh, Pin Code- 132039</t>
  </si>
  <si>
    <t>M/s Aitco Neon Signs</t>
  </si>
  <si>
    <t>M/s Ajanta Hardware and Sanitary Ware</t>
  </si>
  <si>
    <t>M/s Ajanta Plastics</t>
  </si>
  <si>
    <t>M/s Ajay Arts</t>
  </si>
  <si>
    <t>Kathmandu</t>
  </si>
  <si>
    <t>M/s Ajay Electricals &amp; Spares</t>
  </si>
  <si>
    <t>M/s Ajay Plastic</t>
  </si>
  <si>
    <t>Ambala</t>
  </si>
  <si>
    <t>M/s A.J. Trading Company</t>
  </si>
  <si>
    <t xml:space="preserve">A- 103flatted factory complex,, Jhandewalan new Delhi -110055
</t>
  </si>
  <si>
    <t>M/s Akashdeep Sanitary</t>
  </si>
  <si>
    <t>M/S AKASH SALES CORPORATION</t>
  </si>
  <si>
    <t>24 b lake road kolkata Near lake market, Land mark charu chandra collage ,, west bengal 700029</t>
  </si>
  <si>
    <t>M/s A K Enterprise</t>
  </si>
  <si>
    <t>Kamrej</t>
  </si>
  <si>
    <t>M/s A.K. Glass Works</t>
  </si>
  <si>
    <t>M/s A K Hardware</t>
  </si>
  <si>
    <t>M/s A K Hardware &amp; Building Material Store</t>
  </si>
  <si>
    <t>Lalrotluanga
Locality: Chawlhhmun Venglai., City: Aizawl, Mizoram
Pin 796009</t>
  </si>
  <si>
    <t>M/s Akhilesh Printing Press</t>
  </si>
  <si>
    <t>Hazaribag</t>
  </si>
  <si>
    <t>M/s Akilesh N Gowda</t>
  </si>
  <si>
    <t>M/s A.K. Marketing</t>
  </si>
  <si>
    <t>Vellore</t>
  </si>
  <si>
    <t>M/s Akme India Links Private Limited</t>
  </si>
  <si>
    <t>M/s A.K. Power Inverter &amp; Electronics</t>
  </si>
  <si>
    <t>M/s Ak Powertech Interiorz Priavte Limited</t>
  </si>
  <si>
    <t>M/s Akshant Enterprises</t>
  </si>
  <si>
    <t>M/s Akshara Hardware</t>
  </si>
  <si>
    <t>Mavelikara</t>
  </si>
  <si>
    <t>M/s Akshat Trading Company</t>
  </si>
  <si>
    <t>Beawar</t>
  </si>
  <si>
    <t>M/s Akshaya Dye Chem</t>
  </si>
  <si>
    <t>Coimbatore</t>
  </si>
  <si>
    <t>M/s Akshay Art</t>
  </si>
  <si>
    <t>Azad Market, Ratia-125051, Fatehabad , Haryana</t>
  </si>
  <si>
    <t>Bharatpur</t>
  </si>
  <si>
    <t>M/s Aktion Safety Solutions Pvt Ltd</t>
  </si>
  <si>
    <t>NORTH DELHI</t>
  </si>
  <si>
    <t>M/s A K Trade Links</t>
  </si>
  <si>
    <t>Plot No. 283, G. Floor, Pitampura Vill. ,, Delhi 110034</t>
  </si>
  <si>
    <t>Malappuram</t>
  </si>
  <si>
    <t>M/s A K Wooden Products</t>
  </si>
  <si>
    <t>M/s Alam Furniture</t>
  </si>
  <si>
    <t>M/s Alam Traders (Kolkata)</t>
  </si>
  <si>
    <t>Gali No. 4, Khasra No 514,, Jagatpur Road, Waziarabad,, Sangam Vihar, Delhi-110084</t>
  </si>
  <si>
    <t>M/s Alankar Book Depot</t>
  </si>
  <si>
    <t>M/s Alcled Lighting Private Limited</t>
  </si>
  <si>
    <t>M/s Alex Enterprises</t>
  </si>
  <si>
    <t>4650, Ajmeri Gate, Opp. Chawri Bazar, Metro Station (Gate No.1), Delhi-110006</t>
  </si>
  <si>
    <t>M/S Alfa Motors</t>
  </si>
  <si>
    <t>Bhind</t>
  </si>
  <si>
    <t>M/s Ali Hardware &amp; Sanitary Store</t>
  </si>
  <si>
    <t>3-4-216/1,Kachiguda,Hyderabad,, Telangana-500027</t>
  </si>
  <si>
    <t>M/s Alishan Digital</t>
  </si>
  <si>
    <t>Kh.no.340,341 Lakeshri, bhagwanpur- 247661, Dist. Haridwar (U.K)</t>
  </si>
  <si>
    <t>M/s Ali's sticker point</t>
  </si>
  <si>
    <t>F-246, UPSIDC Phase-1M M.G. Road Ghaziabad, Pin Code- 201015</t>
  </si>
  <si>
    <t>Chittoor</t>
  </si>
  <si>
    <t>M/s Alka Enterprises</t>
  </si>
  <si>
    <t>M/s Alko Plus Technosafe Pvt Ltd</t>
  </si>
  <si>
    <t>M/s All Color Sign</t>
  </si>
  <si>
    <t>M/s Alleppey Coir Processing Consortium</t>
  </si>
  <si>
    <t>M/s Al Limra Craft India Pvt .Ltd</t>
  </si>
  <si>
    <t>M/s Allishan Distributers</t>
  </si>
  <si>
    <t>7/22, site 4 Sahibabad industrial area, Ghaziabad - 201010</t>
  </si>
  <si>
    <t>Pathankot</t>
  </si>
  <si>
    <t>M/s All Needs</t>
  </si>
  <si>
    <t xml:space="preserve">GENERAL STORE </t>
  </si>
  <si>
    <t>EAST DELHI</t>
  </si>
  <si>
    <t>M/s Allwell Packaging</t>
  </si>
  <si>
    <t>M/s Alpha Neon</t>
  </si>
  <si>
    <t>Kottarakkara</t>
  </si>
  <si>
    <t>M/s Alstone Green India Private Limited</t>
  </si>
  <si>
    <t>Kotputli</t>
  </si>
  <si>
    <t>M/s Alstone Industries Pvt. Ltd.</t>
  </si>
  <si>
    <t>M/s Alstone Manufacturing Private Limted</t>
  </si>
  <si>
    <t>M/s Aman Advertising</t>
  </si>
  <si>
    <t>M/s Aman Card Emporium &amp; Stationers</t>
  </si>
  <si>
    <t>Basti</t>
  </si>
  <si>
    <t>M/s Aman Die Makers Private Limited</t>
  </si>
  <si>
    <t>M/s Aman Enterprises</t>
  </si>
  <si>
    <t>M/s Aman Enterprises(MP)</t>
  </si>
  <si>
    <t>M/s Amara Raja Batteries Limited</t>
  </si>
  <si>
    <t>Krishna</t>
  </si>
  <si>
    <t>M/s Amarex</t>
  </si>
  <si>
    <t>M/s Amar Glass House</t>
  </si>
  <si>
    <t>M/s Amar Jyoti Cheritable Trust</t>
  </si>
  <si>
    <t>M/s Amar Moulding &amp; Plywood</t>
  </si>
  <si>
    <t>Piprali Road, Opp. PCP, Near Aadhar, Supar Market, Sikar (Rajasthan)-332001</t>
  </si>
  <si>
    <t>M/s Amazing Craft</t>
  </si>
  <si>
    <t>Nehru  Chowk, Garh Road,, Hapur- 245101 (U.P.)</t>
  </si>
  <si>
    <t>Ballabgarh</t>
  </si>
  <si>
    <t>M/s Ambala Marble House</t>
  </si>
  <si>
    <t>M/s Ambay Sign &amp; Fab</t>
  </si>
  <si>
    <t>M/s Ambica Enterprises</t>
  </si>
  <si>
    <t>M/s Ambica Traders</t>
  </si>
  <si>
    <t>1/6704,Babarpur Road,Shahdara,, Delhi-110032</t>
  </si>
  <si>
    <t>Patna</t>
  </si>
  <si>
    <t>M/s Ambika Associates</t>
  </si>
  <si>
    <t>M/S Ambika Traders</t>
  </si>
  <si>
    <t>G.T.Road, Sirhind ,, Distt:- Fatehgarh Sahib, Punjab 140406</t>
  </si>
  <si>
    <t>M/s Ambrane India Private Limted.</t>
  </si>
  <si>
    <t>M/s A.M. Enterprises</t>
  </si>
  <si>
    <t>M/s Amey Enterprises</t>
  </si>
  <si>
    <t>M/s A.M. Industries</t>
  </si>
  <si>
    <t>M/s A M Industries (Delhi)</t>
  </si>
  <si>
    <t>M/s Amit Arts &amp; Photo Frames</t>
  </si>
  <si>
    <t>56 - D M.B Road Khanpur, New Delhi</t>
  </si>
  <si>
    <t>M/s Amit Hardware Store</t>
  </si>
  <si>
    <t>M/s Amit Play and Hardware</t>
  </si>
  <si>
    <t>M/s Amit Signs and Sales</t>
  </si>
  <si>
    <t>Golden Square,Ground Floor,Brudwan Road,, Silliguri-734004</t>
  </si>
  <si>
    <t>M/s Amit Traders (Kanpur)</t>
  </si>
  <si>
    <t>M/s Ammar Power Tools and Hardware</t>
  </si>
  <si>
    <t>Near Bus Stand , Assandh- 132039 (Karnal)</t>
  </si>
  <si>
    <t>M/s Amol Arts &amp; Cards</t>
  </si>
  <si>
    <t>Raigarh (Mh)</t>
  </si>
  <si>
    <t>M/s Amol Plywood</t>
  </si>
  <si>
    <t>Vill Parel Near Milk Plant, PO Sultanpur  Chamba,, Pin- 176310</t>
  </si>
  <si>
    <t>Ahmed Nagar</t>
  </si>
  <si>
    <t>M/S Amr Homes</t>
  </si>
  <si>
    <t>Changanassery</t>
  </si>
  <si>
    <t>M/s Amrita Vishwa Vidyapeetham</t>
  </si>
  <si>
    <t>Tiruvallur</t>
  </si>
  <si>
    <t>M/s Amrit Traders (Delhi)</t>
  </si>
  <si>
    <t>M/s Amrit Traders Pvt. Ltd</t>
  </si>
  <si>
    <t>Shop No. 4, Gopal Complex,, Near Chhotu Ram Chowk, Rohtak, Pin Code- 124001</t>
  </si>
  <si>
    <t>Ms. Amruta KulKarni</t>
  </si>
  <si>
    <t>M/s A.M. Traders</t>
  </si>
  <si>
    <t>Kupwara</t>
  </si>
  <si>
    <t>M/s A M Trading Company</t>
  </si>
  <si>
    <t>129/26,Street No.14,, Baldev Nagar,, Gurugram- 122001 (Haryana)</t>
  </si>
  <si>
    <t>M/s ANABROS POLYMERS PVT LTD</t>
  </si>
  <si>
    <t>M/s Anand Automobiles</t>
  </si>
  <si>
    <t>49/93, Golden Protein Complex, UPSIDC,, Site-Iv, Sahibabad Ghaziabad- 201010</t>
  </si>
  <si>
    <t>M/s Anand Electronics &amp; Auto Store</t>
  </si>
  <si>
    <t>M/s Anand Enterprises</t>
  </si>
  <si>
    <t>M/s Anand Joshi</t>
  </si>
  <si>
    <t>M/s Anand Paints and Hradware Store</t>
  </si>
  <si>
    <t>M/s Anand Paint Store</t>
  </si>
  <si>
    <t>M/s Anand Paper Traders</t>
  </si>
  <si>
    <t>M/s Anand Printers</t>
  </si>
  <si>
    <t>Singrauli</t>
  </si>
  <si>
    <t>M/s Anand Printers (U.P.)</t>
  </si>
  <si>
    <t>Khadiya Bazar</t>
  </si>
  <si>
    <t>M/s Anand Sanitary Hardware &amp; Lights</t>
  </si>
  <si>
    <t>A-17, Naraina Industrial Area,, Phase -1 , Delhi - 110028</t>
  </si>
  <si>
    <t>M/s Anand Stationers &amp; Opticals</t>
  </si>
  <si>
    <t>M/s Anaya Interior and 3D Wallpaper Customisd</t>
  </si>
  <si>
    <t>Bareily</t>
  </si>
  <si>
    <t>M/s Andeli India Private Limted</t>
  </si>
  <si>
    <t>M/s Anees Hardware &amp; Pvc</t>
  </si>
  <si>
    <t>M/s Angad Personalized Gift Shop</t>
  </si>
  <si>
    <t>M/s Anil Furniture Industries</t>
  </si>
  <si>
    <t>11/7 Mile Stone Delhi, Mathura Road, Opp. Metro Pillar No. 426, And Flyover Pillar No. 62, Badarpur Border,, Faridabad- 121004 (Haryana)</t>
  </si>
  <si>
    <t>M/s Anil Industrial corporations</t>
  </si>
  <si>
    <t>Jodhpur</t>
  </si>
  <si>
    <t>M/s Anil Paint &amp; Hardware Store</t>
  </si>
  <si>
    <t>F-54, Adarsh Nagar, Malerna Road, Ballabgarh, Faridabad-121004, (Haryana)</t>
  </si>
  <si>
    <t>M/s Anil Quality</t>
  </si>
  <si>
    <t>M/s Anil Traders</t>
  </si>
  <si>
    <t>Station road duliajan landmark SBI bazar branch, Dist- Dibrugarh Pin Code- 786602</t>
  </si>
  <si>
    <t>M/s AN Interiors Decors</t>
  </si>
  <si>
    <t>INTERIOR</t>
  </si>
  <si>
    <t>M/s Anjani Laser Art</t>
  </si>
  <si>
    <t>M/s Anjum Trader</t>
  </si>
  <si>
    <t>M/s Ankit Paints</t>
  </si>
  <si>
    <t>PAINT</t>
  </si>
  <si>
    <t>M/s Ankit Paints &amp; Hardware</t>
  </si>
  <si>
    <t>B-36, West Jyoti Nagar, Main Loni Road,, Shahdara,Delhi-110094</t>
  </si>
  <si>
    <t>M/s Anmol Associates</t>
  </si>
  <si>
    <t>M/s Annapurna Chemicals</t>
  </si>
  <si>
    <t>M/s Annapurna Furniture &amp; Interior</t>
  </si>
  <si>
    <t>M/s Annapurna Slipper Industries Pvt. Ltd.</t>
  </si>
  <si>
    <t>M/s Ansh Creation</t>
  </si>
  <si>
    <t>M/s Anshu Electric</t>
  </si>
  <si>
    <t>M/s Anubhav Advertiser</t>
  </si>
  <si>
    <t>M/s Anubhav Diamond Tools</t>
  </si>
  <si>
    <t>M/s Anupama Graphics</t>
  </si>
  <si>
    <t>Near.IOC petrol pump
Bldg No :16/353B, Vallamkulam,Thiruvalla, Pathanamthitta,Kerala - 689541</t>
  </si>
  <si>
    <t>M/s Anuradha Pvc Door and Decorative</t>
  </si>
  <si>
    <t>Nagaon</t>
  </si>
  <si>
    <t>M/s Anushka Traders</t>
  </si>
  <si>
    <t>M/S Anwar Traders</t>
  </si>
  <si>
    <t>Door 3-18/8, Survey No. 175/C 182/B, Yellampet, Medchal Mandal,, Medchal- Malkajigiri District,, Hyderabad- 501401 (Telangana)</t>
  </si>
  <si>
    <t>M/s Anytime Services</t>
  </si>
  <si>
    <t>M/s Aone Aluminium &amp; Hardare</t>
  </si>
  <si>
    <t>M/s A-One Electricals</t>
  </si>
  <si>
    <t>K – 258/635,636 Lane – 3, Westend Marg,, Saiyadul Ajaib New Delhi - 110030</t>
  </si>
  <si>
    <t>M/s A One Glass House</t>
  </si>
  <si>
    <t>sy.no. 39 kuntloor road,, Peddamberpet Hayathnagar, R.R Dist- Zip-501505 (Telangana), MOB-7337360937</t>
  </si>
  <si>
    <t>M/s A-One Hardware</t>
  </si>
  <si>
    <t>Plot no. 377, I Block,, Sector 4, Bawana Industrial area 110039</t>
  </si>
  <si>
    <t>M/s Apex Digital Innovative</t>
  </si>
  <si>
    <t>Tirupur</t>
  </si>
  <si>
    <t>M/s A P India</t>
  </si>
  <si>
    <t>M/s Apollo Arts and Crafts</t>
  </si>
  <si>
    <t>MLA Complex, Nr. Veg Market, Ramatalkies Down, Srinagar Visakhapatnam, Pin Code- 530016</t>
  </si>
  <si>
    <t>Udaipur</t>
  </si>
  <si>
    <t>M/S App Modular &amp; Designs Private Limited</t>
  </si>
  <si>
    <t>Manesar</t>
  </si>
  <si>
    <t>M/s Apsara Doors and Panels Chennai</t>
  </si>
  <si>
    <t>61/63 B Radhey Shyam Park,, Rajendra Nagar, Ghaziabad, Pin Code- 201005</t>
  </si>
  <si>
    <t>M/s Apsara Interior Mall</t>
  </si>
  <si>
    <t>M/s Aptro Corp</t>
  </si>
  <si>
    <t>M/s Apurva Enterprises</t>
  </si>
  <si>
    <t>4 A,Apeejay House, 24 Baroda Street, Masjid Bandar(East), Mumbai-400009</t>
  </si>
  <si>
    <t>Hatkanangale</t>
  </si>
  <si>
    <t>M/s Aqua Imperial</t>
  </si>
  <si>
    <t>M/s Aradhya Graphics</t>
  </si>
  <si>
    <t>Karda</t>
  </si>
  <si>
    <t>M/s A.R. Aluminiums</t>
  </si>
  <si>
    <t>M/s Arbor Vetum Exim Pvt Ltd</t>
  </si>
  <si>
    <t>Ahemdabad</t>
  </si>
  <si>
    <t>M/s AR Bros</t>
  </si>
  <si>
    <t>B-46 Sahibabad Industrial Area,, Site- IV Ghaziabad (U.P.), Pin Code- 201010</t>
  </si>
  <si>
    <t>M/s Archlan</t>
  </si>
  <si>
    <t>M/s Archna Ply</t>
  </si>
  <si>
    <t>Katihar</t>
  </si>
  <si>
    <t>M/s Arco King Doors</t>
  </si>
  <si>
    <t>Madurai</t>
  </si>
  <si>
    <t>M/s A.R Enterprises</t>
  </si>
  <si>
    <t>23 R Motilal Basak Garden Lane, Phool Bagan, Kankurgachi Kolkata-700044, (West Bengal)</t>
  </si>
  <si>
    <t>M/s A R Enterprises (Delhi)</t>
  </si>
  <si>
    <t>M/s Arihant Agencies</t>
  </si>
  <si>
    <t>Yavatmal</t>
  </si>
  <si>
    <t>M/s Arihant Cards</t>
  </si>
  <si>
    <t>M/s Arihant Hardware</t>
  </si>
  <si>
    <t>Tajnapeth Akola</t>
  </si>
  <si>
    <t>M/s Arihant Hardware Store</t>
  </si>
  <si>
    <t>C-87-1, Bulandshahr Road, Industrial Area,, Ghaziabad, Uttar Pradesh- 201001</t>
  </si>
  <si>
    <t>M/s Arihant International</t>
  </si>
  <si>
    <t>M/s Arihant Ply House</t>
  </si>
  <si>
    <t>M/s Arihant Sanitary Store</t>
  </si>
  <si>
    <t>Baraut</t>
  </si>
  <si>
    <t>M/s Arihant Stationary</t>
  </si>
  <si>
    <t>Sehore</t>
  </si>
  <si>
    <t>M/s Arihant Timber Traders</t>
  </si>
  <si>
    <t>1317, DB Gupta Road Karol Bagh,, New Delhi- 110005</t>
  </si>
  <si>
    <t>M/s Arihant Traders (Pb)</t>
  </si>
  <si>
    <t>M/s Arihant Trading Co.</t>
  </si>
  <si>
    <t>M/s Arista Home (OPC) Private Limited</t>
  </si>
  <si>
    <t>D-244 Ground Floor, Sector -10,, Noida-201301 (Uttar Pradesh)</t>
  </si>
  <si>
    <t>M/s Armex Auto Industries</t>
  </si>
  <si>
    <t>M/s Arora Enterprises</t>
  </si>
  <si>
    <t>M/s Arora G</t>
  </si>
  <si>
    <t>Abohar</t>
  </si>
  <si>
    <t>M/s Arora Industrial Traders Private Limited</t>
  </si>
  <si>
    <t>M/s Arora Industries(Ghaziabad)</t>
  </si>
  <si>
    <t>M/s Arora &amp; Son's</t>
  </si>
  <si>
    <t>M/s Arora Timber Corporation</t>
  </si>
  <si>
    <t>M/s Arrdev International</t>
  </si>
  <si>
    <t>M/s Ars Graphics And Printers Suppliers</t>
  </si>
  <si>
    <t>Kharar</t>
  </si>
  <si>
    <t>M/s A R Signs</t>
  </si>
  <si>
    <t>Rajahmundry</t>
  </si>
  <si>
    <t>M/s Artcraft Designs Inc</t>
  </si>
  <si>
    <t>M/s Art Expert</t>
  </si>
  <si>
    <t>M/s Art Gallery</t>
  </si>
  <si>
    <t>Daltonganj</t>
  </si>
  <si>
    <t>M/s Art Godaam</t>
  </si>
  <si>
    <t>Rishi Aurobinda Road, Hakim Para, Siligudi-734001 (West Bengal)</t>
  </si>
  <si>
    <t>Bhubaneswar</t>
  </si>
  <si>
    <t>M/s Art Ka Adda</t>
  </si>
  <si>
    <t>M/s Artwill Interbuild Pvt.Ltd</t>
  </si>
  <si>
    <t>Near Kuldip Takies,, Card Gali, Dutta Market, Chas, Bokaro-827013</t>
  </si>
  <si>
    <t>M/s Art Zone</t>
  </si>
  <si>
    <t>Hassan</t>
  </si>
  <si>
    <t>M/s Arularasan S. Arul Plywoods</t>
  </si>
  <si>
    <t>Erode</t>
  </si>
  <si>
    <t>M/s Arun Enterprises</t>
  </si>
  <si>
    <t>M/s Arun Enterprises (Libas Pur)</t>
  </si>
  <si>
    <t>Opp. K.V. Building,, 8/213/1,Hing Ki Mandi,, Agra-282003</t>
  </si>
  <si>
    <t>M/s Aru Traders</t>
  </si>
  <si>
    <t>Plot No. 1659, Sector -38,, HSIDC Industrial Estate, Rai Sonepat (Haryana)</t>
  </si>
  <si>
    <t>Madhepura</t>
  </si>
  <si>
    <t>M/s Arvind Expo Crafts</t>
  </si>
  <si>
    <t>M/s Arya Filter House</t>
  </si>
  <si>
    <t>M/s Aryan Steel</t>
  </si>
  <si>
    <t>Plot No. 109, R- Block Exnt, Chani Farm Road,, Mohan Garden, N Delhi- 110059, India</t>
  </si>
  <si>
    <t>M/s Arya Polytech</t>
  </si>
  <si>
    <t>Kh.No. 91/7/1, Village Mundka Rohtak Rd., Industrial Area, Near Prasanth Dharam Kata,, New Delhi, West Delhi, Delhi- 110041</t>
  </si>
  <si>
    <t>M/s Arya Timber Furniture &amp; Hardware Store</t>
  </si>
  <si>
    <t>M/s A S Contractor</t>
  </si>
  <si>
    <t>M/S A.S. Decor</t>
  </si>
  <si>
    <t>Plot No.362 Paiki- 1 (52/3) Panchratna Industrial Estate, Near Laxmi Narayan Petrol Pump, Opposite-  Satayam Mall Sarkhej Bavla Road,, Changadar Ahmedabad- 382213</t>
  </si>
  <si>
    <t>M/s A.S. Electric Company</t>
  </si>
  <si>
    <t>M/s A.S. Enterprises (DL)</t>
  </si>
  <si>
    <t>M/s A S Enterprises (Hr)</t>
  </si>
  <si>
    <t>M/s A.S. Enterprises (Kerala)</t>
  </si>
  <si>
    <t>M/s A.S. Furnichers House</t>
  </si>
  <si>
    <t>M/s A S Furniture Mart</t>
  </si>
  <si>
    <t>M/s Ashapura Impex</t>
  </si>
  <si>
    <t>Jalor</t>
  </si>
  <si>
    <t>M/s Ashapura Sticker</t>
  </si>
  <si>
    <t>M/s Ashinishi Marketing and Engg Co</t>
  </si>
  <si>
    <t>H.no 72, 1, Abdul Rashid,ladad sopore,, Baramulla, Baramulla, Jammu and Kashmir, 193202</t>
  </si>
  <si>
    <t>M/s Ashirwad Corporation</t>
  </si>
  <si>
    <t>227, Marudhara Nagar, Opp., Mahila Police Station, Pawan Puri,, Bikaner, Rajasthan</t>
  </si>
  <si>
    <t>M/s Ashirwad Handicrafts</t>
  </si>
  <si>
    <t>Panchkula</t>
  </si>
  <si>
    <t>M/s Ashirwad Hardware Sanitary</t>
  </si>
  <si>
    <t>M/s Ashirwad Plywood &amp; Laminet</t>
  </si>
  <si>
    <t>M/s Ashish Interbuild Private Limited</t>
  </si>
  <si>
    <t>M/s Ashi Trading Company</t>
  </si>
  <si>
    <t>Dlpur</t>
  </si>
  <si>
    <t>M/s Ashiyana Enterprises</t>
  </si>
  <si>
    <t>Near sale tax check post, daragaon, jaigaon-736182, District: alipurduar(W.B)</t>
  </si>
  <si>
    <t>M/s Ashoka Flex</t>
  </si>
  <si>
    <t>Chaman Ghati, Main Road Chourai, Dist - Chhindwara (M.P.)
Pin -  480115</t>
  </si>
  <si>
    <t>M/s Ashoka Hardware Industries</t>
  </si>
  <si>
    <t>M/s Ashoka Krishna Trading Co.</t>
  </si>
  <si>
    <t>M/s Ashu Enterprises (Delhi)</t>
  </si>
  <si>
    <t>ONE TIME USER</t>
  </si>
  <si>
    <t>M/s Ashutosh Power Transbelts Ltd</t>
  </si>
  <si>
    <t>M/s Ashwani Electrical &amp; Mill Store</t>
  </si>
  <si>
    <t>M/s Ashwani Steels</t>
  </si>
  <si>
    <t>M/s Asim Fotolaminate</t>
  </si>
  <si>
    <t>M/s A.S. Interiors</t>
  </si>
  <si>
    <t>Dhulkot, Behind Kingfisher, Garg Street, Ambala City - 134003 Haryana
India</t>
  </si>
  <si>
    <t>M/s ASM Advertising &amp; Marketing</t>
  </si>
  <si>
    <t>M/s A S Signage World</t>
  </si>
  <si>
    <t>M/s Associate Electronics</t>
  </si>
  <si>
    <t>M/s Atharv Traders</t>
  </si>
  <si>
    <t>Jabalpur</t>
  </si>
  <si>
    <t>M/s Atlair</t>
  </si>
  <si>
    <t>M/s A to Z Enterprises</t>
  </si>
  <si>
    <t>CENTRAL DELHI</t>
  </si>
  <si>
    <t>M/s A to Z Hardware</t>
  </si>
  <si>
    <t>Ground Floor, Plot Nol--2, Main Road,, Mahavir Enclave, Palam, South West Delhi,, Delhi- 110045</t>
  </si>
  <si>
    <t>M/s A to Z Lifestyle (India) Private Limited</t>
  </si>
  <si>
    <t>M/s Atpl Technologies</t>
  </si>
  <si>
    <t>7822/C, Maulla Baksh Building,, Roshnara Road , Delhi 110007</t>
  </si>
  <si>
    <t>M/s Atul Hardware</t>
  </si>
  <si>
    <t>M/s Atul Preaplied Engineers &amp; Traders</t>
  </si>
  <si>
    <t>M/s Auto Tech Engineers</t>
  </si>
  <si>
    <t>M/s Avalanche Designz</t>
  </si>
  <si>
    <t xml:space="preserve">Mumbai  </t>
  </si>
  <si>
    <t>M/s Avana Light Panels</t>
  </si>
  <si>
    <t>Shop No.8 Main Road Nithu Pura  Hanuman, Mandir Ke Shamne Burari Delhi 110084</t>
  </si>
  <si>
    <t>M/s Avdaat Infra</t>
  </si>
  <si>
    <t>Greater Noida</t>
  </si>
  <si>
    <t>M/s Avdhut Enterprises</t>
  </si>
  <si>
    <t>Pune City East</t>
  </si>
  <si>
    <t>M/s Avijit Digital</t>
  </si>
  <si>
    <t>Shop No. 3 Panchwati Market, G.T. Road,, Ghaziabad, Uttar Pradesh -201001</t>
  </si>
  <si>
    <t>Cooch Behar</t>
  </si>
  <si>
    <t>M/S Avi Rubber Products</t>
  </si>
  <si>
    <t>M/s Avon Sinage Mfg. &amp; Traders</t>
  </si>
  <si>
    <t>M/S A- Von Stationers &amp; Packers</t>
  </si>
  <si>
    <t>M/s A V Plywood</t>
  </si>
  <si>
    <t>jagadhri</t>
  </si>
  <si>
    <t>M/s A V Ratna Kumar</t>
  </si>
  <si>
    <t>M/s AVS Computer</t>
  </si>
  <si>
    <t>Chhatarpur</t>
  </si>
  <si>
    <t>M/s A. V. Thomas Leather &amp; Allied Products Pvt Ltd</t>
  </si>
  <si>
    <t>Kanchipuram</t>
  </si>
  <si>
    <t>M/S Azad Ad (India)</t>
  </si>
  <si>
    <t>M/S Azam Rubber Products Private Limted</t>
  </si>
  <si>
    <t>M/s Baba Art Service</t>
  </si>
  <si>
    <t>M/s Baba Chem Industries</t>
  </si>
  <si>
    <t>M/s Baba Doors &amp; Plywood</t>
  </si>
  <si>
    <t>Ground Floor 55/2 Main Road, Satbari, New Delhi, South Delhi, Delhi-110074</t>
  </si>
  <si>
    <t>M/s Baba Farid Furniture Palace</t>
  </si>
  <si>
    <t>Faridkot</t>
  </si>
  <si>
    <t>M/s Babbu Wood Works &amp; Interior Decorators</t>
  </si>
  <si>
    <t>M/s Babji Hardware</t>
  </si>
  <si>
    <t>Industrial Area, Harda (M.P.) 461331</t>
  </si>
  <si>
    <t>M/s Backdrop Events &amp; Advertising</t>
  </si>
  <si>
    <t>M/s Badruddin</t>
  </si>
  <si>
    <t>Nazibabad</t>
  </si>
  <si>
    <t>M/s Bagga Glass Art</t>
  </si>
  <si>
    <t>14/2/1 G.T. Road, Baidyabati,, Hooghly, West Bengal,, Pin 712222</t>
  </si>
  <si>
    <t>Barnala</t>
  </si>
  <si>
    <t>M/s Bagga Sales</t>
  </si>
  <si>
    <t>M/s Bajaj &amp; Co.</t>
  </si>
  <si>
    <t>M/s Bajaj Iron &amp; Hardware Works</t>
  </si>
  <si>
    <t>M/s Bajaj Reinforcements Llp</t>
  </si>
  <si>
    <t>T-16 Ward No.8 , Near Lal Masjid Mehrauli, New Delhi 110030</t>
  </si>
  <si>
    <t>M/s Bajaj Store</t>
  </si>
  <si>
    <t>101, Greater Ganga,, Ganga Nagar, Meerut 250001, U.P</t>
  </si>
  <si>
    <t>M/s Bajrang Advertisers</t>
  </si>
  <si>
    <t>Opp.head post office, Up hill-Malappuram-676505, (Kerala)</t>
  </si>
  <si>
    <t>M/s Bajrang Art Studio</t>
  </si>
  <si>
    <t>M/s Bajrang Enterprises</t>
  </si>
  <si>
    <t>M/s Bajrang Graphics Pvt.Ltd</t>
  </si>
  <si>
    <t>12th Km. Stone Rudrapur Gadarpur Road,., Oppp. (SIMT) Village- Pipaliya Pin Code- 263152, Gadarpur, U.S. Nagar (Uttarakhand)</t>
  </si>
  <si>
    <t>M/s Bajrang Paint &amp; Hardware Store</t>
  </si>
  <si>
    <t>M/s Bajrang Press</t>
  </si>
  <si>
    <t>Waidhan</t>
  </si>
  <si>
    <t>M/s Bajrang Screen O Graphic</t>
  </si>
  <si>
    <t>T-41, Baraj Colony, Mayapur, Haridwar- 249401</t>
  </si>
  <si>
    <t>M/s Balajee Saw Mill</t>
  </si>
  <si>
    <t>Kottakkal Road, Chattiparamba,, Malappuram , Kerala- 676504</t>
  </si>
  <si>
    <t>Raxaul</t>
  </si>
  <si>
    <t>M/s Balaji Building Material</t>
  </si>
  <si>
    <t>M/s Balaji Component</t>
  </si>
  <si>
    <t>M/s Balaji Flex</t>
  </si>
  <si>
    <t>Shop No. 12, Rajindra Market,, MG Road, Sikanderpur, Gurgaon,, Haryana- 122002</t>
  </si>
  <si>
    <t>Banswara</t>
  </si>
  <si>
    <t>M/s Balaji Hardware &amp; Bath Fitting</t>
  </si>
  <si>
    <t>M/s Balaji Hardware &amp; Mill Store</t>
  </si>
  <si>
    <t>APD Ground Floor, D-1/16, DLF Ankur Vihar, Loni (Gzb) Uttar Pradesh- 201102</t>
  </si>
  <si>
    <t>M/s Bala Ji Hardware &amp; Plywood</t>
  </si>
  <si>
    <t>M/s Balaji Hardware Store</t>
  </si>
  <si>
    <t>M/s Balaji Overseas (Delhi)</t>
  </si>
  <si>
    <t>M/s Balaji Plastic(Bhilai)</t>
  </si>
  <si>
    <t>Bhilai</t>
  </si>
  <si>
    <t>M/s Balaji Plastics (Raj.)</t>
  </si>
  <si>
    <t>M/s Balaji Sticker House</t>
  </si>
  <si>
    <t>M/s Balaji Sticker Palace</t>
  </si>
  <si>
    <t>Brahmapur</t>
  </si>
  <si>
    <t>M/s Balaji Stickers (A.P.)</t>
  </si>
  <si>
    <t>Vizianagaram</t>
  </si>
  <si>
    <t>M/s Balaji Stickers (Odisha)</t>
  </si>
  <si>
    <t>M/s Balaji Telecom &amp; Stationary</t>
  </si>
  <si>
    <t>Khasra No. 3967,Lal Tappar Industrial Area,, NH-72,Opposite Birla Power,Doiwala, Dehradun-248140(Uttarakhand)</t>
  </si>
  <si>
    <t>M/s Balaji Tiles &amp; Sanitary Wares</t>
  </si>
  <si>
    <t>M/s Balaji Traders(P)</t>
  </si>
  <si>
    <t>Amritsar</t>
  </si>
  <si>
    <t>M/s Balaji Traders (U.P.)</t>
  </si>
  <si>
    <t>M/s Balaji Trading Company</t>
  </si>
  <si>
    <t>Main Market, Mandi,, Dhanaura, Uttarpradesh-244231</t>
  </si>
  <si>
    <t>M/s Bala Myntra Solution</t>
  </si>
  <si>
    <t>Moh Mahadev , House No. 05, Gurudwara Road,, Dhanaura, Amroha, Uttar Pradesh, 244231</t>
  </si>
  <si>
    <t>M/s Baldawa P.V.C</t>
  </si>
  <si>
    <t>Neemuch</t>
  </si>
  <si>
    <t>M/s Bal Krishna Enterprises</t>
  </si>
  <si>
    <t>M/S Bandana Mandal</t>
  </si>
  <si>
    <t>Newjalpaiguri</t>
  </si>
  <si>
    <t>M/s Bandi Chhod Printers</t>
  </si>
  <si>
    <t>M/s Banke Bihari Traders</t>
  </si>
  <si>
    <t>M/s Banner Express</t>
  </si>
  <si>
    <t>Cuddapah</t>
  </si>
  <si>
    <t>M/s Bansal Book Mart</t>
  </si>
  <si>
    <t>M/s Bansal Enterprises (Hr)</t>
  </si>
  <si>
    <t>M/s Bansal Enterprises( Prayagraj)</t>
  </si>
  <si>
    <t>M/s Bansal Enterprises (U.K.)</t>
  </si>
  <si>
    <t>116, Industrial Area, Phase 1,, Chandigarh. 160002</t>
  </si>
  <si>
    <t>Haridwar</t>
  </si>
  <si>
    <t>M/s Bansal Glass House</t>
  </si>
  <si>
    <t>Malout</t>
  </si>
  <si>
    <t>M/S Bansal Hardware &amp; Tools</t>
  </si>
  <si>
    <t>M/s Bansal H/w &amp; Mill Store</t>
  </si>
  <si>
    <t>M/s Bansal Paint &amp; Hardware Store</t>
  </si>
  <si>
    <t>M/s Bansal Steel &amp; Hardware</t>
  </si>
  <si>
    <t>Near Ganesh Mandir, Tulsiram Road, Tinsukia 786125, Assam</t>
  </si>
  <si>
    <t>M/s Banu Ibrahim Group</t>
  </si>
  <si>
    <t>206, Ashoka Enclave Main, Sector 35,, Faridabad, Haryana- 121003</t>
  </si>
  <si>
    <t>M/s Barcrock Creations Pvt.Ltd</t>
  </si>
  <si>
    <t>M/s Basant Art Pvt Ltd</t>
  </si>
  <si>
    <t>37-B, Govt Ind estate, 
Near Capsule company., Opp Gupta Bajaj. 
Charkop, Kandivli West,, Mumbai - 400067 (Maharashtra)</t>
  </si>
  <si>
    <t>M/s Basheshar Dass Nand Kishore</t>
  </si>
  <si>
    <t>H.No. 382, 1st Floor, 100 Feet Road,, Near Corporation Bank, Near Metro Pillar No. 115,, Ghitorni, New Delhi- 110030</t>
  </si>
  <si>
    <t>M/s Basu Traders &amp; suppliers Pvt. Ltd.</t>
  </si>
  <si>
    <t>M/s Batra Traders (U.P.)</t>
  </si>
  <si>
    <t>Plot no 114, Sector 29 Part-1,, Huda Industrial Estate,
Panipat-132103</t>
  </si>
  <si>
    <t>M/s Bawa Bhureshah Traders</t>
  </si>
  <si>
    <t>M/s B &amp; B Appliances</t>
  </si>
  <si>
    <t>M/s Beauty Top</t>
  </si>
  <si>
    <t>Flat No-702, Angle Paradise Coop, Housing Soceity Jai Bhawani, Mata Road Amboli Andheri(W), Mumbai-58</t>
  </si>
  <si>
    <t>M/s Behl Trading Co.</t>
  </si>
  <si>
    <t>M/s Beingreen</t>
  </si>
  <si>
    <t>M/s Belinda Sofas</t>
  </si>
  <si>
    <t>FURNITURE</t>
  </si>
  <si>
    <t>M/s Bella Green Wood Plastic Composites Pvt Ltd</t>
  </si>
  <si>
    <t>26, Beadon Pura, Karol Bagh,, New Delhi- 110005</t>
  </si>
  <si>
    <t>West Godavari</t>
  </si>
  <si>
    <t>M/s Beniwal Group</t>
  </si>
  <si>
    <t>ER-22 Inderpuri ,New Delhi-110012</t>
  </si>
  <si>
    <t>M/s Bentwood</t>
  </si>
  <si>
    <t>138/3, Gali No. 10-A, A-2 Block,, West Sant Nagar, Opp. Bangali Colony Bus Stand,, Burari, Delhi-110084</t>
  </si>
  <si>
    <t>M/s Best Aquariam</t>
  </si>
  <si>
    <t>Tiruchirappalli</t>
  </si>
  <si>
    <t>M/s BG Enterprises (Hr)</t>
  </si>
  <si>
    <t>M/s Bhagwan Dass &amp; Company</t>
  </si>
  <si>
    <t>M/s Bhagwati Electrical &amp; Hardware</t>
  </si>
  <si>
    <t>M/s Bhagwati Enterprise</t>
  </si>
  <si>
    <t>M/s Bhagwati Hardware &amp; Paints</t>
  </si>
  <si>
    <t>M/s Bhagwati Hardware &amp; Tools</t>
  </si>
  <si>
    <t>M/s Bhagwati H/w Sanitary Store</t>
  </si>
  <si>
    <t>M/s Bhagwati Machinery Store</t>
  </si>
  <si>
    <t>M/s Bhagwati Paints &amp; H/w Store</t>
  </si>
  <si>
    <t>M/s Bhagwati Saw Mill</t>
  </si>
  <si>
    <t>M/s Bhagwati Timber Trader</t>
  </si>
  <si>
    <t>M/s Bhagwati Traders (U.P.)</t>
  </si>
  <si>
    <t>M/s Bhagyalaxmi Agency</t>
  </si>
  <si>
    <t>Ganjam</t>
  </si>
  <si>
    <t>M/s Bhai bhai tiles decor</t>
  </si>
  <si>
    <t>Akrarhat Bandar</t>
  </si>
  <si>
    <t>M/s Bharat Furniture</t>
  </si>
  <si>
    <t>Siliguri</t>
  </si>
  <si>
    <t>M/s Bharat Furniture Kamshet</t>
  </si>
  <si>
    <t>Main Road Maharajapur,, Site-4,Industrial Area Sahibabd, Ghaziabad(U.P)</t>
  </si>
  <si>
    <t>M/s Bharat General Store (Up)</t>
  </si>
  <si>
    <t>Sultanpur</t>
  </si>
  <si>
    <t>M/s Bharat Hardware</t>
  </si>
  <si>
    <t>M/s Bharat Hardware &amp; Sanitation</t>
  </si>
  <si>
    <t>M/s Bharat Interior</t>
  </si>
  <si>
    <t>M/s Bharat K Pithadiya</t>
  </si>
  <si>
    <t>M/s Bharat Stickers</t>
  </si>
  <si>
    <t>Nellore</t>
  </si>
  <si>
    <t>M/s Bharat Traders</t>
  </si>
  <si>
    <t>M/s Bharat Traders (Mh)</t>
  </si>
  <si>
    <t>Aurangabad</t>
  </si>
  <si>
    <t>M/s Bharat Traders (U.P.)</t>
  </si>
  <si>
    <t>M/s Bharat Trading Co.</t>
  </si>
  <si>
    <t>411, Karkardooma Opp, Karkardooma Metro Station, Main Vikas Marg, Delhi- 110092</t>
  </si>
  <si>
    <t>M/s Bhardwaj and Sons Enterprises</t>
  </si>
  <si>
    <t>M/s Bhargava Enterprises</t>
  </si>
  <si>
    <t>M/s Bhargava Printers House</t>
  </si>
  <si>
    <t>M/s Bhatgaonkar Hardware and Paints</t>
  </si>
  <si>
    <t>Chandvad</t>
  </si>
  <si>
    <t>M/s Bhatia Arts</t>
  </si>
  <si>
    <t>M/s Bhatia Ji Electrical Store</t>
  </si>
  <si>
    <t>M/s Bhatia Silver Palace</t>
  </si>
  <si>
    <t>DISTRIBUTOR</t>
  </si>
  <si>
    <t>M/s Bhatra Hardware &amp; Tools</t>
  </si>
  <si>
    <t>M/s Bhavana Flex Printers</t>
  </si>
  <si>
    <t>M/s Bhavani Led</t>
  </si>
  <si>
    <t>M/s Bhavani Stickers</t>
  </si>
  <si>
    <t>M/s Bhawana Sales Corporation</t>
  </si>
  <si>
    <t>M/s Bhawani Marketing</t>
  </si>
  <si>
    <t>M/s Bhawani Stickers Palace</t>
  </si>
  <si>
    <t>North Goa</t>
  </si>
  <si>
    <t>M/s Bhawna Pvc Furniture &amp; Aluminium Section</t>
  </si>
  <si>
    <t>Himatnagar</t>
  </si>
  <si>
    <t>M/s Bhawsar Flex Print</t>
  </si>
  <si>
    <t>M/S Bhoj Advertising</t>
  </si>
  <si>
    <t>M/s Bhola Enterprises (D)</t>
  </si>
  <si>
    <t>M/s Bholenath Enterprise</t>
  </si>
  <si>
    <t>Gondal</t>
  </si>
  <si>
    <t>M/s Bhumi Graphic</t>
  </si>
  <si>
    <t>Bhavnagar</t>
  </si>
  <si>
    <t>M/s Bibek Sah</t>
  </si>
  <si>
    <t>South Sikkim</t>
  </si>
  <si>
    <t>Sikkim</t>
  </si>
  <si>
    <t>M/s Bidisha Advertising</t>
  </si>
  <si>
    <t>M/s Big Media</t>
  </si>
  <si>
    <t>H-27,Udyog Nagar Industrial Area,, Rohtak Road,New Delhi-110041</t>
  </si>
  <si>
    <t>M/s Big Sign</t>
  </si>
  <si>
    <t>SCF-323, First Floor, Motor Market, Manimajra,, Chandigarh-160101</t>
  </si>
  <si>
    <t>Pulwama</t>
  </si>
  <si>
    <t>M/s Bihar Graphic Supplier</t>
  </si>
  <si>
    <t>M/s Bilal Traders (UP)</t>
  </si>
  <si>
    <t>Farrukhabad</t>
  </si>
  <si>
    <t>M/s Billtech Electricals Private Limited</t>
  </si>
  <si>
    <t>M/s Bilva Interiors &amp; Consultancy</t>
  </si>
  <si>
    <t>Mysore</t>
  </si>
  <si>
    <t>M/s Bina Creations</t>
  </si>
  <si>
    <t>M/s Bindal Glass &amp; Plywood</t>
  </si>
  <si>
    <t>Hodal</t>
  </si>
  <si>
    <t>M/s Bindeshwari Traders</t>
  </si>
  <si>
    <t>Peetak Nagri, Opp. Parivatan School, Rampur Road, Moradabad-244001, India</t>
  </si>
  <si>
    <t>Ghazipur</t>
  </si>
  <si>
    <t>M/s Bio-Med P LTD</t>
  </si>
  <si>
    <t>Lubh Teh, Jawali,, Distt, Kangra (H.P.)- 176023</t>
  </si>
  <si>
    <t>M/s Bion Techno Services</t>
  </si>
  <si>
    <t>M/s Bitto H/w Electrical</t>
  </si>
  <si>
    <t>M/s BK Enterprises (Mh)</t>
  </si>
  <si>
    <t>314, Jhoka Bagh, Jhansi, Pin Code- 284001</t>
  </si>
  <si>
    <t>M/s B.K Industrial Store</t>
  </si>
  <si>
    <t>M/s B.K.Printing Material</t>
  </si>
  <si>
    <t>M/s B.K. Solanki</t>
  </si>
  <si>
    <t>M/s BLI Marketing</t>
  </si>
  <si>
    <t>M/s Blue Sapphire Interior</t>
  </si>
  <si>
    <t>M/s Blue Sapphire Interior (Up)</t>
  </si>
  <si>
    <t>T-67, R.T.O Main Road, Opp. Ajanta Apartments, Varsiya-6., Vadodhra-390006</t>
  </si>
  <si>
    <t>M/s B.M. Plywood &amp; Hardware</t>
  </si>
  <si>
    <t>Plot No. 641/6603, Lane -2 Amalapada, Angul, (Odisha)- 759122</t>
  </si>
  <si>
    <t>M/s B.N. Sanitary and Hardware</t>
  </si>
  <si>
    <t>M/s Bobby Hardware</t>
  </si>
  <si>
    <t>M/s Boliva Industries Private Limited</t>
  </si>
  <si>
    <t>M/s Bombay General Store</t>
  </si>
  <si>
    <t>Bijnor</t>
  </si>
  <si>
    <t>M/s Bombay Sign</t>
  </si>
  <si>
    <t>Sr. No 28/4,Near E.G.Kantawala,, Old Mundhawa Road, Kharadi,, Pune-411014</t>
  </si>
  <si>
    <t>Samastipur</t>
  </si>
  <si>
    <t>M/s Bondwal Engineering Metal</t>
  </si>
  <si>
    <t>M/s Bora Agencies</t>
  </si>
  <si>
    <t>120/2, Govindpuri Opp, Kalkaji Bus Dipo Kalkaji</t>
  </si>
  <si>
    <t>Nashik</t>
  </si>
  <si>
    <t>M/s Brand Makers</t>
  </si>
  <si>
    <t>Dhakoli</t>
  </si>
  <si>
    <t>M/S Brand Shell Private Limited</t>
  </si>
  <si>
    <t>Plot No. 13, Ind Area Sultanpur, Chamba (H.P.), Pin Code 176314</t>
  </si>
  <si>
    <t>M/s Brand Signage</t>
  </si>
  <si>
    <t>M/s Brand Solution</t>
  </si>
  <si>
    <t>M/s BRB Art &amp; Jewels Pvt Ltd</t>
  </si>
  <si>
    <t>M/s Breir Graphics</t>
  </si>
  <si>
    <t>Bhuj</t>
  </si>
  <si>
    <t>M/s Brer Ad</t>
  </si>
  <si>
    <t>F-116, Industrial Area, Phase - VII, Sas Nagar (Mohali) 160055</t>
  </si>
  <si>
    <t>M/s Bricks and Stones</t>
  </si>
  <si>
    <t>Ground Floor, Prop. No. 64-B, Khasra No. 371,, Shahbad Gao New Delhi, North Delhi,, Delhi-110042</t>
  </si>
  <si>
    <t>M/s Bright Colour</t>
  </si>
  <si>
    <t>West Midnapore</t>
  </si>
  <si>
    <t>M/s Bright Line</t>
  </si>
  <si>
    <t>M/s Brilliant Interiors</t>
  </si>
  <si>
    <t>501, Shiv Market, Wazirpur,, Delhi- 110052</t>
  </si>
  <si>
    <t>M/s B.R. Panels</t>
  </si>
  <si>
    <t>M/s B R V Retail Solutions</t>
  </si>
  <si>
    <t>M/s B. Sathyanarayanan Sons</t>
  </si>
  <si>
    <t>M/s B S Hardwares</t>
  </si>
  <si>
    <t>M/s B Sqaure Wood Kraft</t>
  </si>
  <si>
    <t>M/s B-Tech Aerosol &amp; Chemicals</t>
  </si>
  <si>
    <t>M/s Bubble Space</t>
  </si>
  <si>
    <t>M/s Builder's Corner</t>
  </si>
  <si>
    <t>2nd Floor, SDA Plaza, Batmaloo,, Srinagar Kashmir, Pin Code- 190005, (Jammu &amp; Kashmir)</t>
  </si>
  <si>
    <t>Kasaragod</t>
  </si>
  <si>
    <t>M/s Burhani Enterprises</t>
  </si>
  <si>
    <t>M/s Burhani Plywood</t>
  </si>
  <si>
    <t>1/183, Selva Vinayagar Nagar,, Payasambakkam Village, Red Hills,  Chennai- 600066</t>
  </si>
  <si>
    <t>Guna</t>
  </si>
  <si>
    <t>M/s Burhani Traders</t>
  </si>
  <si>
    <t>First Floor Flat No.  H-3, Street: Lajpat Nagar II, South Delhi, Pin Code-110024</t>
  </si>
  <si>
    <t>M/s Butterfly Edufields Private Limited</t>
  </si>
  <si>
    <t>M/s B.U.V.A.K</t>
  </si>
  <si>
    <t>M/s Caliber Signage and Interiors LLP</t>
  </si>
  <si>
    <t>M/s Canolli Wood Furniture</t>
  </si>
  <si>
    <t>S/O Raisuddin,Mohalla,Luhari,, Sarai,Nagina,Bijonor,Uttar Pradesh-246762</t>
  </si>
  <si>
    <t>M/s Capital Power System Ltd.</t>
  </si>
  <si>
    <t>M/s Castrol Diamond Tools (Delhi)</t>
  </si>
  <si>
    <t>M/s CDI Colors Digital India Private Limited</t>
  </si>
  <si>
    <t>M/s Central Cutting Works</t>
  </si>
  <si>
    <t>Opp. Millennium Plaza,Near Indian Coffee House,, Banstal.Raipur(C.G)</t>
  </si>
  <si>
    <t>M/s Century Glass Art</t>
  </si>
  <si>
    <t>7, Karhera Mohan Nagar Ghaziabad- 201007, Uttar Pradesh</t>
  </si>
  <si>
    <t>M/s Century Printers</t>
  </si>
  <si>
    <t>M/s Chadha Building &amp; Sanitary Store</t>
  </si>
  <si>
    <t>1450 Kabir Road Mandi, Mohalla Mysore-570007</t>
  </si>
  <si>
    <t>Govindpuri</t>
  </si>
  <si>
    <t>M/s Chand Enterprises</t>
  </si>
  <si>
    <t>M/s Chandra Components</t>
  </si>
  <si>
    <t>M/s Chandra Hardware Store</t>
  </si>
  <si>
    <t>M/S Chandra Saw Mill</t>
  </si>
  <si>
    <t>M/s Chandrika Glass &amp; Plywood Syndicate</t>
  </si>
  <si>
    <t>M/s Chandru Wooden Easel Works</t>
  </si>
  <si>
    <t>M/s Channa Plywood Store (Dashmesh Plywood Store)</t>
  </si>
  <si>
    <t>Kotkapura</t>
  </si>
  <si>
    <t>M/s Charan Chemicals</t>
  </si>
  <si>
    <t>M/s Chase Marketing</t>
  </si>
  <si>
    <t>Junagadh</t>
  </si>
  <si>
    <t>M/s Chatur Chidiyaa</t>
  </si>
  <si>
    <t>M/s Chaudhary Furniture</t>
  </si>
  <si>
    <t>M/S Chaudhary Hardware</t>
  </si>
  <si>
    <t>M/s Chaudhary Hardware and Furniture</t>
  </si>
  <si>
    <t>M/s Chaudhary Hardware Paint House</t>
  </si>
  <si>
    <t>M/s Chaudhary Paint &amp; Hardware</t>
  </si>
  <si>
    <t>M/s Chauhan Traders</t>
  </si>
  <si>
    <t>M/s Chawla Store</t>
  </si>
  <si>
    <t>M/s Cheep Stores</t>
  </si>
  <si>
    <t>M/s Cheera Signs</t>
  </si>
  <si>
    <t>Visakhapatnam</t>
  </si>
  <si>
    <t>M/s Chembond Materials Technologies Private Limited</t>
  </si>
  <si>
    <t>M/s Chemineer</t>
  </si>
  <si>
    <t>M/s Cherikunnumal Furniture</t>
  </si>
  <si>
    <t>M/s Cherry Enterprises</t>
  </si>
  <si>
    <t>Oyhayoth Purayil- Kizhakkoth, Kozhikode, Kerala- 673572</t>
  </si>
  <si>
    <t>M/s Chetak Enterprises</t>
  </si>
  <si>
    <t>M/s Chetna Interior Craft</t>
  </si>
  <si>
    <t>M/s Chhabra Furniture Material</t>
  </si>
  <si>
    <t>M/s Chhabra Hardware Store</t>
  </si>
  <si>
    <t>M/s Chheena Service and Supplies</t>
  </si>
  <si>
    <t>M/s Chirag Enterprises</t>
  </si>
  <si>
    <t>M/s Chirag Led House</t>
  </si>
  <si>
    <t>A-2, Trilok Apartment, nr lad Society, Nr. Bhaskar bhai hall, Nr. Sandesh press, Vastrapur, Ahmedabad
Gujarat, pin code- 380054</t>
  </si>
  <si>
    <t>M/s Chirag Woodcraft</t>
  </si>
  <si>
    <t>Dharuhera</t>
  </si>
  <si>
    <t>M/s Chopra Machinery Store</t>
  </si>
  <si>
    <t>Plot No. 11&amp;10/B &amp;9/A,, Sector-B, Sanwer Road, Industrial Area,, Indore- 452015 (MP)</t>
  </si>
  <si>
    <t>M/s Circle E Retail Private Limited</t>
  </si>
  <si>
    <t>M/s Citi Ventures Pvt Ltd.</t>
  </si>
  <si>
    <t>M/s City Advertising</t>
  </si>
  <si>
    <t>R-795/2, Near H.R. Public School, Saqlain Road,, Jamia Nagar, Okhla , New Delhi- 110025</t>
  </si>
  <si>
    <t>M/s City art studio</t>
  </si>
  <si>
    <t>Kaithal</t>
  </si>
  <si>
    <t>M/s City Paints</t>
  </si>
  <si>
    <t>Ward No.22, Kaliputli Chowk,, Balaghat, Madhya Pradesh-481001</t>
  </si>
  <si>
    <t>M/s C.J. Plywood &amp; Hardware</t>
  </si>
  <si>
    <t>Ankleshwar</t>
  </si>
  <si>
    <t>M/s C.K. Electronics</t>
  </si>
  <si>
    <t>M/s C.K. Wood Designs</t>
  </si>
  <si>
    <t>Calicut</t>
  </si>
  <si>
    <t>M/s Cladd &amp; Craft International LLP</t>
  </si>
  <si>
    <t>Upadhaya Market, Bareilly, Uttar Pradesh-243122</t>
  </si>
  <si>
    <t>M/s Classic Industrial Store</t>
  </si>
  <si>
    <t>458-466, Shambhu Nath Compound,, Gali No. 8, Friends Colony Industrial Area, G.T. Road Shahdara, Delhi-110095</t>
  </si>
  <si>
    <t>M/s Classic Plastic India</t>
  </si>
  <si>
    <t>M/s Classic Signages Private Limited</t>
  </si>
  <si>
    <t>M/s Classic Timber Moulding and Plywood</t>
  </si>
  <si>
    <t>98, Goshi Gali, Dehradun,, Pin 248001. (Uttarakhand)</t>
  </si>
  <si>
    <t>M/s Clear Vision Outdoor Advertisers</t>
  </si>
  <si>
    <t>M/s C.L Gupta Exports Ltd</t>
  </si>
  <si>
    <t>M/s C L Gupta Overseas LLP</t>
  </si>
  <si>
    <t>M/s Cloud Signage</t>
  </si>
  <si>
    <t>M/s Cnc Hardwares &amp; Kitchen</t>
  </si>
  <si>
    <t>M/s Coast to Coast Designs (P) Ltd</t>
  </si>
  <si>
    <t>M/s Coco Gold Enterprises</t>
  </si>
  <si>
    <t>M/s College Enterprises</t>
  </si>
  <si>
    <t>M/s Color X Printing Solution</t>
  </si>
  <si>
    <t>Baripada</t>
  </si>
  <si>
    <t>M/s Colour Line Corporation</t>
  </si>
  <si>
    <t># 23-8-13, Adiseshaiah Street,, Satyanarayanapuram, Vijaywada-520011</t>
  </si>
  <si>
    <t>M/s Colour Mart Graphics Private Limited</t>
  </si>
  <si>
    <t>M/s Colours Graphics</t>
  </si>
  <si>
    <t>P-16 Big Industrial Estate Chandpur, varanasi, Pin Code- 221106 (Uttar Pradesh)</t>
  </si>
  <si>
    <t>M/s Combodge Enterprises</t>
  </si>
  <si>
    <t>440/41, New Mangalwar Peth,, Opp. Ladkat Petrol Pump,, Near 15th August Lodge, Pune-411011</t>
  </si>
  <si>
    <t>M/s Concept &amp; Designs</t>
  </si>
  <si>
    <t>79-80 Industrial Area Shoghi Shimla,, Himachal Pradesh 171219 India</t>
  </si>
  <si>
    <t>M/s Concept Weavers Pvt Ltd</t>
  </si>
  <si>
    <t>M/s Cosmo Switch Gears &amp; Project (India)</t>
  </si>
  <si>
    <t>Deeparadhana Building,, Nambaruvukala, Alumkadavu P.O,, Karunagappally -690573, Kollam</t>
  </si>
  <si>
    <t>M/s Cozydecor</t>
  </si>
  <si>
    <t>M/s C.P. Doors &amp; Wood Craft</t>
  </si>
  <si>
    <t>M/s Craft 360</t>
  </si>
  <si>
    <t>Jaipur City</t>
  </si>
  <si>
    <t>M/s Craft World (Delhi)</t>
  </si>
  <si>
    <t>M/s Crazy Crafts House</t>
  </si>
  <si>
    <t>Plot No. 13, 1st Floor, Sector-53,, Phase-1 HSIIDC Industrial Area, Kundli, (Haryana)-131028</t>
  </si>
  <si>
    <t>M/s CRBR Industries Pvt Ltd</t>
  </si>
  <si>
    <t>Sadafuli Apt, Opp. Ganpati Mandir, Rana Nagar,, Behind Hotel Abhinandan, Near Seven Hill,, Jalna Road, Aurangabad-431009</t>
  </si>
  <si>
    <t>M/s Create Art Design</t>
  </si>
  <si>
    <t>M/s Creative Artz</t>
  </si>
  <si>
    <t>M/s Creative Buisness</t>
  </si>
  <si>
    <t>Aizawl</t>
  </si>
  <si>
    <t>Mizoram</t>
  </si>
  <si>
    <t>M/s Creative Engineers</t>
  </si>
  <si>
    <t>Waluj</t>
  </si>
  <si>
    <t>M/s Creative International Export</t>
  </si>
  <si>
    <t>M/s Creative Paints and Hardware</t>
  </si>
  <si>
    <t>ITL-Wing, 2nd Floor, Units: 204+6, Kanhaiya Industrial Estate,Plot B, Bldg.1,, Rajprabha Industrial City, Bapane,, Naigaon - East, Vasai - 401208., Maharashtra</t>
  </si>
  <si>
    <t>M/s Creative Prefab Construction Company Pvt. Ltd.</t>
  </si>
  <si>
    <t>M/s Creative radium zone</t>
  </si>
  <si>
    <t>M/s Creative Solutions</t>
  </si>
  <si>
    <t>M/s Cresent Trading Co</t>
  </si>
  <si>
    <t>M/s Crystal Glass Designing</t>
  </si>
  <si>
    <t>M/s Crystal Smart Solutions</t>
  </si>
  <si>
    <t>B1, sector 60 noida, Gautam Buddha Nagar,, Uttar Pradesh- 201301</t>
  </si>
  <si>
    <t>M/s Crystal Trading</t>
  </si>
  <si>
    <t>M/s C.S. Traders</t>
  </si>
  <si>
    <t>M/S C.V. Trading Company</t>
  </si>
  <si>
    <t>M/s Dabar Flex and Flex Material</t>
  </si>
  <si>
    <t>Mandsaur</t>
  </si>
  <si>
    <t>M/s Damini Enterprises</t>
  </si>
  <si>
    <t>Kot</t>
  </si>
  <si>
    <t>M/s Danish Traders</t>
  </si>
  <si>
    <t>M/s Dara Plywood</t>
  </si>
  <si>
    <t>S 606 School block Shakarpur Delhi 92</t>
  </si>
  <si>
    <t>Mandi</t>
  </si>
  <si>
    <t>M/s Dargar H/w Store</t>
  </si>
  <si>
    <t>M/s Darshan &amp; Co.</t>
  </si>
  <si>
    <t>M/s Darshan S Siddhpura</t>
  </si>
  <si>
    <t>Bharuch</t>
  </si>
  <si>
    <t>M/s Das Ad Agency</t>
  </si>
  <si>
    <t>123, Chandigarh Road, Tohana, Pin Code- 125120 (Haryana)</t>
  </si>
  <si>
    <t>Malda</t>
  </si>
  <si>
    <t>M/s Das advertising solutions</t>
  </si>
  <si>
    <t>Rourkela</t>
  </si>
  <si>
    <t>M/s Das Electronics Solution</t>
  </si>
  <si>
    <t>M/s Das Hardware &amp; Machinery Store</t>
  </si>
  <si>
    <t>A-1/11, Shop No.415, Naveen Shahdra, Subhash Park, Main Road, Delhi-110032</t>
  </si>
  <si>
    <t>Hapur</t>
  </si>
  <si>
    <t>M/s Dashmesh Wood Works</t>
  </si>
  <si>
    <t>Assandh</t>
  </si>
  <si>
    <t>M/s Das Timber</t>
  </si>
  <si>
    <t>Jajapur</t>
  </si>
  <si>
    <t>M/s Dawar Tools &amp; Hardwares</t>
  </si>
  <si>
    <t>M/s Day 2 Day Retail India Pvt Ltd</t>
  </si>
  <si>
    <t>Shop No. 407, Shakti Khand-1,, Indirapuram, Ghaziabad (U.P.)- 201010</t>
  </si>
  <si>
    <t>M/s D.D Enterprises</t>
  </si>
  <si>
    <t>B-33/3 third floor, group wazirpur indl area, delhi, 110052</t>
  </si>
  <si>
    <t>M/s Dds Traders</t>
  </si>
  <si>
    <t>M/s D D T Wood Works</t>
  </si>
  <si>
    <t>IIIrs Pusta,Main 35 Futa Raod,, Sonia Vihar Delhi-110094</t>
  </si>
  <si>
    <t>M/s Decent Plastic Industries</t>
  </si>
  <si>
    <t>34 C/C, Gandhi Nagar, Jammu, Pin Code- 180004</t>
  </si>
  <si>
    <t>M/s Decent Printer and Advertisers</t>
  </si>
  <si>
    <t>M/s Declibac technologies private limited</t>
  </si>
  <si>
    <t>Shop No. 32-A, Shri Raj Ratan Bihari Park, Bikaner, Rajasthan</t>
  </si>
  <si>
    <t>M/s Deco Elements</t>
  </si>
  <si>
    <t>M/s Deco Industries</t>
  </si>
  <si>
    <t>M/s Decor Art 'N' Frames</t>
  </si>
  <si>
    <t>M/s Decorus</t>
  </si>
  <si>
    <t>M/s Deepak Bartan &amp; Crockery</t>
  </si>
  <si>
    <t>1515/6 Wazir Nagar,Kotla Mubarakpur,, (Oppp. Axis Bank),New Delhi-110003</t>
  </si>
  <si>
    <t>M/s Deepak Diamonds Tools</t>
  </si>
  <si>
    <t>M/s Deepak Furniture</t>
  </si>
  <si>
    <t>M/S DEEPAK MACHINERY TOOLS</t>
  </si>
  <si>
    <t>M/s Deepak Paints &amp; H/w Store</t>
  </si>
  <si>
    <t>M/s Deepak Plywood</t>
  </si>
  <si>
    <t>Plot No.-763, Budheswari Colony,, Bhubaneswar, Khordha, Odisha-751006</t>
  </si>
  <si>
    <t>M/s Deepak Saw Mill</t>
  </si>
  <si>
    <t>M/s Deepak Steel India</t>
  </si>
  <si>
    <t>M/s Deep Art Service</t>
  </si>
  <si>
    <t>M/s Deep Chand Sohan Lal</t>
  </si>
  <si>
    <t>M/s Deep Flex</t>
  </si>
  <si>
    <t>Fatehabad</t>
  </si>
  <si>
    <t>M/s Deep Motor</t>
  </si>
  <si>
    <t>M/s Deep Moulding &amp; Plywood</t>
  </si>
  <si>
    <t>M/s Dee Sons</t>
  </si>
  <si>
    <t>M/s Delhi Aluminium Interiors &amp; Exteriors</t>
  </si>
  <si>
    <t>Chakla Road, Singhai, Kishanganj- 855107, (Bihar)</t>
  </si>
  <si>
    <t>M/s Delhi Electric &amp; Hardware</t>
  </si>
  <si>
    <t>295/40 C Bye Pass Road  Paramathi Velur,, Namakkal (Dist) Pin Code 638182</t>
  </si>
  <si>
    <t>M/s Delhi Hardware (D)</t>
  </si>
  <si>
    <t>No-17,GNR Regency Park,, Kithiganuru Village,Bidarahalli Hobdi,, Near Diamond Collage,Banglore-560049</t>
  </si>
  <si>
    <t>M/s Delhi Hardware Store</t>
  </si>
  <si>
    <t>M/s Delhi Mill Store</t>
  </si>
  <si>
    <t>M/s Delight Furniture Industry</t>
  </si>
  <si>
    <t>27/53, Pathwari, Belanganj, Agra, Uttarpradesh</t>
  </si>
  <si>
    <t>Hubli</t>
  </si>
  <si>
    <t>M/s Delight Innovations</t>
  </si>
  <si>
    <t>M/s Desana Poly Plastic Industries</t>
  </si>
  <si>
    <t>M/s Design &amp; Details</t>
  </si>
  <si>
    <t>M/s Design Gallery</t>
  </si>
  <si>
    <t>M/s Design Printer</t>
  </si>
  <si>
    <t>M/s Design Workshop</t>
  </si>
  <si>
    <t>Mahakali Estate, Opp. Umiya Marbal,, Godhra Road, Halol- 389350, (Gujarat)</t>
  </si>
  <si>
    <t>M/s Desire Doors and hardwares</t>
  </si>
  <si>
    <t>2 Ajay Industrial Esate, Nr. Union Bank of India,, Dudeshwar, Ahmedabad- 380004</t>
  </si>
  <si>
    <t>M/s Deva Arts</t>
  </si>
  <si>
    <t>Jaisalmer</t>
  </si>
  <si>
    <t>M/s Devang Solaar</t>
  </si>
  <si>
    <t>M/s Devani interior</t>
  </si>
  <si>
    <t>M/s Devendra Plastic</t>
  </si>
  <si>
    <t>M/s Dev Enterprises(Ghaziabad)</t>
  </si>
  <si>
    <t>Godown No.4, Goenka Compound,, Near Agrasen ITI, Murra Bhatti, Gudhiyari, Raipur-492001</t>
  </si>
  <si>
    <t>M/s Dev Enterprises (U.P.)</t>
  </si>
  <si>
    <t>M/s Dev Furnitures</t>
  </si>
  <si>
    <t>M/s Devika Advertiser</t>
  </si>
  <si>
    <t>M/s Devika Paints and Hardware</t>
  </si>
  <si>
    <t>M/s Devi Offset</t>
  </si>
  <si>
    <t>Raebareli</t>
  </si>
  <si>
    <t>M/s Devi Plates</t>
  </si>
  <si>
    <t>M/s Dev Plastics (Odisha)</t>
  </si>
  <si>
    <t>Chuna Gali No.1,Ward No-12,Yadavpur Road,, Gopalganj Bihar-841428</t>
  </si>
  <si>
    <t>M/s Dev Sanitary &amp; Hardware Store</t>
  </si>
  <si>
    <t>M/s Dev Traders</t>
  </si>
  <si>
    <t>Ramthar Veng, A.O.C. Square, Ramthar Veng,, Lunglei, Mizoram- 796701</t>
  </si>
  <si>
    <t>M/s Devyani Hardware</t>
  </si>
  <si>
    <t>M/s Dewoo Enterprises</t>
  </si>
  <si>
    <t>M/s Dhanesh Paints &amp; Sanitary &amp; Hardware Store</t>
  </si>
  <si>
    <t>M/s Dhanlaxmi Hardware</t>
  </si>
  <si>
    <t>210, Maharashtra Nagar, S H Compound,, Bandra 400050</t>
  </si>
  <si>
    <t>M/s Dharam Das Ramesh Chand Sharma</t>
  </si>
  <si>
    <t>M/s Dharindhar Hardware</t>
  </si>
  <si>
    <t>Jhalara Patan</t>
  </si>
  <si>
    <t>M/s Dhatterwal Advertising Company</t>
  </si>
  <si>
    <t>Tirunelveli</t>
  </si>
  <si>
    <t>M/S Dhiman Hardware Store</t>
  </si>
  <si>
    <t>M/s Dhingra Hardware Store</t>
  </si>
  <si>
    <t>M/s Dhingra Overseas</t>
  </si>
  <si>
    <t>E-7, SE-317, 33 feet road, Sanjay Colony, Sector-23,, near Police Chowki, Sohna Road, Faridabad-121005 (HR)</t>
  </si>
  <si>
    <t>M/s Dhingra Sales</t>
  </si>
  <si>
    <t>Fatehgarh Sahib</t>
  </si>
  <si>
    <t>M/s Dhingra Trader</t>
  </si>
  <si>
    <t>Floor No.0 Kohala Khas, Road-Kohala, Matour Kohala Khas, Kangra,, Himachal Pradesh-176001</t>
  </si>
  <si>
    <t>M/s Dhingra Traders</t>
  </si>
  <si>
    <t>M/s Dhvani Traders</t>
  </si>
  <si>
    <t>M/s Diam Display India Private Limited</t>
  </si>
  <si>
    <t>M/s Diamond</t>
  </si>
  <si>
    <t>M/s Diamond Edge</t>
  </si>
  <si>
    <t>M/s Diamond Furniture</t>
  </si>
  <si>
    <t>M/s Digikedar Handicrafts</t>
  </si>
  <si>
    <t>Chamoli</t>
  </si>
  <si>
    <t>M/s Digi Sign</t>
  </si>
  <si>
    <t>M/s Digital Press</t>
  </si>
  <si>
    <t>Head Office, 165 -  A, Nehru Nagar ,, Agra - 282002</t>
  </si>
  <si>
    <t>M/s Dilbag Enterprises</t>
  </si>
  <si>
    <t>M/s Directions Retails Projects</t>
  </si>
  <si>
    <t>M/s Discount Shoppee</t>
  </si>
  <si>
    <t>33 Rural Ind.Area Loni Ghaziabad,, Pin Code- 201102</t>
  </si>
  <si>
    <t>Chamba</t>
  </si>
  <si>
    <t>M/s Diveeja Enterprises</t>
  </si>
  <si>
    <t>M/s Divine Blessings</t>
  </si>
  <si>
    <t>M/S Divine Digital</t>
  </si>
  <si>
    <t>M/s Divya Enterprises</t>
  </si>
  <si>
    <t>M/s Diwana Mal And Sons</t>
  </si>
  <si>
    <t>Shimla</t>
  </si>
  <si>
    <t>M/s Dk Automobile &amp; Spare Parts</t>
  </si>
  <si>
    <t>M/s D.K Enterprises</t>
  </si>
  <si>
    <t>M/s D K Hardware</t>
  </si>
  <si>
    <t>M/s DNB Interiors</t>
  </si>
  <si>
    <t>M/s Dolphin Graphics</t>
  </si>
  <si>
    <t>New Market Bhargav Nagar. Jalandhar-144003</t>
  </si>
  <si>
    <t>M/s Dominic</t>
  </si>
  <si>
    <t>M/s Dominic Meinrad</t>
  </si>
  <si>
    <t>1-D /58, N I T  Faridabad, Haryana-121001</t>
  </si>
  <si>
    <t>M/s Doms Industries Pvt Ltd</t>
  </si>
  <si>
    <t>R-31, C Dilshad Garden, Delhi</t>
  </si>
  <si>
    <t>Umargam</t>
  </si>
  <si>
    <t>M/s Door Palace</t>
  </si>
  <si>
    <t>M/S Dor Tech Doors India Pvt. Ltd</t>
  </si>
  <si>
    <t>44/66 Brindavan Street,, West Mambalam,Chennai-600033, Tamil Nadu</t>
  </si>
  <si>
    <t>M/s Dot Digital Services</t>
  </si>
  <si>
    <t>Tower Chowk, Delwada Road, Una- 362560, Dist. Gir Somnath (Gujarat)</t>
  </si>
  <si>
    <t>M/s Dot Print (Gujarat)</t>
  </si>
  <si>
    <t>M/s Dot Prints</t>
  </si>
  <si>
    <t>M/s D.P. Glass N Plywud</t>
  </si>
  <si>
    <t>M/s D.P. Woodtech (P) Ltd.</t>
  </si>
  <si>
    <t>M/s Dreamz Interiors</t>
  </si>
  <si>
    <t>Ms. Dr. Gauri Bhusan</t>
  </si>
  <si>
    <t>M/s D S Art's</t>
  </si>
  <si>
    <t>Madhavnagar</t>
  </si>
  <si>
    <t>M/s D. S. Doors (India) Limited</t>
  </si>
  <si>
    <t>A-6 Vignesh Plaza
No: 11, First Floor,
Thillainagar,, Trichy -620018.
Tamil Nadu.
India.</t>
  </si>
  <si>
    <t>M/s D-Star Enterprises</t>
  </si>
  <si>
    <t>M/s D. S. Woodtech Ltd.</t>
  </si>
  <si>
    <t>M/s Dua Enterprises</t>
  </si>
  <si>
    <t>Yamuna Nagar</t>
  </si>
  <si>
    <t>M/s Duliajan Commercial Institute</t>
  </si>
  <si>
    <t>Duliajan</t>
  </si>
  <si>
    <t>M/s Durga Enterprises</t>
  </si>
  <si>
    <t>M/s Durga Hardware Store</t>
  </si>
  <si>
    <t>M/s Durga Mill Store</t>
  </si>
  <si>
    <t>M/s Durga Sanitary</t>
  </si>
  <si>
    <t>M/s Durgesh Paints H/w &amp; Sanitary Store</t>
  </si>
  <si>
    <t>M/s Dwar Door</t>
  </si>
  <si>
    <t>M/s Dwarka Enterprises</t>
  </si>
  <si>
    <t>A-344, Chattarpur Enclave,, Phase-II, Maidangiri Road,, New Delhi- 110074</t>
  </si>
  <si>
    <t>M/s Dwarka Hardware</t>
  </si>
  <si>
    <t>M/s Dynamic Trading Company</t>
  </si>
  <si>
    <t>H-1-127 Ricco Industrial Area, Road Sardarshahar, Churu, Rajasthan, 331403</t>
  </si>
  <si>
    <t>M/s Dzire Graphics</t>
  </si>
  <si>
    <t>M/s E3 Wellness Private Limited</t>
  </si>
  <si>
    <t>M/s East Lifestyle</t>
  </si>
  <si>
    <t>M/s Easy Print Goa</t>
  </si>
  <si>
    <t>Baga</t>
  </si>
  <si>
    <t>M/s Ebony Woods</t>
  </si>
  <si>
    <t>Pathanamthitta</t>
  </si>
  <si>
    <t>M/S Ecl Magtronics Pvt Ltd.</t>
  </si>
  <si>
    <t>Opp. Ashoka Cinema, Surajpole, Udaipur,, (Rajasthan)-313001</t>
  </si>
  <si>
    <t>M/s Ecosi Energy Pvt.Ltd.</t>
  </si>
  <si>
    <t>M/s Effectronic Technology Private Limted</t>
  </si>
  <si>
    <t>M/s Ekta Products Private Limited</t>
  </si>
  <si>
    <t>M/s Ekta Udyog</t>
  </si>
  <si>
    <t>Shop No-2&amp;3,Near CDA Complex, Narwal Pain, Satwari Jammu-180003</t>
  </si>
  <si>
    <t>M/s Elec Torq Technologies Private Limited</t>
  </si>
  <si>
    <t>C-181, Narayana Industrial Area, Phase-I, Delhi-110028</t>
  </si>
  <si>
    <t>M/s Elegant Products Pvt Ltd</t>
  </si>
  <si>
    <t>M/s Elessar Auto Industries</t>
  </si>
  <si>
    <t>M/s Elim Enterprise</t>
  </si>
  <si>
    <t>H.No. 350 Ground Floor, Neb Sarai,, South West Delhi- 110068</t>
  </si>
  <si>
    <t>M/s Elite Agencies</t>
  </si>
  <si>
    <t>M/s Elite Arts</t>
  </si>
  <si>
    <t>M/s Elite Insulators</t>
  </si>
  <si>
    <t>M/s Elixir Venture</t>
  </si>
  <si>
    <t>M/s Emandi Enterprises</t>
  </si>
  <si>
    <t>30 Gandhi Grain Market, Telephone Exchange Square, Avenue Nagpur</t>
  </si>
  <si>
    <t>M/s Energenic Batteries LLP</t>
  </si>
  <si>
    <t>Victoria Road, Raghu Complex, Hubli-580020</t>
  </si>
  <si>
    <t>Palwal</t>
  </si>
  <si>
    <t>M/S Envirocare Systems</t>
  </si>
  <si>
    <t>M/s Ephraim Peter Jamkhandi</t>
  </si>
  <si>
    <t>M/s Equisource Enterprise</t>
  </si>
  <si>
    <t>North 24 Parganas</t>
  </si>
  <si>
    <t>M/s Erla Soujanya</t>
  </si>
  <si>
    <t>M/s Esika Enterprises</t>
  </si>
  <si>
    <t>Near Punjab &amp; Sind Bank, Halwara 141107, Via Raikot, Ludhiana</t>
  </si>
  <si>
    <t>M/s Espee Industries</t>
  </si>
  <si>
    <t>M/s Espico Sports Pvt. Ltd.</t>
  </si>
  <si>
    <t>M/s Essem Polymers (Hr)</t>
  </si>
  <si>
    <t>M/s Eternal Bathware (Gujarat)</t>
  </si>
  <si>
    <t>M/s Eureka International</t>
  </si>
  <si>
    <t>M/s Europa Digital Limited</t>
  </si>
  <si>
    <t>Station Road Unai.Ta. Vansda Dist. Navsari- 396590</t>
  </si>
  <si>
    <t>M/s Europol India</t>
  </si>
  <si>
    <t>M/s Evers Technoservices LLP</t>
  </si>
  <si>
    <t>M/s Everyday Tradex Private Limited</t>
  </si>
  <si>
    <t>Maa Shanti Complex, Opp. Durga Mandir,, Raidopur- Azamgarh, (Uttra Pradesh)- 276001</t>
  </si>
  <si>
    <t>M/s Evinix Design Concepts Pvt Ltd</t>
  </si>
  <si>
    <t>Dhanashree Tilak Nagar, Naer Big Bazar,, Latur- 413512</t>
  </si>
  <si>
    <t>M/s E-Wooder Wooden Furniture &amp; Interiors</t>
  </si>
  <si>
    <t>M/s Expertise Industries</t>
  </si>
  <si>
    <t>28/23, Bhojrajpura Chabutra Gondal , Gujarat,, Pin Code 360311</t>
  </si>
  <si>
    <t>M/s Face Impex Private Limited</t>
  </si>
  <si>
    <t>M/s F.A. Enterprises</t>
  </si>
  <si>
    <t>103,104 rishikesh industrials estate, , K T industrial park no.1,  Gorai pada,, Vasai (E), Dist- Palghar-401208. </t>
  </si>
  <si>
    <t>M/s Fair Deal Enterprises</t>
  </si>
  <si>
    <t>M/s Fakih Brothers &amp; General Stores</t>
  </si>
  <si>
    <t>Raigad</t>
  </si>
  <si>
    <t>M/s Falcon Furniture</t>
  </si>
  <si>
    <t>M/s Fancelite</t>
  </si>
  <si>
    <t>M/s Farhan L.E.D. Board</t>
  </si>
  <si>
    <t>Sagar</t>
  </si>
  <si>
    <t>M/s Fast Track Furniture &amp; Interior (I) Pvt.Ltd</t>
  </si>
  <si>
    <t>Plot No 1635,Modern Industrial Estate,, MIE Part B,Bahadurgarh-124507</t>
  </si>
  <si>
    <t>M/s Fast Track Sales Corporation</t>
  </si>
  <si>
    <t>M/s Fateh Engineering Works</t>
  </si>
  <si>
    <t>G-33-A, Ground Floor, M. B. Road Pul Pehladpur,, Viswakarma Colony, New Delhi, South East Delhi,, New Delhi-110044</t>
  </si>
  <si>
    <t>M/s Fidelity Retail Solutions</t>
  </si>
  <si>
    <t>M/s Firdous Timber Traders</t>
  </si>
  <si>
    <t>Baramulla</t>
  </si>
  <si>
    <t>M/s Firoz Wood Works</t>
  </si>
  <si>
    <t>M/s Fish O Fish</t>
  </si>
  <si>
    <t>Opp. Kali Mandir,Lalganesh ,Odalbakra Road,, Near Godrej Factory,Guwahati-781034, Assam</t>
  </si>
  <si>
    <t>M/s Fish World House</t>
  </si>
  <si>
    <t>M/s Five River Customs</t>
  </si>
  <si>
    <t>Ground Floor Shop No. 5, Almas Star Tower, Vidhan Sabha Marg. Dr. Tarachand Clibic, Husain, Ganj Lucknow, Uttar Pradesh-226001</t>
  </si>
  <si>
    <t>M/s Fixi Kwik Industries</t>
  </si>
  <si>
    <t>M/s Flex Graphics and Creations</t>
  </si>
  <si>
    <t>M/s Flex Hi Flex Painter</t>
  </si>
  <si>
    <t>Jai Prakash Marg, Dewas, (Madhya Pradesh)- 455001</t>
  </si>
  <si>
    <t>M/s Flex-O-Print</t>
  </si>
  <si>
    <t>M/s Focus Industrial Solutions</t>
  </si>
  <si>
    <t>M/s Force Advertiser</t>
  </si>
  <si>
    <t>Gandhi Nagar, Shukla Ganj,, Distt - Unnao, Pin Code- 209861, (Uttar Pradesh)</t>
  </si>
  <si>
    <t>M/s Forestree India Pvt Ltd</t>
  </si>
  <si>
    <t>Thanjavur</t>
  </si>
  <si>
    <t>M/s Fouji Pvc Door</t>
  </si>
  <si>
    <t>M/s Framico</t>
  </si>
  <si>
    <t>M/s Freeman's Trading Co.</t>
  </si>
  <si>
    <t>M/s Fresco Printpack Private Limited</t>
  </si>
  <si>
    <t>UR Mall buliding first floor,, Bandiyod ,
 Mangalpady.,, Kasaragod
 Kerala, Pin Code-671324, (Kerala)</t>
  </si>
  <si>
    <t>M/s F.R. Handicrafts</t>
  </si>
  <si>
    <t>M/s Friends Float Glass Co.</t>
  </si>
  <si>
    <t>M/s Frozen Cell (Delhi)</t>
  </si>
  <si>
    <t>1A/227, Ground Floor Shaheed Bhagat, Singh Marg Sanatan Sharam School,, New Industrial Township-1 Faridabad, Haryana-121001</t>
  </si>
  <si>
    <t>M/s Fuao Interio Private Limited</t>
  </si>
  <si>
    <t>7263, Prem Nagar, G.T. Road, Subzi Mandi, Delhi- 110007</t>
  </si>
  <si>
    <t>M/s Furnisco Retail Private Limted</t>
  </si>
  <si>
    <t>M/s Furniture Mall</t>
  </si>
  <si>
    <t>M/s Fusion Digital</t>
  </si>
  <si>
    <t>M/S Futura Ceramics Pvt Ltd,</t>
  </si>
  <si>
    <t>M/s Future Hi-Tech Batteries Limited</t>
  </si>
  <si>
    <t>Mohali</t>
  </si>
  <si>
    <t>M/s G.A. Art</t>
  </si>
  <si>
    <t>101,1a,The art club,front of Water supply tank,, Link road, pandharpur-Dist-solapur, Pandharpur, Maharashtra 413304 India</t>
  </si>
  <si>
    <t>M/S Gail Industries</t>
  </si>
  <si>
    <t>H.No-208, Gali No-17,Karkardooma,, Delhi-110092</t>
  </si>
  <si>
    <t>M/s Gak Overseas</t>
  </si>
  <si>
    <t>M/s Galaxy Associate</t>
  </si>
  <si>
    <t>M/s Galaxy Lighting Solutions</t>
  </si>
  <si>
    <t>M/s Games Board &amp; Co.</t>
  </si>
  <si>
    <t>M/s Ganaie Traders</t>
  </si>
  <si>
    <t>Khasra No.-3401 Cha &amp; 3360 Gha Amousi, Nadarganj Kanpur Road Sarojini Nagar, Lucknow (U.P.)-226008</t>
  </si>
  <si>
    <t>M/s Ganesh Arts</t>
  </si>
  <si>
    <t>C-179, Phase-VI, Focal Point, Ludhiana, Pin Code- 141010 (Punjab)</t>
  </si>
  <si>
    <t>M/s Ganesh Designer</t>
  </si>
  <si>
    <t>M/s Ganesh Glow Sign</t>
  </si>
  <si>
    <t>M/s Ganesh Sanitary Hardware &amp; Paint Store</t>
  </si>
  <si>
    <t>24-96/A/2, IDA Uppal,, Hyderabad-500039(Telangana)</t>
  </si>
  <si>
    <t>M/s Ganesh Tile &amp; Marbels</t>
  </si>
  <si>
    <t>M/s Ganga Hardware</t>
  </si>
  <si>
    <t>M/s Gangotri Group</t>
  </si>
  <si>
    <t>Jaigaon</t>
  </si>
  <si>
    <t>M/s Gangwal Flex Printers</t>
  </si>
  <si>
    <t>Chhindwara</t>
  </si>
  <si>
    <t>M/s Ganpati Enterprises (Delhi)</t>
  </si>
  <si>
    <t>Opp SBI, Bijnor- 246701 (U.P.)</t>
  </si>
  <si>
    <t>M/s Ganpati Plywood</t>
  </si>
  <si>
    <t>M/s Garg Aqua Solution</t>
  </si>
  <si>
    <t>M/s Garg Group International</t>
  </si>
  <si>
    <t>M/s Garg Hardware</t>
  </si>
  <si>
    <t>C-88, Sector-10, Noida-201301 UP</t>
  </si>
  <si>
    <t>M/s Garg Hardwares</t>
  </si>
  <si>
    <t>M/s Garg H/w &amp; General Store</t>
  </si>
  <si>
    <t>M/s Garg International</t>
  </si>
  <si>
    <t>M/s Garg Paints &amp; Hardware Store (Delhi)</t>
  </si>
  <si>
    <t>M/s Garg Plywood &amp; Hardware Store</t>
  </si>
  <si>
    <t>M/s Garg Publicity Solutions</t>
  </si>
  <si>
    <t>M/s Garg Sales Corporation (D)</t>
  </si>
  <si>
    <t>M/s Garg Traders</t>
  </si>
  <si>
    <t>M/s Garg Traders (Delhi)</t>
  </si>
  <si>
    <t>M/s Garg Trading Co. (Delhi)</t>
  </si>
  <si>
    <t>Na, Kunducolony, Balurgaht, South Dinajpur,, West Bengal, 733101</t>
  </si>
  <si>
    <t>M/s Garima Trading Co.</t>
  </si>
  <si>
    <t>M/s Gasket Udyog</t>
  </si>
  <si>
    <t>M/S Gaurang Products Pvt.Ltd.</t>
  </si>
  <si>
    <t>M/s Gaurav Hardware</t>
  </si>
  <si>
    <t>M/s Gaurav Hardware and Plywood</t>
  </si>
  <si>
    <t>1st Floor, 1264, Janta Flats,, GT Enclave Dilshad Garden, Pin Code-110095</t>
  </si>
  <si>
    <t>M/s Gaurav Hardware &amp; Plywood</t>
  </si>
  <si>
    <t>Aashray Pearl, Survey No. 55-1/3 Pale,, A Wing, Flat No. 210, 2nd Floor,, Next to Jainam Residence, Opp. Water Tank,, Ambernath (E)- 421501 (Maharashtra)</t>
  </si>
  <si>
    <t>M/S Gaurav Plastic Door</t>
  </si>
  <si>
    <t>M/s Gaurav Trading</t>
  </si>
  <si>
    <t>M/s Gauri Shankar Satish Chand</t>
  </si>
  <si>
    <t>1st Floor ,D12 Sector 80,Phase 2 Noida,, Gautam Buddha Nagar,Uttar Pradesh-122014</t>
  </si>
  <si>
    <t>M/s Gaur Paint House</t>
  </si>
  <si>
    <t>M/s Gautam Book Depot</t>
  </si>
  <si>
    <t>Etah</t>
  </si>
  <si>
    <t>M/s Gayatri Associates</t>
  </si>
  <si>
    <t>Gwalior</t>
  </si>
  <si>
    <t>M/s Gayatri Doors Private Limited</t>
  </si>
  <si>
    <t>M/s Gayatri Enterprises (Mh)</t>
  </si>
  <si>
    <t>M/s Gayatri LED Board</t>
  </si>
  <si>
    <t>M/s Gayatri Timber Pvt.Ltd.</t>
  </si>
  <si>
    <t>G-52, Ishwari Dayal Complex, Latouch Road Lucknow</t>
  </si>
  <si>
    <t>M/s Gayatri Trading Company</t>
  </si>
  <si>
    <t>M/s G B Aggarwal Hardware Store</t>
  </si>
  <si>
    <t>Plot No. 47,48,49, Murasoli Maran Street,, Santhosh Nagar Perungudi, Chennai- 600096,, Tamil Nadu, India.</t>
  </si>
  <si>
    <t>M/s G Creative Arts</t>
  </si>
  <si>
    <t>M/s G D Gaur</t>
  </si>
  <si>
    <t>M/s Geeta Agency</t>
  </si>
  <si>
    <t>M/s Geeta Devi Sales Corporation</t>
  </si>
  <si>
    <t>M/s Geeta Handicraft</t>
  </si>
  <si>
    <t>27/26, Pathwari Road, Belanganj, Agra, U.P-282004</t>
  </si>
  <si>
    <t>Roha</t>
  </si>
  <si>
    <t>M/s Geeta Ply Centre</t>
  </si>
  <si>
    <t>M/s Geeta Timber Mart</t>
  </si>
  <si>
    <t>Harda</t>
  </si>
  <si>
    <t>M/s Gennext Plywood Private Limited</t>
  </si>
  <si>
    <t>M/s Gera Glass &amp; Sanitary Store</t>
  </si>
  <si>
    <t>M/s Ghoshtec</t>
  </si>
  <si>
    <t>M/s Girnar Trading Company</t>
  </si>
  <si>
    <t>Akola</t>
  </si>
  <si>
    <t>M/s GJK Industries</t>
  </si>
  <si>
    <t>M/s G.K. Advertising</t>
  </si>
  <si>
    <t>M/s G.K. Hardware Store</t>
  </si>
  <si>
    <t>M/s Glamlite Inc.</t>
  </si>
  <si>
    <t>M/s Glare Media</t>
  </si>
  <si>
    <t>M/s Glass Studio Inc.</t>
  </si>
  <si>
    <t>M/s Glazonoid Automates Private Limited</t>
  </si>
  <si>
    <t>73,Nai Basti,Narkulaganj,, Bareilly(Uttar Pradesh)</t>
  </si>
  <si>
    <t>M/s Global Corporation</t>
  </si>
  <si>
    <t>Nainital</t>
  </si>
  <si>
    <t>M/s Global Enterprises (Pb)</t>
  </si>
  <si>
    <t>M/s Global Sign Media</t>
  </si>
  <si>
    <t>M/s Global Trading Company</t>
  </si>
  <si>
    <t>M/s Gm Ads</t>
  </si>
  <si>
    <t>M/s G M Enterprises (Delhi)</t>
  </si>
  <si>
    <t>M/s Gobind Computer</t>
  </si>
  <si>
    <t>X-287/1a, street no-03, bhrampuri, near shiv mandir, sashtri park, Delhi-110053</t>
  </si>
  <si>
    <t>Sunam</t>
  </si>
  <si>
    <t>M/s Godwin S Wood Crafts</t>
  </si>
  <si>
    <t>M/s Goel Building Material Store</t>
  </si>
  <si>
    <t>Tilak road opp. Bombay lodge near shrawgi tower, Akola Maharashtra - 444001</t>
  </si>
  <si>
    <t>M/s Goel Hardware Paints &amp; Electricals</t>
  </si>
  <si>
    <t>M/s Goel Paints</t>
  </si>
  <si>
    <t>M/s Goga Ji Electronics</t>
  </si>
  <si>
    <t>Village- Jorian, Opp. Jorian Gurudwara,, Near Vijay Engg. Works Yamuna Nagar, Pin Code-135002 (Haryana)</t>
  </si>
  <si>
    <t>M/s Golden Hardware &amp; Paints</t>
  </si>
  <si>
    <t>M/s Golden Maple Advertisers</t>
  </si>
  <si>
    <t>M/s Gold Star Auto Industry</t>
  </si>
  <si>
    <t>M/s Good Living Global Inc.</t>
  </si>
  <si>
    <t>M/s Goodwill Creation</t>
  </si>
  <si>
    <t>M/s Goodwill Graphics</t>
  </si>
  <si>
    <t>Moga</t>
  </si>
  <si>
    <t>M/s Good Will Interior Designers</t>
  </si>
  <si>
    <t>M/s Goodwill Plastic Industries</t>
  </si>
  <si>
    <t>M/s Gopal Store</t>
  </si>
  <si>
    <t>M/s Gopal Stores (Guwahati)</t>
  </si>
  <si>
    <t>Guwahati</t>
  </si>
  <si>
    <t>M/s Goverdhan Enterprise</t>
  </si>
  <si>
    <t>Halol</t>
  </si>
  <si>
    <t>M/s Goyal Book Depo</t>
  </si>
  <si>
    <t>M/s Goyal Book Depo (Up)</t>
  </si>
  <si>
    <t>M/S Goyal Building Material Stores</t>
  </si>
  <si>
    <t>M/s Goyal Diamond Tools</t>
  </si>
  <si>
    <t>M/s Goyal Glasses &amp; Hardware Store</t>
  </si>
  <si>
    <t>M/s Goyal Paint Hardware &amp; Electricals</t>
  </si>
  <si>
    <t>M/s Goyal Paint &amp; H/w Store</t>
  </si>
  <si>
    <t>M/s Goyal Paints &amp; Electricals</t>
  </si>
  <si>
    <t>M/s Goyal Plywood</t>
  </si>
  <si>
    <t>M/s Goyal Sanitary and Hardware</t>
  </si>
  <si>
    <t>Tamoli Para,, Aligarh 202001</t>
  </si>
  <si>
    <t>M/s Goyal Tradng Company</t>
  </si>
  <si>
    <t>M/s Grace Locks Limited</t>
  </si>
  <si>
    <t>M/s Gramin Agro and Organics</t>
  </si>
  <si>
    <t>M/s Grand collection</t>
  </si>
  <si>
    <t>M/s Graphic Ink World</t>
  </si>
  <si>
    <t>M/s Graphics Print</t>
  </si>
  <si>
    <t>M/s Graphic Zone</t>
  </si>
  <si>
    <t>Tinsukia</t>
  </si>
  <si>
    <t>M/s Great Trade &amp; Services</t>
  </si>
  <si>
    <t>M/s Green House (The Designer)</t>
  </si>
  <si>
    <t>Kayamkulam</t>
  </si>
  <si>
    <t>M/s Greentech Solutions</t>
  </si>
  <si>
    <t>M/s Grover Audio Visual Services</t>
  </si>
  <si>
    <t>M/s G. Sagar Traders</t>
  </si>
  <si>
    <t>Betiahata South, N H 28 Road,, Gorakhpur, Uttar Pradesh , 273001</t>
  </si>
  <si>
    <t>M/S G.S. Exports</t>
  </si>
  <si>
    <t>Sitapaliya Kathmandu, Nepal, Exim Code- 6005506190113NP, Contact Person- Arjun Barakoti, Contact - +977 985-1087141, Email- Manakamanatrading2suppliers@gmail.Com</t>
  </si>
  <si>
    <t>M/s G.S. General Store</t>
  </si>
  <si>
    <t>M/s Gsm Technologies</t>
  </si>
  <si>
    <t>M/s G S Pinto</t>
  </si>
  <si>
    <t>M/s Gtech Drives &amp; Controls Pvt.Ltd</t>
  </si>
  <si>
    <t>M/s Gujarat Plywood and Hardware</t>
  </si>
  <si>
    <t>M/s Gulati Electronics</t>
  </si>
  <si>
    <t>M/s Gulati Paint &amp; Hardware Store</t>
  </si>
  <si>
    <t>M/s Gulati Paints &amp; Hardware Stores</t>
  </si>
  <si>
    <t>M/s Gulguli's P.V.C Doors</t>
  </si>
  <si>
    <t>M/s Gulshan Marble &amp; Sanitation</t>
  </si>
  <si>
    <t>Near Mankuva High School,, Mankuva Bhuj Kutch,, Gujarat</t>
  </si>
  <si>
    <t>M/s Gulshan Paints &amp; Hardware Store</t>
  </si>
  <si>
    <t>531,532 HSIIDC ind area barhi dist sonipat,, Haryana -131101</t>
  </si>
  <si>
    <t>M/s Gunjan Timber</t>
  </si>
  <si>
    <t>M/s Gupta Auto Spare Parts</t>
  </si>
  <si>
    <t>POWER TOOLS</t>
  </si>
  <si>
    <t>M/s Gupta Builders</t>
  </si>
  <si>
    <t>Kinfra Park, Seethangoli,, Kasargod, Kerala-671124</t>
  </si>
  <si>
    <t>M/s Gupta Electricals &amp; Auto Express</t>
  </si>
  <si>
    <t>Mominpura Street,, Koratla- 505326, dt: Jagital (T.S.)</t>
  </si>
  <si>
    <t>M/s Gupta Electric &amp; H/W Store</t>
  </si>
  <si>
    <t>M/s Gupta Enterprise</t>
  </si>
  <si>
    <t>M/s Gupta Furniture</t>
  </si>
  <si>
    <t>Shop No.16, Mahesh Tenament Shopping,, Opp. Jabuka Avenue, Nr. Hirawadi BRTS,, N.H. No.8, Thakkarbapa Nagar,Ahmedabad- 382350</t>
  </si>
  <si>
    <t>M/s Gupta Hardware &amp; Electric Store</t>
  </si>
  <si>
    <t>Shanti Bazar Near Bata Showroom,, Angul-759122, Odisha</t>
  </si>
  <si>
    <t>M/s Gupta Hardware &amp; Sanitary</t>
  </si>
  <si>
    <t>BDP plaza  Near Karnataka Bank,, New Cotton Market,Hubli-580029</t>
  </si>
  <si>
    <t>M/s Gupta Hardware &amp; Sanitary Store</t>
  </si>
  <si>
    <t xml:space="preserve">SANITARY </t>
  </si>
  <si>
    <t>11 A Bapuji Nagar, Bhuvneshwar</t>
  </si>
  <si>
    <t>M/s Gupta Hardware Store</t>
  </si>
  <si>
    <t>Udhampur</t>
  </si>
  <si>
    <t>M/s Gupta Interior and Contractor</t>
  </si>
  <si>
    <t>M/s Gupta Interior Decorators</t>
  </si>
  <si>
    <t>M/s Gupta Paint and Hardware</t>
  </si>
  <si>
    <t>M/s Gupta Paints &amp; Hardware</t>
  </si>
  <si>
    <t>M/s Gupta Paints &amp; Hardware (Delhi)</t>
  </si>
  <si>
    <t>M/s Gupta Paints &amp; Hardware Store</t>
  </si>
  <si>
    <t>M/s Gupta Paints &amp; Hardware Store (Delhi)</t>
  </si>
  <si>
    <t>M/s Gupta Sales Corporation</t>
  </si>
  <si>
    <t>Jamalgarh Road, Punhana,, Mewat, Haryana, 122508</t>
  </si>
  <si>
    <t>M/s Gupta Stationers</t>
  </si>
  <si>
    <t>Jind</t>
  </si>
  <si>
    <t>M/s Gupta Timber Traders</t>
  </si>
  <si>
    <t>M/s Gupta Traders</t>
  </si>
  <si>
    <t>N-15/439-A-1 K, Ahmad Nagar, Bheluprua,, Bazardiha, Varanasi, Uttar Pradesh- 221109</t>
  </si>
  <si>
    <t>M/s Gupta Traders (D)</t>
  </si>
  <si>
    <t>M/s Gupta Traders (Del)</t>
  </si>
  <si>
    <t>M/s Gupta Traders (Delhi)</t>
  </si>
  <si>
    <t>M/s Gupta Traders (DL)</t>
  </si>
  <si>
    <t>M/s Gurkirpa Traders</t>
  </si>
  <si>
    <t>551/2, Cuddalore Main Road,, Periyakurichi, Tamil Nadu- 607802</t>
  </si>
  <si>
    <t>M/s Gursharan Singh Popli</t>
  </si>
  <si>
    <t>M/s Guru Goga Ji Enterprises</t>
  </si>
  <si>
    <t>M/s Guruji Decor</t>
  </si>
  <si>
    <t>M/s Guruji Enterprises</t>
  </si>
  <si>
    <t>H.No. A-11 25 Foora Road, Kamal Vihar Kamalpur, Burari, Delhi-110084</t>
  </si>
  <si>
    <t>M/S Guru Kirpa Tools &amp; Machinery Store</t>
  </si>
  <si>
    <t>M/s Guru Kirpa Trading Co.</t>
  </si>
  <si>
    <t>Jain Mandir Marg, Bhopal-462001</t>
  </si>
  <si>
    <t>M/s Guru Kripa Arts</t>
  </si>
  <si>
    <t>M/s Gurukripa Trading</t>
  </si>
  <si>
    <t>Barmer</t>
  </si>
  <si>
    <t>M/s Gurukrupa Hardware &amp; Pipe Fitting</t>
  </si>
  <si>
    <t>M/s Gurunanak Enterprises</t>
  </si>
  <si>
    <t>M/s Guru Nanak Photo</t>
  </si>
  <si>
    <t>M/s Guru Nanak Plywood &amp; Hardware</t>
  </si>
  <si>
    <t>Hansi</t>
  </si>
  <si>
    <t>M/s Guru Nanak Tools &amp; H/w Store</t>
  </si>
  <si>
    <t>M/s Gyanendra Book Depot</t>
  </si>
  <si>
    <t>M/s Gyan Innovations</t>
  </si>
  <si>
    <t>M/s Gyatri Traders</t>
  </si>
  <si>
    <t>Rudrapur</t>
  </si>
  <si>
    <t>M/s Hajari Lal Jamuna Prasad</t>
  </si>
  <si>
    <t>M/s Hakimi Hardware</t>
  </si>
  <si>
    <t>M/s Halftone Die Makers Pvt Ltd</t>
  </si>
  <si>
    <t>M/s Handwara Advertisers</t>
  </si>
  <si>
    <t>Gram - mandaldah
Kapasan highway road, Chittorgarh Rajasthan -312001</t>
  </si>
  <si>
    <t>M/s Hannu Marketing Pvt Ltd.</t>
  </si>
  <si>
    <t>M/s Hans Advertisers</t>
  </si>
  <si>
    <t>Manimazara</t>
  </si>
  <si>
    <t>M/s Hans Sanitary Home</t>
  </si>
  <si>
    <t>Behind Central Square Mall, 92, Ballabhbari, Gumanpura, Kota, Rajasthan-324006</t>
  </si>
  <si>
    <t>M/s Hans Traders</t>
  </si>
  <si>
    <t>C-4, Bethlehem veng
Aizawl - 796001, Mizoram</t>
  </si>
  <si>
    <t>M/s Hanuman Builders</t>
  </si>
  <si>
    <t>M/s Hanumant Hardware and Timber</t>
  </si>
  <si>
    <t>M/s Hanuman Traders</t>
  </si>
  <si>
    <t>Mirzapur</t>
  </si>
  <si>
    <t>M/s Hanuman Traders (Mh)</t>
  </si>
  <si>
    <t>Nanded</t>
  </si>
  <si>
    <t>M/s Happy Home(U.P)</t>
  </si>
  <si>
    <t>Bara Bazar Aligarh- 202001, (Uttar Pradesh)</t>
  </si>
  <si>
    <t>M/s Harbans Glass House Lubh Tehsil Jawali</t>
  </si>
  <si>
    <t>Ghar Jaraot</t>
  </si>
  <si>
    <t>M/s Hardware Gallery (D)</t>
  </si>
  <si>
    <t>M/s Hardware Ghar</t>
  </si>
  <si>
    <t>M/s Hardware Shoppe</t>
  </si>
  <si>
    <t>Jhansi</t>
  </si>
  <si>
    <t>M/s Hare Krishna Enterprises (D)</t>
  </si>
  <si>
    <t>M/s Harendra Building Material Store</t>
  </si>
  <si>
    <t>M/s Hari Hardware Store</t>
  </si>
  <si>
    <t>M/s Harikrishna Agency</t>
  </si>
  <si>
    <t>Bhiwani</t>
  </si>
  <si>
    <t>M/s Hari Om Ashok Kumar</t>
  </si>
  <si>
    <t>New colony sopore
Opposite khanday petrol pump, Pincode 193201</t>
  </si>
  <si>
    <t>M/s Hari Om Sticker</t>
  </si>
  <si>
    <t>M/s Hari Om Stickers (Odisha)</t>
  </si>
  <si>
    <t>Angul</t>
  </si>
  <si>
    <t>M/s Hariom Traders</t>
  </si>
  <si>
    <t>Ford Company Chowk, Purnea -854301, Bihar.</t>
  </si>
  <si>
    <t>M/s Hari Om Traders (Bihar)</t>
  </si>
  <si>
    <t>M/s Hari Om Traders(Jaipur)</t>
  </si>
  <si>
    <t>M/s. Hari Om Trading Co.</t>
  </si>
  <si>
    <t>M/s Hari Om Wood Furniture</t>
  </si>
  <si>
    <t>M/s Harish Electricals</t>
  </si>
  <si>
    <t>M/s Harish Packaging Materials</t>
  </si>
  <si>
    <t>M/s Harish Paints</t>
  </si>
  <si>
    <t>310-A, Tekhand, Okhla Phase-1,, New Delhi</t>
  </si>
  <si>
    <t>M/s Harmeet Singh &amp; Sons</t>
  </si>
  <si>
    <t>4616/18, Ansari Road, Darya Ganj,, New Delhi- 110002</t>
  </si>
  <si>
    <t>Basodhan</t>
  </si>
  <si>
    <t>M/s Harpreet Singh</t>
  </si>
  <si>
    <t>M/s Harsha Gift Collections</t>
  </si>
  <si>
    <t>Warangal</t>
  </si>
  <si>
    <t>M/s Harsh Enterprises (Delhi)</t>
  </si>
  <si>
    <t>M/s Harsh Hardware Store</t>
  </si>
  <si>
    <t>M/s Harvindra Machine Tools</t>
  </si>
  <si>
    <t>M/s Haryana Hardware Store Pvt Ltd</t>
  </si>
  <si>
    <t>M/s Haryana Motors</t>
  </si>
  <si>
    <t>M/s Haryana Offset Printers</t>
  </si>
  <si>
    <t>M/s Haryana Paints &amp; Hardware</t>
  </si>
  <si>
    <t># 4-1-1/6, Opp. Eden Garden, King Koti,, Hyderabad 500001</t>
  </si>
  <si>
    <t>M/s Haryana Traders</t>
  </si>
  <si>
    <t>M/s Haryana Trading company</t>
  </si>
  <si>
    <t>M/s Hasari cyber</t>
  </si>
  <si>
    <t>Belgaum</t>
  </si>
  <si>
    <t>M/s Hedri Enterprises</t>
  </si>
  <si>
    <t>M/s Heera Stationery &amp; Accessories</t>
  </si>
  <si>
    <t>M/s Helko India</t>
  </si>
  <si>
    <t>M/s Hella India Lighting Ltd.</t>
  </si>
  <si>
    <t>Derabassi</t>
  </si>
  <si>
    <t>M/s Help Line Advertising Services</t>
  </si>
  <si>
    <t>Ms. Hemlata Pawar</t>
  </si>
  <si>
    <t>M/s Hevea Furniture and Interiors Private Ltd.</t>
  </si>
  <si>
    <t>Near Ford Tractor Agency Delhi, Road Rewari -123401 Haryana</t>
  </si>
  <si>
    <t>M/S Hg Graphics Private Limited</t>
  </si>
  <si>
    <t>M/s H G N Agency</t>
  </si>
  <si>
    <t>Proddatur</t>
  </si>
  <si>
    <t>M/s Hillson Footwear Private Limited</t>
  </si>
  <si>
    <t>M/s Himachal Electricals</t>
  </si>
  <si>
    <t>Shop No-1 Nehru Road, Beldarpura Bhopal-462001</t>
  </si>
  <si>
    <t>M/s Himalyan Trading Company</t>
  </si>
  <si>
    <t>M/s Himanshu Plywood</t>
  </si>
  <si>
    <t>27, Raza Complex Dhatkidih Market Area,, Dhatkidih, Jamshedpur, Pin Code- 831001, (Jharkhand)</t>
  </si>
  <si>
    <t>M/s H.I.Media</t>
  </si>
  <si>
    <t>M/S Hind Kirana Store</t>
  </si>
  <si>
    <t>M/s Hind Leather Stores</t>
  </si>
  <si>
    <t>M/s Hindon Sanitary &amp; Hardware Store</t>
  </si>
  <si>
    <t>M/s Hind Timbers</t>
  </si>
  <si>
    <t>M/s Hindustan Enterprises</t>
  </si>
  <si>
    <t>M/s Hindustan Paint &amp; Sanitary Store</t>
  </si>
  <si>
    <t>M/s Hindustan Traders</t>
  </si>
  <si>
    <t>Plot No.  100/S, Sy No.-536,, Honaga Industrial Area,, Belgaum-591156</t>
  </si>
  <si>
    <t>M/s Hinkar Led</t>
  </si>
  <si>
    <t>B-41,  Hosiery Complex, Phase-2 Noida, Uttar Pradesh- 201305</t>
  </si>
  <si>
    <t>M/s Hissaria Bandhu Overseas Private Limited</t>
  </si>
  <si>
    <t>A-34 Sector-64 Noida 201301, (Uttar Pradesh)</t>
  </si>
  <si>
    <t>M/s Hissop Euro Tech Inc</t>
  </si>
  <si>
    <t>Khasra No 88/278, Rajendra Park,, Near Peer Baba Mandir,, Daultabad Industrial Area, Gurgaon 122006</t>
  </si>
  <si>
    <t>M/s Histar Industriies</t>
  </si>
  <si>
    <t>M/s Hitachi Power Tools and Repairing Centre</t>
  </si>
  <si>
    <t>M/s Hitesh Traders</t>
  </si>
  <si>
    <t>M/s Hitika Bablu Hardware</t>
  </si>
  <si>
    <t>M/s Hiya Hardware Locks</t>
  </si>
  <si>
    <t>RC-37, Himaliya Vihar, Khora Colony, Ghaziabad Uttar Pradesh -201301</t>
  </si>
  <si>
    <t>M/s Hk Art Glass</t>
  </si>
  <si>
    <t>M/S H.K. Enterprises</t>
  </si>
  <si>
    <t>M/s HM Industrial products</t>
  </si>
  <si>
    <t>Gali Kheriya, Mohalla Nathu Ram,, Kasganj, Kanshiramnagar, Uttar Pradesh-207123</t>
  </si>
  <si>
    <t>M/s HM Interior Designs and Modular Industry</t>
  </si>
  <si>
    <t>18/15,Kalyanpuri,Delhi-110091</t>
  </si>
  <si>
    <t>M/s Home Decor (Bilaspur)</t>
  </si>
  <si>
    <t>Ghumarvin</t>
  </si>
  <si>
    <t>M/s Home Decor (H.P.)</t>
  </si>
  <si>
    <t>Kangra</t>
  </si>
  <si>
    <t>M/s Home Furniture</t>
  </si>
  <si>
    <t>Sardarsahar</t>
  </si>
  <si>
    <t>M/s Home Plywood</t>
  </si>
  <si>
    <t>M/S Homes &amp; Decor Co.</t>
  </si>
  <si>
    <t>M/s Honey Building Material</t>
  </si>
  <si>
    <t>Near Police Chowki, Lohari Sarai,, Nagina, Bijnor, Uttar Pradesh-246762</t>
  </si>
  <si>
    <t>M/s Honey Handicraft Material Stores</t>
  </si>
  <si>
    <t>M/s Hoopoe Decor</t>
  </si>
  <si>
    <t>25-Bishember Nagar Opp. Paris Bajaj, Lane M.A Link Road, Srinagar Kashmir-190001</t>
  </si>
  <si>
    <t>M/s Horizon Group of Enterprises</t>
  </si>
  <si>
    <t>M/s Hotel Glory Private Limited</t>
  </si>
  <si>
    <t>B-7,West Jyoti Nagar,Main Road Shahdara,, Delhi-110094</t>
  </si>
  <si>
    <t>Bhadohi</t>
  </si>
  <si>
    <t>M/s HSA Interiors &amp; Architecture</t>
  </si>
  <si>
    <t>M/s Hummanbird</t>
  </si>
  <si>
    <t>M/S HUNNAR GRAPHICS</t>
  </si>
  <si>
    <t>Main Bazar Tizara, District-Alwar, Rajasthan-301411</t>
  </si>
  <si>
    <t>M/s Hv Magnetics India Private Limted</t>
  </si>
  <si>
    <t>Pondicherry</t>
  </si>
  <si>
    <t>M/s Hv Traders</t>
  </si>
  <si>
    <t>M/s I C Gajjar</t>
  </si>
  <si>
    <t>M/s I Colour Digipress</t>
  </si>
  <si>
    <t>Pala</t>
  </si>
  <si>
    <t>M/s Icon Interiors and Exteriors</t>
  </si>
  <si>
    <t>M/s I Creations</t>
  </si>
  <si>
    <t>M/s Identiqa Interiors Pvt.Ltd.</t>
  </si>
  <si>
    <t>M/s Ifza Traders</t>
  </si>
  <si>
    <t>M/s IkM System</t>
  </si>
  <si>
    <t>A-479, Kalkaji Double Story,, Near Opp Raghunath Mandir, New Delhi-110019.</t>
  </si>
  <si>
    <t>M/s Image Makers Advertisement Communication</t>
  </si>
  <si>
    <t>Balaghat</t>
  </si>
  <si>
    <t>M/s Image Media Solutions</t>
  </si>
  <si>
    <t>M/s Image Printings</t>
  </si>
  <si>
    <t>M/s Imagination Interior Desiner</t>
  </si>
  <si>
    <t>M/s Impact</t>
  </si>
  <si>
    <t>M/s Impact Cables</t>
  </si>
  <si>
    <t>LG 13-14,Shri Ram Plaza Bank,, Dhanbad-826001(Jharkhand)</t>
  </si>
  <si>
    <t>M/s Imperial Readymade Garments Factory India</t>
  </si>
  <si>
    <t>2807, Gali Tehsildar, Pahari Bhojia, Chitli Qabar,, Turkman Gate, Delhi- 110006</t>
  </si>
  <si>
    <t>M/s Imphal Fishing Tackles Store</t>
  </si>
  <si>
    <t>172, Hapur Road , Gopal Nagar,, Opp. Chanderpuri Gurudwara,, Ghaziabad- 201001 (U.P.) India.</t>
  </si>
  <si>
    <t>Imphal</t>
  </si>
  <si>
    <t>Manipur</t>
  </si>
  <si>
    <t>M/s Impression Computer Desk Top Publisher</t>
  </si>
  <si>
    <t>M/s Incredible india art</t>
  </si>
  <si>
    <t>M/s Inder Auto Mobile</t>
  </si>
  <si>
    <t>Shop No. 601, Ground Floor, Shivaji Road,, Azad Market, New Delhi, Central Delhi,, Delhi- 110006</t>
  </si>
  <si>
    <t>M/S Indersen Wood Product</t>
  </si>
  <si>
    <t>Gandhidham</t>
  </si>
  <si>
    <t>M/s India International House Ltd</t>
  </si>
  <si>
    <t>M/s Indian Bangles</t>
  </si>
  <si>
    <t>Pali</t>
  </si>
  <si>
    <t>M/s Indian Glass House</t>
  </si>
  <si>
    <t>M/s Indian Hardware Store</t>
  </si>
  <si>
    <t>M/s Indian Timber Products Privet Limited</t>
  </si>
  <si>
    <t>M/s India Timber Store</t>
  </si>
  <si>
    <t>Plot No.78, Sector-16, Bahadurgarh-124507, Haryana</t>
  </si>
  <si>
    <t>Gurdaspur</t>
  </si>
  <si>
    <t>M/s Indigo Traders</t>
  </si>
  <si>
    <t>M/s Indotech International Private Limited</t>
  </si>
  <si>
    <t>M/s Indradhanush Digital Arts</t>
  </si>
  <si>
    <t>M/s Indra Sagar</t>
  </si>
  <si>
    <t>M/s Indus Cosmeceuticals Private Limted</t>
  </si>
  <si>
    <t>M/s Industrial Sales Company</t>
  </si>
  <si>
    <t>Veraval</t>
  </si>
  <si>
    <t>M/s Indus World Trade</t>
  </si>
  <si>
    <t>30, Furniture Block,, WHs Kirti Nagar, New Delhi- 110015, India</t>
  </si>
  <si>
    <t>M/s Infinity Edge Communications</t>
  </si>
  <si>
    <t>M/s Infinity Traders</t>
  </si>
  <si>
    <t>M/s Infosigns</t>
  </si>
  <si>
    <t>4/1 Roy Bagan Street, Kolkata-700006</t>
  </si>
  <si>
    <t>M/s Innomax Comunications Private Limited</t>
  </si>
  <si>
    <t>M/s Innotech Advance Machines Pvt.Ltd.</t>
  </si>
  <si>
    <t>7419 992 316</t>
  </si>
  <si>
    <t>M/s Innovative Sign Board</t>
  </si>
  <si>
    <t>M/s In &amp; Out Marketing Hyd Pvt Ltd.</t>
  </si>
  <si>
    <t>M/s Inox World Industries Pvt.Ltd.</t>
  </si>
  <si>
    <t>Girl School Road, Near Mukandas Mandir, Nangal Chaudhary, Haryana-123023</t>
  </si>
  <si>
    <t>M/S Inter -Ad+</t>
  </si>
  <si>
    <t>M/s Interdeco</t>
  </si>
  <si>
    <t>M/s Interior Point</t>
  </si>
  <si>
    <t>M/s International Trade Linkers</t>
  </si>
  <si>
    <t>1-D/58 NIT Faridabad, Pin Code-121001</t>
  </si>
  <si>
    <t>M/s IN TO ART</t>
  </si>
  <si>
    <t>1482/5, Wazir Nagar, Kotla Mubarakpur,, New Delhi - 110003</t>
  </si>
  <si>
    <t>M/s I Pixel</t>
  </si>
  <si>
    <t>M/s Irfan advertisers</t>
  </si>
  <si>
    <t>Ananthnag</t>
  </si>
  <si>
    <t>M/s Irvine Technologies Pvt Ltd</t>
  </si>
  <si>
    <t>M/s ISC Machines Private Limited</t>
  </si>
  <si>
    <t>M/s Ishaan Kitchen and Wardrobes</t>
  </si>
  <si>
    <t>M/s ITC Traders</t>
  </si>
  <si>
    <t>M/s Iutex International Pvt Ltd.</t>
  </si>
  <si>
    <t>M/s Jackson Plastics</t>
  </si>
  <si>
    <t>Bethel Medical Centre Kohima Nagaland, Pin Code- 797001</t>
  </si>
  <si>
    <t>M/s Jafari Creations</t>
  </si>
  <si>
    <t>House No. 446, Nirmal Hanuman Nagar,, Nallasopara West, Tal- Vasai, Dist- Palghar, Pin Code- 401303 (Maharashtra)</t>
  </si>
  <si>
    <t>M/s Jagdamba Glass House &amp; Aluminium Fabrication</t>
  </si>
  <si>
    <t>M/s Jagdamb and Co.</t>
  </si>
  <si>
    <t>M/s Jagdamba Sanitary and Hardware</t>
  </si>
  <si>
    <t>Unit C-4, laghu udyog industrial estate,, I.B Patel road, goregaon east, mumbai, Pin Code 400063</t>
  </si>
  <si>
    <t>M/s Jai Agencies</t>
  </si>
  <si>
    <t>M/s Jai Ambey Paints and Hardware</t>
  </si>
  <si>
    <t>M/s Jai Ambey Plywood</t>
  </si>
  <si>
    <t>M/s Jai Ambey Steels</t>
  </si>
  <si>
    <t>Tohana</t>
  </si>
  <si>
    <t>M/s Jai Balaji Traders</t>
  </si>
  <si>
    <t>M/s Jai Durga Hardware</t>
  </si>
  <si>
    <t>M/s Jai Durga H/w</t>
  </si>
  <si>
    <t>M/s Jai Durga Sanitary Hardware &amp; Paint House</t>
  </si>
  <si>
    <t>Main Road Khamgaon, Dist. Buldana-444303</t>
  </si>
  <si>
    <t>M/s Jai Ganesh Hardware Store</t>
  </si>
  <si>
    <t>M/s Jai Jamway Advertisers</t>
  </si>
  <si>
    <t>M/s Jai Mahalaxmi Hardware &amp; Paints Store</t>
  </si>
  <si>
    <t>M/s Jai Mata Cutlery Works</t>
  </si>
  <si>
    <t>M/S Jai Mata Enterprises</t>
  </si>
  <si>
    <t>M/s Jai Mata Paint H/w &amp; Electricals</t>
  </si>
  <si>
    <t>19 -A,, 1449, Loni Rd,, Main Durga Puri, Durga Puri,, Shahdara, Delhi 110032</t>
  </si>
  <si>
    <t>M/s Jain A D Traders</t>
  </si>
  <si>
    <t>M/s Jainam Enterprises</t>
  </si>
  <si>
    <t>M/s Jain Card Gallery</t>
  </si>
  <si>
    <t>M/s Jainco Hardware</t>
  </si>
  <si>
    <t>M/s Jain Colour Palace</t>
  </si>
  <si>
    <t>M/s Jaineel Patel</t>
  </si>
  <si>
    <t>M/s Jain Fasteners</t>
  </si>
  <si>
    <t>M/s Jain Hardware</t>
  </si>
  <si>
    <t>M/s Jain Hardware and Electricals</t>
  </si>
  <si>
    <t>M/s Jain Hardware Sanitary &amp; Paint Store</t>
  </si>
  <si>
    <t>M/s Jain Hardware Store</t>
  </si>
  <si>
    <t>M/s Jain H/w Electric and Sanitary Store</t>
  </si>
  <si>
    <t>M/s Jain Media</t>
  </si>
  <si>
    <t>M/s Jain Moulding &amp; Plywood Traders</t>
  </si>
  <si>
    <t>M/s Jain Paint &amp; Hardware Store</t>
  </si>
  <si>
    <t>M/s Jain Power Solutions</t>
  </si>
  <si>
    <t>402, East Byramji Town,, Nagpur,Maharashtra-440013</t>
  </si>
  <si>
    <t>M/s Jaipur Sales</t>
  </si>
  <si>
    <t>M/s Jai Ram Dev Timber &amp; Plywood</t>
  </si>
  <si>
    <t>M/s Jai Shree Ganesh Paints N Hardware</t>
  </si>
  <si>
    <t>M/s Jai Timber Mart</t>
  </si>
  <si>
    <t>M/s Jai Vari Supplies</t>
  </si>
  <si>
    <t>Basement C-63 C- Block Sector-88, Near Sabji Mandi, Noida Gautam Buddha Nagar, Uttar Pradesh-201301</t>
  </si>
  <si>
    <t>M/s Jalan Trading</t>
  </si>
  <si>
    <t>Kishanganj</t>
  </si>
  <si>
    <t>M/s Jalaram Hardwares</t>
  </si>
  <si>
    <t>M/s J and J Impex</t>
  </si>
  <si>
    <t>M/s Jangid Plywood (Nashik)</t>
  </si>
  <si>
    <t>At+Po-Ara Sarubera(Near SBI), Distt-Ramgarh,Jharkhand-829134</t>
  </si>
  <si>
    <t>Malegaon</t>
  </si>
  <si>
    <t>M/s Janta Glass Works</t>
  </si>
  <si>
    <t>M/s Janta Machine Tools</t>
  </si>
  <si>
    <t>M/s Jawahar Timber and Tiles</t>
  </si>
  <si>
    <t>M/s Jawala Hardware</t>
  </si>
  <si>
    <t>M/s Jayagurudatta Polygranite Sheet</t>
  </si>
  <si>
    <t>M/s Jayco Hardware</t>
  </si>
  <si>
    <t>M/s Jay Enterprise(Palanpur)</t>
  </si>
  <si>
    <t>Palanpur</t>
  </si>
  <si>
    <t>M/s Jay Jalaram Door</t>
  </si>
  <si>
    <t>M/s Jay Khodiyar Industries</t>
  </si>
  <si>
    <t>M/s Jayshobh Polymer</t>
  </si>
  <si>
    <t>M/s Jay Shree Woods</t>
  </si>
  <si>
    <t>M/s JB Enterprises</t>
  </si>
  <si>
    <t>M/s J.D. Enterprises</t>
  </si>
  <si>
    <t>M/s Jeevanoday</t>
  </si>
  <si>
    <t>M/s Jefferies Metal Stickers &amp; Plant Manufacturers</t>
  </si>
  <si>
    <t>Dhani Complex , 4th Cross, Vinayaka Nagar,, B.H. Road, Tumkur-1 Pin Code- 572101</t>
  </si>
  <si>
    <t>M/s Jindal Paint &amp; Sanitary Store</t>
  </si>
  <si>
    <t>M/s Jitendra Color Way</t>
  </si>
  <si>
    <t>M/s Jitendra Steel</t>
  </si>
  <si>
    <t>10066/a, E Ward Bagal Chowk Kolhapur,, Maharasthra-416006</t>
  </si>
  <si>
    <t>M/s J.J. Enterprises</t>
  </si>
  <si>
    <t>M/s J.J. International Trading Company</t>
  </si>
  <si>
    <t>1st Floor, 220, Jyoti Shopping Centre,, Zone -I, M.P. Nagar, Bhopal(M.P)-462011</t>
  </si>
  <si>
    <t>M/s J.K.Shyam Traders</t>
  </si>
  <si>
    <t>M/s J.K Traders</t>
  </si>
  <si>
    <t>M/s J.L. Hardware</t>
  </si>
  <si>
    <t>Lunglei</t>
  </si>
  <si>
    <t>M/s JMD Associates (Hr)</t>
  </si>
  <si>
    <t>M/s J.M.D. Sales Corporation</t>
  </si>
  <si>
    <t>Plot No-1,K-1 Rajdhani Park,, Nangloi,Delhi-110041</t>
  </si>
  <si>
    <t>M/s J M S Traders</t>
  </si>
  <si>
    <t>M/s J M Wood Works</t>
  </si>
  <si>
    <t>44/3, 4th Floor, Arya Nagar,, Delhi- 110092</t>
  </si>
  <si>
    <t>M/s Jodhpur H/w</t>
  </si>
  <si>
    <t>M/s Joginder Diamond Tools</t>
  </si>
  <si>
    <t>M/s John</t>
  </si>
  <si>
    <t>M/s Johnson Enterprises</t>
  </si>
  <si>
    <t>M/s Join Fix Enterprise</t>
  </si>
  <si>
    <t>M/s J.P. Decorators</t>
  </si>
  <si>
    <t>M/S J.P.Goel &amp; Sons</t>
  </si>
  <si>
    <t>M/s Jp Home Decor</t>
  </si>
  <si>
    <t>M/s J.P. Plyboard Industries</t>
  </si>
  <si>
    <t>M/s J.P. Timber Traders</t>
  </si>
  <si>
    <t>M/s JRK Power Electronics</t>
  </si>
  <si>
    <t>Shop No.2,Jain Madnir Complex,, Opp.Sadar Bazar Police Station,Jalna, Maharashtra-431203</t>
  </si>
  <si>
    <t>M/s JRK Traders</t>
  </si>
  <si>
    <t>Sairaj bungalow, plot no 55, sector 30/32, pradhikaran,near aaher nagar road, chinchwad,pune 411033.</t>
  </si>
  <si>
    <t>Cuddalore</t>
  </si>
  <si>
    <t>M/s JS Ads</t>
  </si>
  <si>
    <t>M/s J.S.Automotives</t>
  </si>
  <si>
    <t>M/s JSG Innotech Pvt. Ltd</t>
  </si>
  <si>
    <t>M/s JSM Enterprises</t>
  </si>
  <si>
    <t>M/S J.S.P. DIES &amp; MOULD</t>
  </si>
  <si>
    <t>M/s JS Pre Fabtech</t>
  </si>
  <si>
    <t>M/s JS Trading (Kerala)</t>
  </si>
  <si>
    <t>M/S J.U. Agri Sciences Pvt.Ltd.</t>
  </si>
  <si>
    <t>454/75 Shrivastav Market 2nd Floor Huaz Quazi, Delhi- 110006</t>
  </si>
  <si>
    <t>Sikndrabad</t>
  </si>
  <si>
    <t>Ms. Juhi Jeswani</t>
  </si>
  <si>
    <t>M/s Jumbo Digital Prints (P) Ltd.</t>
  </si>
  <si>
    <t>M/s Jumps Auto Industries Limited</t>
  </si>
  <si>
    <t>M/s Juneja Traders</t>
  </si>
  <si>
    <t>M/s Jupiter Industries</t>
  </si>
  <si>
    <t>M/s Jupiter Print Media</t>
  </si>
  <si>
    <t>M/s Jyoti Bhola</t>
  </si>
  <si>
    <t>M/s Jyoti Traders</t>
  </si>
  <si>
    <t>D-161,162, Block-D, Sector-63, Noida,, Gautam Buddha Nagar, Uttar Pradesh, 201301</t>
  </si>
  <si>
    <t>M/s K2 Hadware Decor</t>
  </si>
  <si>
    <t>Ne. Rly. Plot No.61
Jhakerkatti cooperganj, Kanpur-208003</t>
  </si>
  <si>
    <t>M/s K2K Kitchen Studio</t>
  </si>
  <si>
    <t>M/s Kaif Handicrafts</t>
  </si>
  <si>
    <t>8743, Shop No.16 Gift Centre,, Shidipura, Karol Bagh,, New Delhi - 110005</t>
  </si>
  <si>
    <t>M/s Kailash Enterprises</t>
  </si>
  <si>
    <t>B 59 MIDC Ambad Nashik- 422010</t>
  </si>
  <si>
    <t>M/s Kaizen Trading Pvt Ltd</t>
  </si>
  <si>
    <t>M/s Kajal Art</t>
  </si>
  <si>
    <t>Hindaun</t>
  </si>
  <si>
    <t>M/s K.A Kutties Wood Crafts</t>
  </si>
  <si>
    <t>M/s Kaladrishti</t>
  </si>
  <si>
    <t>Una</t>
  </si>
  <si>
    <t>M/S Kalarthi Adevertisers</t>
  </si>
  <si>
    <t>59A/2A, Priyadarshini Lane,, Near Paridhan Boutique, 
Trikuta Nagar extension,, Jammu Tawi,  J&amp;K 180020</t>
  </si>
  <si>
    <t>M/s Kalarthi Advertising</t>
  </si>
  <si>
    <t>D303, Park Viwe City 1 Sector-48 Sohna Road,, Gurugram 122018 Haryana</t>
  </si>
  <si>
    <t>M/s Kalka Sanitary Store</t>
  </si>
  <si>
    <t>M/s Kalpana Plywood and Hardware</t>
  </si>
  <si>
    <t>M/s Kalra Scooter Service</t>
  </si>
  <si>
    <t>Near laxmi cinema 
Subhash chok,Barmer Rajasthan
344001</t>
  </si>
  <si>
    <t>M/s Kalyani Enterprises</t>
  </si>
  <si>
    <t>Dhule</t>
  </si>
  <si>
    <t>M/s Kalyani Interiors</t>
  </si>
  <si>
    <t>M/s Kalyani Radiotherapy Specialty India (P) Ltd</t>
  </si>
  <si>
    <t>Plot No.-24, Shyam Industrial Area,, Loni, Ghaziabad</t>
  </si>
  <si>
    <t>M/s Kamal Electricals</t>
  </si>
  <si>
    <t>M/s Kamal Gift Store</t>
  </si>
  <si>
    <t>M/s Kamal Tools</t>
  </si>
  <si>
    <t>Shop No. 8, 50/288, Badshahi Naka,, Kanpur Nagar, Kanpur Uttra Pradesh- 208001</t>
  </si>
  <si>
    <t>M/s Kamra Sales Corporation</t>
  </si>
  <si>
    <t>M/s Kanhiya Graphics</t>
  </si>
  <si>
    <t>Ms. Kanika</t>
  </si>
  <si>
    <t>M/s Kan Systems</t>
  </si>
  <si>
    <t>M/s Kapoor Glass and Gift Centre</t>
  </si>
  <si>
    <t>Rampur</t>
  </si>
  <si>
    <t>M/s Kapoor Light Motor Parts</t>
  </si>
  <si>
    <t>2918, Kalan Masjid,Main Handicrafts Market,, Trukman Gate,Delhi-110006</t>
  </si>
  <si>
    <t>M/s Kapoor Locks &amp; Hardware Store</t>
  </si>
  <si>
    <t>M/s Kardam Building Material</t>
  </si>
  <si>
    <t>M/s Karma Flex</t>
  </si>
  <si>
    <t>Hamirpur (Hp)</t>
  </si>
  <si>
    <t>M/S Karni Machinery Mart</t>
  </si>
  <si>
    <t>M/S KARPURI THAKUR</t>
  </si>
  <si>
    <t>M/s Kartik Auto Accessories Pvt Ltd</t>
  </si>
  <si>
    <t>M/s Kartik Enterprises (Up)</t>
  </si>
  <si>
    <t>M/s Kassar Interior</t>
  </si>
  <si>
    <t>M/s Kastham Design Studio</t>
  </si>
  <si>
    <t>M/s Kasturi Enterprises</t>
  </si>
  <si>
    <t>M/s Katayani Paint H/w &amp; Sanitary Store</t>
  </si>
  <si>
    <t>M/s Katyani Enterprises</t>
  </si>
  <si>
    <t>M/s Kaushik Timber Traders</t>
  </si>
  <si>
    <t>M/s KAY ESS ADVERTISING AGENCY</t>
  </si>
  <si>
    <t>Bh, Rajdhani Hotel, 3 Raghunath Complex,, Opp. Bhrampuri Akhada, Dandia Bazar,, Vadodara, Gujarat- 390001</t>
  </si>
  <si>
    <t>M/s Kayvee Footwear</t>
  </si>
  <si>
    <t>M/s Kbjitsu Private limited</t>
  </si>
  <si>
    <t>M/s KC Plywood &amp; Hardware</t>
  </si>
  <si>
    <t>M/s KCS Marketing Services</t>
  </si>
  <si>
    <t>M/s K.C. Trading Co.</t>
  </si>
  <si>
    <t>M/s Kd Printers</t>
  </si>
  <si>
    <t>M/s Kedarnath Hardware</t>
  </si>
  <si>
    <t>M/s Keshar Plywood Hardware and Laminate</t>
  </si>
  <si>
    <t>2861/5, Raj Guru Road, Chuna Mandi Delhi, Pin Code- 110055</t>
  </si>
  <si>
    <t>M/s Keyal Traders</t>
  </si>
  <si>
    <t>M/s K. Gangadhar</t>
  </si>
  <si>
    <t>M/s KGM Interiors</t>
  </si>
  <si>
    <t>B-48 2nd Floor Jhandewalan, Flatted Factory Complex, New Delhi - 110055</t>
  </si>
  <si>
    <t>M/s Khalsa Enterprises</t>
  </si>
  <si>
    <t>M/s Khalsa Enterprises (Pb)</t>
  </si>
  <si>
    <t>M/s Khalsa Motors</t>
  </si>
  <si>
    <t>M/s Khalsa Traders (Punjab)</t>
  </si>
  <si>
    <t>M/s Khandelwal Machinery</t>
  </si>
  <si>
    <t>Nagrota Surian, Opp. Mannat Hospital, Tehsil Jawali (Kangra) H.P.- 176027</t>
  </si>
  <si>
    <t>M/s Khandelwal Plywoods</t>
  </si>
  <si>
    <t>M/s Khanna Traders</t>
  </si>
  <si>
    <t>M/s Khera Hardware</t>
  </si>
  <si>
    <t>M/s Khodiyar Industries</t>
  </si>
  <si>
    <t>Ward No. 40 Maharana Pratap Chowk,, Near Gulab Ji Flour Meal Sadulpur (Churu) 331023</t>
  </si>
  <si>
    <t>M/s Khushi Digital Studio</t>
  </si>
  <si>
    <t xml:space="preserve">No 23, BEMCIEL,
Udyambag,
Belagavi - 590008.
</t>
  </si>
  <si>
    <t>M/s Khushi Enterprise (Gujarat)</t>
  </si>
  <si>
    <t>3328, Bank Street, Karol Bagh,, New Delhi- 110005</t>
  </si>
  <si>
    <t>Navagam</t>
  </si>
  <si>
    <t>M/s Khushi Enterprises (U.P.)</t>
  </si>
  <si>
    <t>M/s King Flex and Advertisers</t>
  </si>
  <si>
    <t>2195/3, Chuna Mandi,, Paharganj, Delhi-110055</t>
  </si>
  <si>
    <t>Azamgarh</t>
  </si>
  <si>
    <t>M/s Kiran Sales Corporation</t>
  </si>
  <si>
    <t>M/s Kirti Timber</t>
  </si>
  <si>
    <t>M/s Kishan Hardware</t>
  </si>
  <si>
    <t>Opp. Kamla Nagar Petrol Pump,, Langre Ki Chowki, Bye-Pass Road Agra, Pin Code 282004</t>
  </si>
  <si>
    <t>M/s Kitchen &amp; Home Decor</t>
  </si>
  <si>
    <t>M/s Kivi Markings</t>
  </si>
  <si>
    <t>M/s K K Enterprises (Hr)</t>
  </si>
  <si>
    <t>M/s Kkram Furniture &amp; Interiors</t>
  </si>
  <si>
    <t>Near Imam Bada Khaparganj, Bilaspur Chhattisgarh- 495001</t>
  </si>
  <si>
    <t>M/s Kohinoor Enterprises</t>
  </si>
  <si>
    <t>M/s Kohli Glow Signs</t>
  </si>
  <si>
    <t>M/s Kolkata Signage Inc</t>
  </si>
  <si>
    <t>M/s K P Creations</t>
  </si>
  <si>
    <t>M/s K.P Monarch Modular Kitchen and Furniture</t>
  </si>
  <si>
    <t>M/s K R Adhesives Private Limited</t>
  </si>
  <si>
    <t>M/s K.R Enterprises</t>
  </si>
  <si>
    <t>M/s Krish MDF</t>
  </si>
  <si>
    <t>Amreli</t>
  </si>
  <si>
    <t>M/S Krishna Advertise &amp; Co.</t>
  </si>
  <si>
    <t>Munger</t>
  </si>
  <si>
    <t>M/s Krishna Communication</t>
  </si>
  <si>
    <t>Kamrup</t>
  </si>
  <si>
    <t>M/s Krishna Creations</t>
  </si>
  <si>
    <t>M/s Krishna Enterprises(Lucknow)</t>
  </si>
  <si>
    <t>M/s Krishna Enterprises (Mp)</t>
  </si>
  <si>
    <t>Tikamgarh</t>
  </si>
  <si>
    <t>M/s Krishna Handicrafts</t>
  </si>
  <si>
    <t>M/s Krishna Hardware</t>
  </si>
  <si>
    <t>Dewas</t>
  </si>
  <si>
    <t>M/s Krishna Hardware &amp; Paint Store (U.P.)</t>
  </si>
  <si>
    <t>M/s Krishna Interior House</t>
  </si>
  <si>
    <t>M/s Krishna Kumar</t>
  </si>
  <si>
    <t>111/149, Harsh Nagar, Kanpur-208012 (U.P.)</t>
  </si>
  <si>
    <t>M/s Krishnam Trends</t>
  </si>
  <si>
    <t>M/s Krishna Paints and Sanitory Store</t>
  </si>
  <si>
    <t>G.T Road, Khadinamore,, Chinsurah Hooghly,, Pin Code 712101</t>
  </si>
  <si>
    <t>M/s Krishna Ply and Hardware</t>
  </si>
  <si>
    <t>Bodeli</t>
  </si>
  <si>
    <t>M/s Krishna Pvc Door</t>
  </si>
  <si>
    <t>Mahtab  Road, Cuttak, Odisha-753001</t>
  </si>
  <si>
    <t>M/s Krishnaraj K.M.</t>
  </si>
  <si>
    <t>M/s Krishna Sales</t>
  </si>
  <si>
    <t>M/s Krishna Tools &amp; Hardware</t>
  </si>
  <si>
    <t>M/s Krishna Traders (Hr)</t>
  </si>
  <si>
    <t>M/s Krishna Trading Co.</t>
  </si>
  <si>
    <t>M/s Krishtech Solutions LLP</t>
  </si>
  <si>
    <t>M/s K R J Products</t>
  </si>
  <si>
    <t>M/s KRN Flower Stall</t>
  </si>
  <si>
    <t>M/s Krushna Digital</t>
  </si>
  <si>
    <t>Pandharpur</t>
  </si>
  <si>
    <t>M/s K S Agencies</t>
  </si>
  <si>
    <t>M/s Kshirpa Services</t>
  </si>
  <si>
    <t>Shop 1, Shankarbhai Compound,, opp Express Zone A wing gate ,, near Janta Garage, Pandit Motilal Nehru Road,, Vitt Bhatti, Goregaon (East), Mumbai - 400063.</t>
  </si>
  <si>
    <t>M/s K.Singh Diamond Tools</t>
  </si>
  <si>
    <t>87/4-A Jarib Chauki, Kalpi Road,, Kanpur- 208003 (U.P.)</t>
  </si>
  <si>
    <t>M/s K.S. Khamba &amp; Sons</t>
  </si>
  <si>
    <t>M/s K S Traders</t>
  </si>
  <si>
    <t>M/s Kuber Enterprises</t>
  </si>
  <si>
    <t>Navnath Nagar Sr.No. 231/A, Shop No. -32, Behind Pranay Stamping Ambad, Nashik- 422010, (Maharashtra)</t>
  </si>
  <si>
    <t>M/s Kudakkada Plywood</t>
  </si>
  <si>
    <t>M/s Kuldeep Plywood Industry</t>
  </si>
  <si>
    <t>A-9/70,Najafgar Road, Moti Nagar New Delhi</t>
  </si>
  <si>
    <t>M/s Kumar Auto Cast Ltd</t>
  </si>
  <si>
    <t>M/s Kumar Hardware Store (Delhi)</t>
  </si>
  <si>
    <t>Property No.-12, Gt, Kh No.-1729/512,, Fatehpur Beri, Village, Fatehpur Beri Village,, New Delhi, South Delhi, Delhi-110074</t>
  </si>
  <si>
    <t>M/s Kumar Traders</t>
  </si>
  <si>
    <t>M/s Kundan International</t>
  </si>
  <si>
    <t>M/S Kundlish Stamp And Box Die</t>
  </si>
  <si>
    <t>M/s Kushlam Urja Sansthan</t>
  </si>
  <si>
    <t>A-479 Kalkaji Double Story,, Near Opp Raghunath Mandir, New Delhi-110019.</t>
  </si>
  <si>
    <t>M/s KV Group</t>
  </si>
  <si>
    <t>Opp. Nishatganj Police Chowki,, Near PNB, Nishatganj, Lucknow- 226007</t>
  </si>
  <si>
    <t>M/s Kwatra Cement &amp; Steel Traders</t>
  </si>
  <si>
    <t>M/s Lachu Mal Traders</t>
  </si>
  <si>
    <t>M/s Lakdi Wala</t>
  </si>
  <si>
    <t>M/s Laksh Interior Designs</t>
  </si>
  <si>
    <t>Door No. 19/700&amp;701 R.K.M. Street , Kadapa-1, A.P. 516001</t>
  </si>
  <si>
    <t>M/s Lakshmi Hardware and Elelctric Store</t>
  </si>
  <si>
    <t>M/s Lalit Advertising &amp; Marketing Co.</t>
  </si>
  <si>
    <t>M/s Lalit Enterprises</t>
  </si>
  <si>
    <t>Plot#3, Door #4, C.T.H. Road, Thirumullalvoyal,, (Opp. Mangalam Thirumana Mandapam),, Chennai- 600062</t>
  </si>
  <si>
    <t>Khandwa</t>
  </si>
  <si>
    <t>M/s Lal Media</t>
  </si>
  <si>
    <t>Manathavady</t>
  </si>
  <si>
    <t>M/s Lalrinmawia Khiangte</t>
  </si>
  <si>
    <t>Serchhip</t>
  </si>
  <si>
    <t>M/s Laptop Repair Zone</t>
  </si>
  <si>
    <t>Plot No. 1 Shakti Vihar, Gali No.5,, Tanki Road, Meethapur, Badarpur, N.D.-110044</t>
  </si>
  <si>
    <t>M/s Lavish Lite</t>
  </si>
  <si>
    <t>Bhagwanpur, Fardo Gola,, Rewa Road, Muzaffarpur, Bihar-842001</t>
  </si>
  <si>
    <t>M/s Laxman Digital Signs</t>
  </si>
  <si>
    <t>M/s Laxmi Build Mart</t>
  </si>
  <si>
    <t>A-32/ 1 &amp; 2,, MIDC , Shiroli, Kolhapur, Near MSEB substation, Opp.India Mosaic Tiles, (Maharashtra)- 416122</t>
  </si>
  <si>
    <t>M/s Laxmi Enterprises (Mh)</t>
  </si>
  <si>
    <t>M/s Laxmi Narayan Light System</t>
  </si>
  <si>
    <t>Singhbhum</t>
  </si>
  <si>
    <t>M/s Laxminarayan Oil Mill</t>
  </si>
  <si>
    <t>23, Nagar Mahapalika, Nichibagh Varanasi</t>
  </si>
  <si>
    <t>South Dinajpur</t>
  </si>
  <si>
    <t>M/s Laxmi Paint &amp; Hardware</t>
  </si>
  <si>
    <t>M/s Laxmi Paint &amp; Hardware Store</t>
  </si>
  <si>
    <t>M/s Laxmi Printers</t>
  </si>
  <si>
    <t>Ambedkar Chowk Tuljapur 413501, Dist Osmanabad</t>
  </si>
  <si>
    <t>Gondia</t>
  </si>
  <si>
    <t>M/s Ledure Lightings Limted</t>
  </si>
  <si>
    <t>A B Road,Sbi Ke Saamne,Sarangpur,, Rajgarh,MP-465697</t>
  </si>
  <si>
    <t>M/s Letsease</t>
  </si>
  <si>
    <t>M/s L G Enterprises</t>
  </si>
  <si>
    <t>M/s Lifepure Technologies</t>
  </si>
  <si>
    <t>M/s Lirco Composites Private Limited</t>
  </si>
  <si>
    <t>Plot No.989, Pocket C , Ifc, Gazipur, New Delhi-110</t>
  </si>
  <si>
    <t>M/s Ln Electronics(India) Private Limited</t>
  </si>
  <si>
    <t>sixth floor, A-605, A-606, sonorous, koparlia, Silvassa Road Corner, Opp. Circuit House, Gandhi, Circle, Vapi Valsad, Gujarat-396191</t>
  </si>
  <si>
    <t>M/s Lofty Pont</t>
  </si>
  <si>
    <t>M/s Lokesh Plastic Door</t>
  </si>
  <si>
    <t>M/S Look N Feel Graphic</t>
  </si>
  <si>
    <t>M/s Lorikeets</t>
  </si>
  <si>
    <t>M/s Lotus Plywood and Hardware</t>
  </si>
  <si>
    <t>M/S Lovable Lingerie Ltd</t>
  </si>
  <si>
    <t>M/s Lovely Enterprises</t>
  </si>
  <si>
    <t>M/s LR Acoustics</t>
  </si>
  <si>
    <t>14, P.N. Malia Road, Near Dal Patti More,, Raniganj- 713347, Dist: Paschim Bardhaman, (W.B.)</t>
  </si>
  <si>
    <t>M/s Lub Dub Medical Technologies Pvt Ltd.</t>
  </si>
  <si>
    <t>3398, 2nd Floor, Bagichi Acchi Ji,, Bara Hindu Rao, Near Filmistan Cinema,, Delhi 110006</t>
  </si>
  <si>
    <t>M/s Lucan Techno</t>
  </si>
  <si>
    <t>Burhani Plaza Gokul Bazar, Pandari Raipur</t>
  </si>
  <si>
    <t>M/s Lucky Furniture</t>
  </si>
  <si>
    <t>Shop No.11, Shree Krishna Towers, Plot no.18, Sec-19, Kamothe, Navi Mumbai-410206</t>
  </si>
  <si>
    <t>Dhanbad</t>
  </si>
  <si>
    <t>M/s Lucky Hardware Store</t>
  </si>
  <si>
    <t>M/s Lucky Sign</t>
  </si>
  <si>
    <t>M/s Lucky Traders</t>
  </si>
  <si>
    <t>M/s Lyarkai Flex</t>
  </si>
  <si>
    <t>M/s M4 Design</t>
  </si>
  <si>
    <t>M/s Maa Durga Aluminium &amp; Glass</t>
  </si>
  <si>
    <t>M/S MAA DURGA TRADERS</t>
  </si>
  <si>
    <t>M/s Maa Gange Gauri Traders</t>
  </si>
  <si>
    <t>M/s Maa Jagadamba Enterprises</t>
  </si>
  <si>
    <t>M/s Maa Jagdamba Enterprises</t>
  </si>
  <si>
    <t>M/s Maa Lakshmi Traders</t>
  </si>
  <si>
    <t>Magarpatta Road Lonkar CNG Mundhwa, Pune-411036 (Maharashtra)</t>
  </si>
  <si>
    <t>M/s Maa Mansa Traders</t>
  </si>
  <si>
    <t>M/s Maa Santoshi Timber</t>
  </si>
  <si>
    <t>Kutch</t>
  </si>
  <si>
    <t>M/s Macro Graphics</t>
  </si>
  <si>
    <t>F-7 Old No. 31/1, G/F, Kh No.-58,, Gali No. -01, Shastri Park, East Delhi, Delhi- 110053</t>
  </si>
  <si>
    <t>Tiruppur</t>
  </si>
  <si>
    <t>M/s Macromedia Digital Imaging Pvt Ltd.</t>
  </si>
  <si>
    <t>M/s Madan Lal Suresh Kumar</t>
  </si>
  <si>
    <t>M/S Madhav Laser Tech</t>
  </si>
  <si>
    <t>3/16, Madar Gate, Aligarh,, Uttar Pradesh- 202001</t>
  </si>
  <si>
    <t>M/s Madhuram Enterprise</t>
  </si>
  <si>
    <t>M/s Madhur Traders</t>
  </si>
  <si>
    <t>M/s Madhu Sanitary House</t>
  </si>
  <si>
    <t>Ms. Madhushree T G</t>
  </si>
  <si>
    <t>Behind Choudhary Hospital, Ram Cooler Chowk, New Shukrawari Mahal, Nagpur-440002</t>
  </si>
  <si>
    <t>M/s Maduraa Batteries</t>
  </si>
  <si>
    <t>M/s Maestro De Luxe</t>
  </si>
  <si>
    <t>M/s Magenta International</t>
  </si>
  <si>
    <t>Parsa, Birganj Submunicipilly-12,, Ranighat,, PAN No. 604802730, EXIM CODE- 6048027300132NP, Mail ID. basutradersnsuppliers@gmail.com</t>
  </si>
  <si>
    <t>M/s Magic Kitchen and Hardware</t>
  </si>
  <si>
    <t>M/s Magna Industries</t>
  </si>
  <si>
    <t>M/s Mahadev Traders</t>
  </si>
  <si>
    <t>M/s Mahadev Trading Co.</t>
  </si>
  <si>
    <t>M/s Mahadev Wood Craft</t>
  </si>
  <si>
    <t>M/s Mahadev Wooden &amp; Steel Furniture &amp; Electrical</t>
  </si>
  <si>
    <t>Valsad</t>
  </si>
  <si>
    <t>M/s Mahakal Flex Material</t>
  </si>
  <si>
    <t>Ujjain</t>
  </si>
  <si>
    <t>M/s Mahalaxmi Doors</t>
  </si>
  <si>
    <t>Shanti Complex,Sarbahal Nera Hotel Paul Height,, Jharsuguda-768201, Oddisha</t>
  </si>
  <si>
    <t>M/S Mahalaxmi Enterprises</t>
  </si>
  <si>
    <t>M/s Mahalaxmi Plaster</t>
  </si>
  <si>
    <t>M/s Mahalaxmi Plywood</t>
  </si>
  <si>
    <t>M/s Mahalaxmi Plywood(U.P)</t>
  </si>
  <si>
    <t>M/s Mahalaxmi Sales Corporation</t>
  </si>
  <si>
    <t>M/s Maha Laxmi Sanitary and Hardware Store</t>
  </si>
  <si>
    <t>M/s Maha Laxmi Traders</t>
  </si>
  <si>
    <t>M/s Mahalaxmi Traders (Delhi)</t>
  </si>
  <si>
    <t>M/s Maharaja Marketing</t>
  </si>
  <si>
    <t>M/s Mahathma Digitals</t>
  </si>
  <si>
    <t>M/s Mahaveer Enterprises</t>
  </si>
  <si>
    <t>M/s Mahaveer Saw Mill</t>
  </si>
  <si>
    <t>Cotton Market</t>
  </si>
  <si>
    <t>M/s Mahaveer Traders</t>
  </si>
  <si>
    <t>Ground Floor, Shukhnath Para, Opp. Dilipbhai,, Sanghani House, Liliya Road, Amreli,, (Gujarat)- 365601</t>
  </si>
  <si>
    <t>Dhamtari</t>
  </si>
  <si>
    <t>M/s Mahavir Modeling</t>
  </si>
  <si>
    <t>Jetpur</t>
  </si>
  <si>
    <t>M/s Mahesh C. Bhamre</t>
  </si>
  <si>
    <t>M/s Mahesh Hardware Store</t>
  </si>
  <si>
    <t>Azam Nagar, Darbhanga , Pin Code- 846004, (Bihar)</t>
  </si>
  <si>
    <t>M/s Maheshwari Hardware Store</t>
  </si>
  <si>
    <t>M/s Maheshwari Traders</t>
  </si>
  <si>
    <t>Baran</t>
  </si>
  <si>
    <t>M/s Maheshwary Glass Works</t>
  </si>
  <si>
    <t>M/s Mahir Signage</t>
  </si>
  <si>
    <t>M/s MAK Communications</t>
  </si>
  <si>
    <t>M/s M.A.K Glass House</t>
  </si>
  <si>
    <t>M/s Malhotra Sanitary Hardware Store</t>
  </si>
  <si>
    <t>Ground Fllor Plot No-70,, Furniture WHS , Kirti Nagar, Baba Ka Dhaba,, Kirti Nagar Industrial Area, Delhi-110015</t>
  </si>
  <si>
    <t>M/s Malhotra Sign &amp; Graphics</t>
  </si>
  <si>
    <t>M/s Malik Building Material Store</t>
  </si>
  <si>
    <t>M/s Malik Hardware Store</t>
  </si>
  <si>
    <t>F-55, Gurudwara Road,, Kotla Mubarakpur,, New Delhi-110003</t>
  </si>
  <si>
    <t>M/s Malik Opticals</t>
  </si>
  <si>
    <t>M/s Mamta Digital and Advertiser</t>
  </si>
  <si>
    <t>M/s Mamta Enterprises</t>
  </si>
  <si>
    <t>14, Shivpujan Tenament, Nr. Surohi Park Part-1,, Nikol - Naroda Road, Nikol, Ahmedabad- 382350, (Gujarat)</t>
  </si>
  <si>
    <t>M/s Manakamana Trading Suppliers</t>
  </si>
  <si>
    <t>Nepal</t>
  </si>
  <si>
    <t>M/s Mangla Hardware &amp; Sanitary Store</t>
  </si>
  <si>
    <t>M/s Manglam Decor</t>
  </si>
  <si>
    <t>M/s Manglam Hardware</t>
  </si>
  <si>
    <t>M/s Manik Advertising Agency</t>
  </si>
  <si>
    <t>M/s Mani Plywood</t>
  </si>
  <si>
    <t>Shrihari Complex, Near Garden,, Opp. Sagar Wine Shop,, Old Danaganj Square, Lakadganj,, Nagpur- 440008(M.SI India</t>
  </si>
  <si>
    <t>Godhra</t>
  </si>
  <si>
    <t>M/s Manisha Enterprises</t>
  </si>
  <si>
    <t>Main Road, Opp. Ajanta Appt. Warasia,, Vadodara-6,  390006</t>
  </si>
  <si>
    <t>Begusarai</t>
  </si>
  <si>
    <t>M/s Manish Enterprises</t>
  </si>
  <si>
    <t>Opp. Anupam Cinema, Barielly Road,, Kichha (U.S. Nagar), Uttarakhnad, Pin Code- 263148</t>
  </si>
  <si>
    <t>M/s Manish Hardware &amp; Plastic</t>
  </si>
  <si>
    <t>M/s Mankani Auto Traders</t>
  </si>
  <si>
    <t>M/s Mankuva Timber Industries</t>
  </si>
  <si>
    <t>M/s Manohar Filaments Pvt Ltd</t>
  </si>
  <si>
    <t>ART &amp; CRAFT</t>
  </si>
  <si>
    <t>M/s Manoj Agencies and Copy Udhyog</t>
  </si>
  <si>
    <t>M/s Mansi Marketing Solutions</t>
  </si>
  <si>
    <t>M/s Maplon Furniture Private Limited</t>
  </si>
  <si>
    <t>M/s M.A. Razzak Wood Based Industry</t>
  </si>
  <si>
    <t>M/s Mark Ad Grafix</t>
  </si>
  <si>
    <t>M/s Marque Impex Private Limted</t>
  </si>
  <si>
    <t>M/s Maruti Gruh Udhyog</t>
  </si>
  <si>
    <t>M/s Maruti Ply Centre</t>
  </si>
  <si>
    <t>M/s Maruti Sales Corporation</t>
  </si>
  <si>
    <t>M/s Marvel Fancy Hardware</t>
  </si>
  <si>
    <t>M/s Marwar Supplier</t>
  </si>
  <si>
    <t>M/s Masco Transforming Spaces</t>
  </si>
  <si>
    <t>M/s Master Academy Services Pvt Ltd</t>
  </si>
  <si>
    <t>M/s Matrix Adhesive Incorporation</t>
  </si>
  <si>
    <t>Plot 81,Lane 10,Basni II Phase,, Udyog Nagar,Jodhpur</t>
  </si>
  <si>
    <t>M/s Matrix Engineering</t>
  </si>
  <si>
    <t>M/s Maurya Advertising Services</t>
  </si>
  <si>
    <t>M/s Max Interior Decorator</t>
  </si>
  <si>
    <t>M/s Maxtec Services</t>
  </si>
  <si>
    <t>Navi Mumbai</t>
  </si>
  <si>
    <t>M/s Mayank Traders</t>
  </si>
  <si>
    <t>120, Holi Mohalla,, Near Lala Ka Bazar,, Meerut City (U.P)-250002</t>
  </si>
  <si>
    <t>M/s MBH Sanitary &amp; Paints Store</t>
  </si>
  <si>
    <t>M/s M B Interior</t>
  </si>
  <si>
    <t>Shop No.111, Burail, Sector-45, Chandigarh 160047</t>
  </si>
  <si>
    <t>M/s M D Graphics</t>
  </si>
  <si>
    <t>M/s MD Samiullah</t>
  </si>
  <si>
    <t>Darbhanga</t>
  </si>
  <si>
    <t>M/s Media 24*7 Advertising Private Limited (Up)</t>
  </si>
  <si>
    <t>M/s Media Vision</t>
  </si>
  <si>
    <t>M/s Meena Arts</t>
  </si>
  <si>
    <t>E 1051, Rajaji Pouram Lucknow, Uttar Pradesh- 226017</t>
  </si>
  <si>
    <t>M/s Meeran Traders</t>
  </si>
  <si>
    <t>M/s Meet Textrims Pvt Ltd</t>
  </si>
  <si>
    <t>M/s Megha Acrylic</t>
  </si>
  <si>
    <t>M/s Mehak Enterprises</t>
  </si>
  <si>
    <t>M/s Mehra Hardware &amp; Enterprises</t>
  </si>
  <si>
    <t>M/s Mehrauli Hardware Store</t>
  </si>
  <si>
    <t>M/s Mehta Brothers</t>
  </si>
  <si>
    <t>2917,Kali Masjid,Trukman Gate,, Delhi-110006</t>
  </si>
  <si>
    <t>M/s Mehta Distributors</t>
  </si>
  <si>
    <t>Roadways Bus Stand K Piche , Vijay Nagar Beawar, Rajasthan- 305624</t>
  </si>
  <si>
    <t>M/s Mehta Sales Corporation</t>
  </si>
  <si>
    <t>M/s Mehul Advertisers</t>
  </si>
  <si>
    <t>M/s Memory Point</t>
  </si>
  <si>
    <t>M/s Metal Concepts</t>
  </si>
  <si>
    <t>M/s Metalex Galleria</t>
  </si>
  <si>
    <t>M/s Metal Hy-Defab</t>
  </si>
  <si>
    <t>M/s Metal Letters India</t>
  </si>
  <si>
    <t>M/s Metaltech Design Pvt. Ltd</t>
  </si>
  <si>
    <t>M/s Metro Art</t>
  </si>
  <si>
    <t>Daman</t>
  </si>
  <si>
    <t>Dadra &amp; Nagar Haveli and Daman &amp; Diu</t>
  </si>
  <si>
    <t>M/s Metro Diamond Tools</t>
  </si>
  <si>
    <t>M/s Metro Foot Wear</t>
  </si>
  <si>
    <t>M/s Metro Safety India Private Limited</t>
  </si>
  <si>
    <t>M/s Mewar Furniture Private Limited</t>
  </si>
  <si>
    <t>B-46,47,Karni Nagar(Lalgarh), Bikaner-334001</t>
  </si>
  <si>
    <t>M/s M.G. Hardwares</t>
  </si>
  <si>
    <t>M/s M.H. Aluminium</t>
  </si>
  <si>
    <t>Main Road, Opp. CEL VILL, Jhandapur,, Site- IV, Industrial Area Sahibabad, (U.P.)- 201010</t>
  </si>
  <si>
    <t>M/s M.H. Enterprises</t>
  </si>
  <si>
    <t>M/s Micky Lalnuntluanga</t>
  </si>
  <si>
    <t>M/s Microlit</t>
  </si>
  <si>
    <t>M/s Midnapore Creative Arts Pvt Ltd</t>
  </si>
  <si>
    <t>Raxaul,Bihar-845305.</t>
  </si>
  <si>
    <t>M/s Milan Packaging Solution</t>
  </si>
  <si>
    <t>M/s Milan Watch Agency</t>
  </si>
  <si>
    <t>M/s Milap Book Depot</t>
  </si>
  <si>
    <t>M/s Milkin Edit Furniture Private Limited</t>
  </si>
  <si>
    <t>3rd Floor, House No. 72 Blk-1-C Namdhari Colony,, Ramesh Nagar, West Delhi, Delhi- 110015</t>
  </si>
  <si>
    <t>M/s Millennium Digital</t>
  </si>
  <si>
    <t>Sanpada</t>
  </si>
  <si>
    <t>M/S MILL POINT</t>
  </si>
  <si>
    <t>363/289 Chak Zero Road Allahabad, Opp Bus Station, Pin Code- 211008</t>
  </si>
  <si>
    <t>M/s Minaal Marketing</t>
  </si>
  <si>
    <t>363/289 Chak Zero Road Allahabad, Opp Bus Station</t>
  </si>
  <si>
    <t>M/s Mini Hardware &amp; Mill Store</t>
  </si>
  <si>
    <t>M/s Miracle Furniture</t>
  </si>
  <si>
    <t>M/s Miracle Writing Instruments</t>
  </si>
  <si>
    <t>M/s Mira Radium Art</t>
  </si>
  <si>
    <t>Palghar</t>
  </si>
  <si>
    <t>M/s Mir Marble</t>
  </si>
  <si>
    <t>Near Timki Police Chowki,, Timki Bazar Nagpur-440018</t>
  </si>
  <si>
    <t>Sopore</t>
  </si>
  <si>
    <t>M/s Mishra Hardware Store</t>
  </si>
  <si>
    <t>M/s Misthiraj Foods Pvt Ltd</t>
  </si>
  <si>
    <t>Muzaffarpur</t>
  </si>
  <si>
    <t>M/s Mithila Advertising</t>
  </si>
  <si>
    <t>s/o baljor daulatsingh Thakur, Rajput pura hanuman chowk walgaon., TQ district amravati Maharashtra pin code 444707</t>
  </si>
  <si>
    <t>M/s Mithila Plywood Industries</t>
  </si>
  <si>
    <t>M/s Mittal Enterprises (D)</t>
  </si>
  <si>
    <t>A1-119 &amp; 120, Swadeshi Polytex Compound,, Kavi nagar Industrial Area, Sector -17, Ghaziabad, 201001</t>
  </si>
  <si>
    <t>M/s Mittal Hardware and Sanitary Store</t>
  </si>
  <si>
    <t>M/s Mittal Hardware (D)</t>
  </si>
  <si>
    <t>M/s Mittal Hardware Store</t>
  </si>
  <si>
    <t>M/s Mittal Hardware Store (Delhi)</t>
  </si>
  <si>
    <t>M/s Mittal Stationers &amp; Packers</t>
  </si>
  <si>
    <t>M/s Mittal Traders (Delhi)</t>
  </si>
  <si>
    <t>M/s Mittal Traders (U.P.)</t>
  </si>
  <si>
    <t>M/s Mittal Wood Works</t>
  </si>
  <si>
    <t>M/s Mizan Leather</t>
  </si>
  <si>
    <t>M/s M.K.Aggarwal Hardware</t>
  </si>
  <si>
    <t>Ff-1, Ajy Tenament, Opp. Metro Pilor No.-90, Sureliya Road Ahmedabad- 380026</t>
  </si>
  <si>
    <t>M/s M.K. Furniture Studio</t>
  </si>
  <si>
    <t>M/s MK Pens</t>
  </si>
  <si>
    <t>M/s M.K. Plywood House</t>
  </si>
  <si>
    <t>Barauli Chauraha PO,, Korya Tah Barhaj,, Dist Deoria-274001(U.P)</t>
  </si>
  <si>
    <t>M/s M.K.Polish</t>
  </si>
  <si>
    <t>7, Ashok Vatika, Lajpat Nagar, Sahibabad</t>
  </si>
  <si>
    <t>M/s M K Signage</t>
  </si>
  <si>
    <t>M/s M.K.S. Traders</t>
  </si>
  <si>
    <t>M/s M. Kumar Paint &amp; Hardware Store</t>
  </si>
  <si>
    <t>M/s M.M. Enterprises (MH)</t>
  </si>
  <si>
    <t>5/383-1, RK Estate, Pannimadai, Coimbatore,, (Tamil Nadu)-641017</t>
  </si>
  <si>
    <t>Alibagh</t>
  </si>
  <si>
    <t>M/s M.M. Enterprises (M.P.)</t>
  </si>
  <si>
    <t>M/s Mnc Engineering Inc</t>
  </si>
  <si>
    <t>M/s Mobility Solutions</t>
  </si>
  <si>
    <t>M/s Modak Enterprise</t>
  </si>
  <si>
    <t>M/s Modern Art</t>
  </si>
  <si>
    <t>M/s Modernex Display &amp; Services</t>
  </si>
  <si>
    <t>M/s Modern Furniture &amp; Fabrication</t>
  </si>
  <si>
    <t>M/s Modern Gramodyog</t>
  </si>
  <si>
    <t>M/s Modern Graphics</t>
  </si>
  <si>
    <t>M/s Modern Rifile Siaha</t>
  </si>
  <si>
    <t>Lungdeh</t>
  </si>
  <si>
    <t>M/s Modern Traders</t>
  </si>
  <si>
    <t>10/1, Industrial Area,, Sikandrabad, Distt- Bulandshahar, (U.P.)- 203205</t>
  </si>
  <si>
    <t>M/s Modular Delight Private Limited</t>
  </si>
  <si>
    <t>M/s Mohit AD</t>
  </si>
  <si>
    <t>M/s Mohit Timbers</t>
  </si>
  <si>
    <t>B-68, Site 4, Industrial Area, Sahibabad, Industrial Area, Ghaziabad, Uttar Pradesh-201010</t>
  </si>
  <si>
    <t>M/s Mohit Traders</t>
  </si>
  <si>
    <t>M/s Monarch Furniture</t>
  </si>
  <si>
    <t>M/s Money Paints &amp; Hardware Store</t>
  </si>
  <si>
    <t>M/s Monish H/w</t>
  </si>
  <si>
    <t>12/9/7, Jose Falcao Road,
Near Panjim Church,, Opposite Luis &amp; Co,
Below Progress High School,
Panaji - Goa, Pin Code- 403001</t>
  </si>
  <si>
    <t>M/s Moshin Hardware and Power Tools</t>
  </si>
  <si>
    <t>M/s Moti Ram Mangal Chand Jain</t>
  </si>
  <si>
    <t>M/s Moto Auto Tech</t>
  </si>
  <si>
    <t>M/s MPS Audio Solutions Private Limted</t>
  </si>
  <si>
    <t>M/s M &amp; R Furnishing Pvt Ltd</t>
  </si>
  <si>
    <t>M/s Mridul Flexi Magnetics</t>
  </si>
  <si>
    <t>M/s MRK Enterprises</t>
  </si>
  <si>
    <t>M/s M.S. Doors</t>
  </si>
  <si>
    <t>Sikanderpur Market, Rounak Paint Hardware,, DLF Phase-1, MG Road, Gurgaon, (Haryana)- 122001</t>
  </si>
  <si>
    <t>M/s M.S. Hardware and Sonmaika</t>
  </si>
  <si>
    <t>M/s M.S. Industries</t>
  </si>
  <si>
    <t>M/s M.S. Interior</t>
  </si>
  <si>
    <t>TA- 1388, Tughlakabad,, New Delhi- 110062</t>
  </si>
  <si>
    <t>M/s M.S. Jeans</t>
  </si>
  <si>
    <t>M/s MSK Air Duct Industries</t>
  </si>
  <si>
    <t>M/s M.S.P Traders</t>
  </si>
  <si>
    <t>Kasganj</t>
  </si>
  <si>
    <t>M/s M.S.Trader</t>
  </si>
  <si>
    <t>M/s Ms Trading</t>
  </si>
  <si>
    <t>M/s Mstronics Smt solutions india pvt Ltd</t>
  </si>
  <si>
    <t>M/s Muddu Infra Syndicate</t>
  </si>
  <si>
    <t>M/s Mukhtar Arts</t>
  </si>
  <si>
    <t>M/s Mukti Enterprises (Mh)</t>
  </si>
  <si>
    <t>M/s Multani Hardware</t>
  </si>
  <si>
    <t>W-113,Khumbha Circle Road,, Bhilwara-311001 (Rajasthan)</t>
  </si>
  <si>
    <t>M/s Multi Print</t>
  </si>
  <si>
    <t>1st Floor, Banking Hall, CTS, 1310/1, Bang Commercial Complex, Lane No.-4,, Dhule, Maharashtra 424001</t>
  </si>
  <si>
    <t>M/s Multirole Corner</t>
  </si>
  <si>
    <t>M/s Munesh Enterprises</t>
  </si>
  <si>
    <t>M/s Murari Sanitary &amp; Paint House</t>
  </si>
  <si>
    <t>M/s Murlidhar Baldev Raj</t>
  </si>
  <si>
    <t>M/s Murthy Graphics</t>
  </si>
  <si>
    <t>M/S Musadi Lal Dharam Chand</t>
  </si>
  <si>
    <t>M/s Mustakeen Safe Furniture &amp; Decorators</t>
  </si>
  <si>
    <t>M/s Muthoot Fincorp ltd</t>
  </si>
  <si>
    <t>M/S Mv Manufacture</t>
  </si>
  <si>
    <t>Shyam Lake Garden, 202,, Jessore Road, Block-B Shop No-02, Kolkata-700089</t>
  </si>
  <si>
    <t>M/s M.Y.Enterprises</t>
  </si>
  <si>
    <t>M/s My Imitation</t>
  </si>
  <si>
    <t>M/s My Intimacy Clothing and Accessories</t>
  </si>
  <si>
    <t>M/s N A Advertising</t>
  </si>
  <si>
    <t>M/s Nadeem Ahmed Irfat Enterprises</t>
  </si>
  <si>
    <t>M/s Nahar Shakti Advertising</t>
  </si>
  <si>
    <t>M/s Nain Singh &amp; Sons</t>
  </si>
  <si>
    <t>M/s Nakoda Bhairav Industries</t>
  </si>
  <si>
    <t>M/s Nakshatra Studio</t>
  </si>
  <si>
    <t>M/s Nalanda Stationery</t>
  </si>
  <si>
    <t>M/s Naman Jain &amp; Associates</t>
  </si>
  <si>
    <t>Rassiwala 29, Devi Sagar Chowk,, Shukrawariya Hat. Dewas(MP)-455001</t>
  </si>
  <si>
    <t>M/s Naman Offset</t>
  </si>
  <si>
    <t>Jharia</t>
  </si>
  <si>
    <t>M/s Namrah Enterprises</t>
  </si>
  <si>
    <t>M/s Nanak Chand Anil Kumar</t>
  </si>
  <si>
    <t>M/s Nanak Chaudhary</t>
  </si>
  <si>
    <t>M/s Nand Hardware Store</t>
  </si>
  <si>
    <t>M/s Nand Kishore Prem Chand (D)</t>
  </si>
  <si>
    <t>Shop No. 122-123, Sunil Complex, Grain Market, Latur,, Maharashtra-413512</t>
  </si>
  <si>
    <t>M/s Narender Singh &amp; Co.</t>
  </si>
  <si>
    <t>M/s Naresh Hardware Paint &amp; Sanitary Store</t>
  </si>
  <si>
    <t>M/s Naresh Kumar Jasuja and Sons</t>
  </si>
  <si>
    <t>M/s Narula Pots &amp; Hardware Store</t>
  </si>
  <si>
    <t>M/s Nasir Arts and Advertisers</t>
  </si>
  <si>
    <t>Parbani</t>
  </si>
  <si>
    <t>M/s Nasir Enterprises (Mh)</t>
  </si>
  <si>
    <t>Ratnagiri</t>
  </si>
  <si>
    <t>M/s Nastik Technology India Private Limited</t>
  </si>
  <si>
    <t>ELECTRONICS</t>
  </si>
  <si>
    <t>M/s Nath Advertisers Private Limited</t>
  </si>
  <si>
    <t>M/s Natha Ram Dunichand</t>
  </si>
  <si>
    <t>M/s National frame co</t>
  </si>
  <si>
    <t>Main Road Khordha. Odisha 752055</t>
  </si>
  <si>
    <t>M/s National Glass House</t>
  </si>
  <si>
    <t>M/s National Hardwares</t>
  </si>
  <si>
    <t>C-68, Indira colony, Burhanpur 450331 (MP)</t>
  </si>
  <si>
    <t>M/s National Institute for Interdisciplinary</t>
  </si>
  <si>
    <t>Infront of Mango Market,, Minakshi Nagar Main Road,, Berhampur(Gm) Odisha, 760002</t>
  </si>
  <si>
    <t>Thiruvananthapuram</t>
  </si>
  <si>
    <t>M/s National Paint &amp; Hardware</t>
  </si>
  <si>
    <t>M/s National Radium Decoration</t>
  </si>
  <si>
    <t>Bidar</t>
  </si>
  <si>
    <t>M/s National Sanitary</t>
  </si>
  <si>
    <t>M/s National Sree Ganesh Signs</t>
  </si>
  <si>
    <t>M/s National Supply Agency (Gzb)</t>
  </si>
  <si>
    <t>M/s Nav Bharat Decorates</t>
  </si>
  <si>
    <t>M/s Nav Bharat Machinery Store</t>
  </si>
  <si>
    <t>M/s Navdurga Mill &amp; Machinery Store</t>
  </si>
  <si>
    <t>M/s Naveen Machinery and Spares</t>
  </si>
  <si>
    <t>Mahendragarh</t>
  </si>
  <si>
    <t>M/s Naveen Plywood</t>
  </si>
  <si>
    <t>Kh No. 19/2 Main 100 ft. Nathu Pura Road,, Darshan Vihar, Burari Delhi- 110084</t>
  </si>
  <si>
    <t>M/s Navendu Tyagi</t>
  </si>
  <si>
    <t>M/s Nav Traders.Com</t>
  </si>
  <si>
    <t>M/s Navyug Enterprise</t>
  </si>
  <si>
    <t>M/s N.D. Hardware</t>
  </si>
  <si>
    <t>M/s NDMS Media Pvt. Ltd.</t>
  </si>
  <si>
    <t>M/s Neel Kanth Paints &amp; Sanitary Store</t>
  </si>
  <si>
    <t>M/s Neenjas MFG Private Limited</t>
  </si>
  <si>
    <t>M/s Neerav Enterprises</t>
  </si>
  <si>
    <t>M/s Neeta Malhotra</t>
  </si>
  <si>
    <t>Cosmo Avenu Complex,Shop, No.36,Opp Baba Petrol Pump, C.B.S.Road Aurangabad-431001</t>
  </si>
  <si>
    <t>M/s Neha Plywood Traders</t>
  </si>
  <si>
    <t>M/s Neha Type Foundary &amp; Printer Store</t>
  </si>
  <si>
    <t>M/s Neilabeizo</t>
  </si>
  <si>
    <t>M/s Neon Beloved</t>
  </si>
  <si>
    <t>M/s Neon Litt</t>
  </si>
  <si>
    <t>Hanumangarh</t>
  </si>
  <si>
    <t>M/s Neotech Informatics</t>
  </si>
  <si>
    <t>M/s Nevon Solution Private Limited</t>
  </si>
  <si>
    <t>M/s New Aggarwal Paint &amp; Hardware Store</t>
  </si>
  <si>
    <t>M/s New Aggarwal Trading Company</t>
  </si>
  <si>
    <t>M/s New Andhra Furniture &amp; Wood Works</t>
  </si>
  <si>
    <t>Opp, Traffic Police Station,, P.B. Road, Ranebennur,, Pin Code- 581115</t>
  </si>
  <si>
    <t>M/s New Art Sunmica</t>
  </si>
  <si>
    <t>M/s New Choice Foot Ware</t>
  </si>
  <si>
    <t>M/s New Era Adhesive Industries</t>
  </si>
  <si>
    <t>216/5 new plot Jammu 180005</t>
  </si>
  <si>
    <t>Sakali</t>
  </si>
  <si>
    <t>M/s New Expression</t>
  </si>
  <si>
    <t>M/s New Fakhri Stores</t>
  </si>
  <si>
    <t>Gate No. 1305, Near Watika Ashram,, 10th, Mail, Wadki,Saswad Road, Pune, Maharashtra 412308</t>
  </si>
  <si>
    <t>M/s New Feel Footwear Materials</t>
  </si>
  <si>
    <t>M/s New Gayatri Furniture Mart</t>
  </si>
  <si>
    <t>Chikli</t>
  </si>
  <si>
    <t>M/s New Geeta Timber Depot</t>
  </si>
  <si>
    <t>M/s New Glory Orthopaedics</t>
  </si>
  <si>
    <t>Aluva</t>
  </si>
  <si>
    <t>M/s New Gopal Ji &amp; Co.</t>
  </si>
  <si>
    <t>M/s New Jagdamba Hardware &amp; Paint Store</t>
  </si>
  <si>
    <t>Krishna Nagar, Satna</t>
  </si>
  <si>
    <t>M/s New Jagdamba Traders</t>
  </si>
  <si>
    <t>M/s New Jagmag Hardware Store</t>
  </si>
  <si>
    <t>M/s New Jolly Hardware</t>
  </si>
  <si>
    <t>M/s New Kalangan Trophies</t>
  </si>
  <si>
    <t>M/s New Kerala Saw Mill</t>
  </si>
  <si>
    <t>M/s New Kiran Furniture</t>
  </si>
  <si>
    <t>Plot No. 160/635,, Holding No. 442/A/2/5,, Ward No. 36, Aul Compound, Badambadi, Cuttack,, Odisha- 753009</t>
  </si>
  <si>
    <t>Sibmandir</t>
  </si>
  <si>
    <t>M/s New Mehata Traders</t>
  </si>
  <si>
    <t>Beed</t>
  </si>
  <si>
    <t>M/s New Mehta Hardware Store</t>
  </si>
  <si>
    <t>M/s New Modern H/w Paints &amp; Sanitary Store</t>
  </si>
  <si>
    <t>M/s New Namdhari Aluminium</t>
  </si>
  <si>
    <t>D-5/8, adani electricity nagar, dahanu,, dist: palghar, D.T.P.S., DAHANU (W) - 401608.</t>
  </si>
  <si>
    <t>Madheke</t>
  </si>
  <si>
    <t>M/s New Navkar Enterprises</t>
  </si>
  <si>
    <t>M/s New Nice Advertising</t>
  </si>
  <si>
    <t>M/s Newood Joinery</t>
  </si>
  <si>
    <t>M/s New Punjab Nuwud Traders</t>
  </si>
  <si>
    <t>M/s New Raja Moulding Timber &amp; Plywood</t>
  </si>
  <si>
    <t>M/s New Ronak Traders</t>
  </si>
  <si>
    <t>Plot No-G-1,91,92,93,, Ricco Indi Area Sardarshahar, Rajasthan- 331403</t>
  </si>
  <si>
    <t>M/s New Royal Enterprises</t>
  </si>
  <si>
    <t>M/s New Sakshi Traders</t>
  </si>
  <si>
    <t>M/s New Shish Mahal</t>
  </si>
  <si>
    <t>Jagdamba Farm, Sector- 23 A Carterpuri,, Ballpark Marg, Gurgaon, Haryana- 122016</t>
  </si>
  <si>
    <t>M/s New Timber Estates</t>
  </si>
  <si>
    <t>M/s New Vention India</t>
  </si>
  <si>
    <t>M/s New Wave Industries</t>
  </si>
  <si>
    <t>M/S New Wire House Electricals</t>
  </si>
  <si>
    <t>M/s Next Level</t>
  </si>
  <si>
    <t>M/s Nidhi Enterprises</t>
  </si>
  <si>
    <t>Ramgarh</t>
  </si>
  <si>
    <t>M/s Nigam Print Solutions LLP</t>
  </si>
  <si>
    <t>Pandey Pur Varanashi, Uttar Prdesh-221002</t>
  </si>
  <si>
    <t>M/s Nihal Iron Store</t>
  </si>
  <si>
    <t>M/s Nikhil Decor Industries(P) Ltd</t>
  </si>
  <si>
    <t>M/s Nikita Ply Centre</t>
  </si>
  <si>
    <t>M/s Nimra Enterprises (Kudachi)</t>
  </si>
  <si>
    <t>3029/2chuna Mandi, Paharganj,, New Delhi-55</t>
  </si>
  <si>
    <t>M/s Ninth Avenue Industries</t>
  </si>
  <si>
    <t>M/s Nirbhay Kumar Gupta</t>
  </si>
  <si>
    <t>M/s Nirmaan Trading Company</t>
  </si>
  <si>
    <t>M/S Nirmal Hardware &amp; Pneumatic Store</t>
  </si>
  <si>
    <t>D-6/6097/1, Santushti Apartment,, Vasant Kunj, New Delhi-110070</t>
  </si>
  <si>
    <t>M/s Nirmal Stationers</t>
  </si>
  <si>
    <t>M/s Nirmiti Creation &amp; Radium Works</t>
  </si>
  <si>
    <t>14/1, Gobra Road, Kolkata- 700046</t>
  </si>
  <si>
    <t>Buldhana</t>
  </si>
  <si>
    <t>M/S Nirval</t>
  </si>
  <si>
    <t>M/s Nishi Graphics</t>
  </si>
  <si>
    <t xml:space="preserve">Khatauni No- 875, Khewat No-0428,, Gupta Tiles Wali Gali, Khasra No153, Rakba,, Patel Nagar, Bhadurgarh, Jhajjar, Haryana, 124507</t>
  </si>
  <si>
    <t>Mangalore</t>
  </si>
  <si>
    <t>M/s Nitesh Hardware</t>
  </si>
  <si>
    <t>M/s N.K.T. Design &amp; Display</t>
  </si>
  <si>
    <t>Tumkur</t>
  </si>
  <si>
    <t>M/S N.Light Solar</t>
  </si>
  <si>
    <t>M/s NMK Doors &amp; Windows</t>
  </si>
  <si>
    <t>M/s Nobel Alluminium</t>
  </si>
  <si>
    <t>M/s Noor Sign and Graphics</t>
  </si>
  <si>
    <t>M/s Novelty Photo Print</t>
  </si>
  <si>
    <t>M/s NSC Project Private Limited</t>
  </si>
  <si>
    <t>44 Industrial Area Neemuch,, Madhya Pradesh 458441, India</t>
  </si>
  <si>
    <t>M/s N.S. Enterprises</t>
  </si>
  <si>
    <t>Plot No.1, Kh. No. 19/2/1, Ground Floor, Village Bakkarwala, NR Pole No.K-479,, New Delhi-110041</t>
  </si>
  <si>
    <t>M/s N S Innovations</t>
  </si>
  <si>
    <t>M/s Numix Industries Private Limited</t>
  </si>
  <si>
    <t>M/s Oakwood Doors &amp; Interio</t>
  </si>
  <si>
    <t>M/s Oberai Trading Company</t>
  </si>
  <si>
    <t>M/s Octa Marketing Solutions</t>
  </si>
  <si>
    <t>M/s Offline Marketing</t>
  </si>
  <si>
    <t>Cannanore</t>
  </si>
  <si>
    <t>M/s Olympic Sports Mechanic &amp; Screen Printers</t>
  </si>
  <si>
    <t>M/s Om Agencies (Up)</t>
  </si>
  <si>
    <t>M/s Om Enterprises</t>
  </si>
  <si>
    <t>House No. 627 A/1 Plot No. 63-A Pvt-18, Najafgarh Road, Industrial Area Opp, Kirti New Delhi, Delhi-110015</t>
  </si>
  <si>
    <t>Unnao</t>
  </si>
  <si>
    <t>M/s Om Ganesh Laxmi Traders</t>
  </si>
  <si>
    <t>M/s Om Ganpati Traders</t>
  </si>
  <si>
    <t>M/s Om Hardware</t>
  </si>
  <si>
    <t>191/1B, Street No-14, B.N. Nagar,, Shahdara, Delhi- 110032</t>
  </si>
  <si>
    <t>M/s Om Hardware Sanitary Paints Shop</t>
  </si>
  <si>
    <t>SCO-9  Phase 9, Industrial Area,, Focal Point, Mohali, Punjab,, Pin Code 160062</t>
  </si>
  <si>
    <t>M/s Omkaar Trading company</t>
  </si>
  <si>
    <t>M/s Omkar Digital</t>
  </si>
  <si>
    <t>Tundi Road, Barwadih,, Giridih, Jharkhand-815301</t>
  </si>
  <si>
    <t>M/s Omkar Digital Graphics</t>
  </si>
  <si>
    <t>Jalna</t>
  </si>
  <si>
    <t>M/s Omkar Sales Corporation</t>
  </si>
  <si>
    <t>M/s Om Moters</t>
  </si>
  <si>
    <t>M/s Om Plywood (Gzb)</t>
  </si>
  <si>
    <t>M/s Om Plywood &amp; Interiors</t>
  </si>
  <si>
    <t>M/s Om Plywood &amp; Timber</t>
  </si>
  <si>
    <t>M/s Om Plywood Traders</t>
  </si>
  <si>
    <t>28/87/ Main Road , Kasturba Nagar,, Shahdara Delhi- 110032</t>
  </si>
  <si>
    <t>M/s Om Sai Akash Kandil</t>
  </si>
  <si>
    <t>Pimpri</t>
  </si>
  <si>
    <t>M/s Om Sai Enterprise(Sakinaka)</t>
  </si>
  <si>
    <t>M/s Om Sai Enterprises (Delhi)</t>
  </si>
  <si>
    <t>M/s Om Sai Sign Grafix Private Limted</t>
  </si>
  <si>
    <t>M/s Om Sales Corporation</t>
  </si>
  <si>
    <t>M/s Om Shiv Enterprises</t>
  </si>
  <si>
    <t>Moh, Lohari Sarai, Near Dolla Sha Masjid,, Nagina Distt, Bijnor -(U.P.)- 246762</t>
  </si>
  <si>
    <t>M/s Om Shree Enterprises</t>
  </si>
  <si>
    <t>243 Auto market Hisar -125001</t>
  </si>
  <si>
    <t>Shamli</t>
  </si>
  <si>
    <t>M/s Om Traders</t>
  </si>
  <si>
    <t>M/s Om Traders (Up)</t>
  </si>
  <si>
    <t>M/s One Prime Studios</t>
  </si>
  <si>
    <t>M/s Onetown Engineering Private Limited</t>
  </si>
  <si>
    <t>H.No. C-52, Main Road,, Mandawali, Fazalpur, Delhi</t>
  </si>
  <si>
    <t>M/s Onkar Nath Sunil Kumar</t>
  </si>
  <si>
    <t>M/s O.P. Doors (P) Limited</t>
  </si>
  <si>
    <t>M/s Options Unlimited</t>
  </si>
  <si>
    <t>78/1 Kargi - Patel Nagar Bypass,, Near Bhagirathi International School,, Dehradun, (Uttarakhand)- 248001</t>
  </si>
  <si>
    <t>M/s Orchid Scientific &amp; Innovative India Pvt Ltd</t>
  </si>
  <si>
    <t>Plot No. 44, Dehrakhas Industrial Area,, Patel Nagar,
Dehradun- 248001, Uttarakhand</t>
  </si>
  <si>
    <t>M/s Oriental Machienry Store (Delhi)</t>
  </si>
  <si>
    <t>M/s Osakatek India Private Limited</t>
  </si>
  <si>
    <t>M/s O.S. Commercial</t>
  </si>
  <si>
    <t>M/s Oscorp Interiors</t>
  </si>
  <si>
    <t>M/s P3 Clean and Compost Private Limited</t>
  </si>
  <si>
    <t>M/s Paashaan Enterprise</t>
  </si>
  <si>
    <t>M/s Padmavati Plastics</t>
  </si>
  <si>
    <t>Bhiwandi</t>
  </si>
  <si>
    <t>M/s Padmavati Tapes India</t>
  </si>
  <si>
    <t>2364, Main Patel Road, Metro Piller No. 217,, West Patel Nagar, Delhi- 8</t>
  </si>
  <si>
    <t>M/s Painter Ghanu</t>
  </si>
  <si>
    <t>M/s Painter Shubham</t>
  </si>
  <si>
    <t>A-137, whs timber market , kirti nagar 
New delhi 110015</t>
  </si>
  <si>
    <t>M/s Pal Distributors</t>
  </si>
  <si>
    <t>satkar 3 , ekta nagar, Pilibhit up
262 001</t>
  </si>
  <si>
    <t>M/s Pallavi Enterprises</t>
  </si>
  <si>
    <t>50/49 Praksh Nagar, IDGAH-2, Dehradun-248001, Uttarakhand</t>
  </si>
  <si>
    <t>M/s Pal Rematerials India Pvt Ltd.</t>
  </si>
  <si>
    <t>M/s Pal Sanitary Hardware &amp; Paint Store</t>
  </si>
  <si>
    <t>M/s Pal Trading Company</t>
  </si>
  <si>
    <t>M/s Pam India</t>
  </si>
  <si>
    <t>M/s Pan Altus Educare Services</t>
  </si>
  <si>
    <t>Shed III/C, Kundrathur- Sriperumbudur Main Road,, Nallur Village, Tamil Nadu-602109</t>
  </si>
  <si>
    <t>M/s Panch Mishthan</t>
  </si>
  <si>
    <t>M/s Panchsheel Trading Co.</t>
  </si>
  <si>
    <t>M/s Pandey Float Glass</t>
  </si>
  <si>
    <t>M/s Pankaj Plastic</t>
  </si>
  <si>
    <t>M/s Paradise Screen Materials</t>
  </si>
  <si>
    <t>M/s Param Interiors</t>
  </si>
  <si>
    <t>Seharabazar, Purba Bardhaman . Pin -713423</t>
  </si>
  <si>
    <t>M/s Paras Electricals</t>
  </si>
  <si>
    <t>M/s Paras Plastic</t>
  </si>
  <si>
    <t>M/S Paras Plywood</t>
  </si>
  <si>
    <t>M/s Paras Steel Hardware &amp; Sanitary</t>
  </si>
  <si>
    <t>M/s Paras Trader</t>
  </si>
  <si>
    <t>M/s Paras Trading Corporation</t>
  </si>
  <si>
    <t>M/s Paresh Patel Ashapur Saw Mill</t>
  </si>
  <si>
    <t>M/s Parijatha Graphics</t>
  </si>
  <si>
    <t>M/s Parkash Auto Electric</t>
  </si>
  <si>
    <t>M/s Parmar Doors &amp; Kitchen Point</t>
  </si>
  <si>
    <t>opp panchayat samiti, Th.. Asind (Bhilwara) Raj. 311301</t>
  </si>
  <si>
    <t>M/s Parmar Wood Furniture and Hardware</t>
  </si>
  <si>
    <t>M/s Parth Enterprise</t>
  </si>
  <si>
    <t>M/s Parth Sales Corporation</t>
  </si>
  <si>
    <t>14, A/21, W.E.A. Karol Bagh New Delhi- 110005</t>
  </si>
  <si>
    <t>M/s Parth Sarthi</t>
  </si>
  <si>
    <t>M/s Parveen Agrawal &amp; Company</t>
  </si>
  <si>
    <t>Ms. Parveen Banu</t>
  </si>
  <si>
    <t>Dindigul</t>
  </si>
  <si>
    <t>M/s Parveen Hardware &amp; Sanitory Stores</t>
  </si>
  <si>
    <t>M/s Parveen welding works</t>
  </si>
  <si>
    <t>M/s Pashupati Ply Industries Private Limited</t>
  </si>
  <si>
    <t>M/s Pashupati Polymer</t>
  </si>
  <si>
    <t>M/s Patco Tech India Pvt. Ltd.</t>
  </si>
  <si>
    <t>M/s Patel Corporation</t>
  </si>
  <si>
    <t>6-54, Gramapanchayat Road,, Nidamanoor, Nalgonda District,, Telangana- 508278</t>
  </si>
  <si>
    <t>M/s Patel Enterprises</t>
  </si>
  <si>
    <t>M/s Patel Tiles</t>
  </si>
  <si>
    <t>M/s Patel Timbers</t>
  </si>
  <si>
    <t>M/s Patiala Packing Industries</t>
  </si>
  <si>
    <t>M/s Patidar Creation</t>
  </si>
  <si>
    <t>M/s Patiyal PVC Aluminium Decorator</t>
  </si>
  <si>
    <t>M/s Patna Art</t>
  </si>
  <si>
    <t>M/s Patni Enterprises</t>
  </si>
  <si>
    <t>New Panvel</t>
  </si>
  <si>
    <t>M/s Patni Traders</t>
  </si>
  <si>
    <t>Plot at Kh No. 71/24, Village Ghevra,, Pole No. MDKW.743, Near Petrol Pump,, New Delhi- 110081</t>
  </si>
  <si>
    <t>M/s Patodiya Trading Company</t>
  </si>
  <si>
    <t>M/s Patravali Furnitures</t>
  </si>
  <si>
    <t>M/s Patwariji Agencies (P) Ltd</t>
  </si>
  <si>
    <t>M/s Pavan Traders</t>
  </si>
  <si>
    <t>M/s Pawan Sales</t>
  </si>
  <si>
    <t>M/s Payal Paint and Hardware Store</t>
  </si>
  <si>
    <t>M/s P.B. Traders</t>
  </si>
  <si>
    <t>M/s P.D. Sons India</t>
  </si>
  <si>
    <t>M/s Pecox International</t>
  </si>
  <si>
    <t>M/s Pefagel Advertising</t>
  </si>
  <si>
    <t>M/s Peluche INC</t>
  </si>
  <si>
    <t>M/s Pen Centre</t>
  </si>
  <si>
    <t>M/s Perfect Aluminium</t>
  </si>
  <si>
    <t>2-4-744 nawab sab bada haraj panta, kachiguda hyd Telangana -500027</t>
  </si>
  <si>
    <t>M/s Perfect Chem Engineering Private Limted</t>
  </si>
  <si>
    <t>M/s Perfect CNC Work</t>
  </si>
  <si>
    <t>M/s Perfect Design Hub</t>
  </si>
  <si>
    <t>M/s Perfect Engg. Co.</t>
  </si>
  <si>
    <t>M/s Perfect Furniture</t>
  </si>
  <si>
    <t>M/s Perfect Marketing (Hr)</t>
  </si>
  <si>
    <t>Ground Floor.Surajpur, Dadri Noida Road</t>
  </si>
  <si>
    <t>M/s Pfeda Synthetics Pvt Ltd</t>
  </si>
  <si>
    <t>M/S Phoolchand Satish Kumar</t>
  </si>
  <si>
    <t>M/s Pihu Brush Manufacturer And Traders</t>
  </si>
  <si>
    <t>M/s Pinak International</t>
  </si>
  <si>
    <t>1/5882, Opp, Bank of Baroda, Loni Road,, Shahdara 110032</t>
  </si>
  <si>
    <t>M/S Pine Timber Traders</t>
  </si>
  <si>
    <t>14-1-334, Seetarampet, Mangalhat, Hyderabad,, Telangana- 500001</t>
  </si>
  <si>
    <t>M/s Pinydots Innovation Limted Liability Partnersh</t>
  </si>
  <si>
    <t>M/s Pisces Communications Pvt Ltd.</t>
  </si>
  <si>
    <t>M/s Pitambara Furniture</t>
  </si>
  <si>
    <t>Fatehgarh</t>
  </si>
  <si>
    <t>M/s Piyush Interior</t>
  </si>
  <si>
    <t>M/s P K Enterprises</t>
  </si>
  <si>
    <t>M/s P.K. Traders</t>
  </si>
  <si>
    <t>Shop No. 2, Near Ponda Municipal Council, Opp. Soares Chamber, Tisk, Ponda- Goa- 403401</t>
  </si>
  <si>
    <t>M/s P.K. Traders (U.P.)</t>
  </si>
  <si>
    <t>M/s P.Kumar Publicity</t>
  </si>
  <si>
    <t>Near Railway Crossing Agroha Road, Barwala Hisar-125047</t>
  </si>
  <si>
    <t>M/S PLANET INTERIO</t>
  </si>
  <si>
    <t>Imphal West</t>
  </si>
  <si>
    <t>M/s Plastic House</t>
  </si>
  <si>
    <t>M/s Plates and Cups</t>
  </si>
  <si>
    <t>M/s P.L.B. Furniture</t>
  </si>
  <si>
    <t>M/s Plush Creative Studio</t>
  </si>
  <si>
    <t>M/s Ply Samrat</t>
  </si>
  <si>
    <t>80, Krishna Colony,, Near Kamani Chowk, Yamuna Nagar,, Haryana-135001</t>
  </si>
  <si>
    <t>M/s P.Mohamedali Royal Furniture Industries</t>
  </si>
  <si>
    <t>M/s P M Traders</t>
  </si>
  <si>
    <t>M/s Polyhub RB Enterprises</t>
  </si>
  <si>
    <t>Jaunpur</t>
  </si>
  <si>
    <t>M/s Polyrub</t>
  </si>
  <si>
    <t>M/s Polytech Solutions</t>
  </si>
  <si>
    <t>M/s Pooja Arts Serivice</t>
  </si>
  <si>
    <t>D-4/102, Main Road, Sangam Vihar,, New Delhi- 110080</t>
  </si>
  <si>
    <t>M/s Pooja Concepts</t>
  </si>
  <si>
    <t>M/s Pooja Doors</t>
  </si>
  <si>
    <t>M/s Pooja Ply and Hardware</t>
  </si>
  <si>
    <t>M/s Pooja Wood</t>
  </si>
  <si>
    <t>M/s Poonam Interior</t>
  </si>
  <si>
    <t>M/s Poonam Paints</t>
  </si>
  <si>
    <t>M/s Popular Plastic India</t>
  </si>
  <si>
    <t>M/s Power Print</t>
  </si>
  <si>
    <t>M/s Powertech</t>
  </si>
  <si>
    <t>M/s PPG Projects LLP</t>
  </si>
  <si>
    <t>318/5, Ranglani Tower Shaheed Park K Pass,, Jhokna Bagh, Jhasi (Uttar Pradesh)- 284001</t>
  </si>
  <si>
    <t>M/s P.P. Sales</t>
  </si>
  <si>
    <t>Plot No. H1-316, Riico Ind, Area Khushkhera,, Bhiwadi Distt Alwar- 301707 (Raj.) India</t>
  </si>
  <si>
    <t>M/s PPS International</t>
  </si>
  <si>
    <t>M/s Prabha Media Publicity</t>
  </si>
  <si>
    <t>M/s Prabhati Lal Bishan Swarup</t>
  </si>
  <si>
    <t>D-64/63 B 1, Bank Colony, Sigra, Varanasi,, Uttar Pradesh- 221001</t>
  </si>
  <si>
    <t>M/s Prabhat Painter</t>
  </si>
  <si>
    <t>M/s Prabhat Timber Mart</t>
  </si>
  <si>
    <t>M/s Prabh &amp; K.Sanitary Store</t>
  </si>
  <si>
    <t>M/s Prabhu Rexine Centre</t>
  </si>
  <si>
    <t>Ground Floor G-21, Desai Market,, M.G. Road, Bardoli, Gujarat- 394601, India</t>
  </si>
  <si>
    <t>M/s Prabhu Sales</t>
  </si>
  <si>
    <t>M/s Pragati Handicrafts</t>
  </si>
  <si>
    <t>M/s Pragati Hardwares</t>
  </si>
  <si>
    <t>M/s Pragya Interiors</t>
  </si>
  <si>
    <t>D.B.Z. North-63,Near Railway Colony Main Gate,, Towards Khanna Market,, Gadhidham-Kutch,, Gujarat-370201</t>
  </si>
  <si>
    <t>M/s Prakash Outdoor</t>
  </si>
  <si>
    <t>M/s Prakruti Promotion</t>
  </si>
  <si>
    <t>M/s Prasad Saw Mill Door</t>
  </si>
  <si>
    <t>M/s Prashanth Signs</t>
  </si>
  <si>
    <t>M/s Pratap Enterprise</t>
  </si>
  <si>
    <t>M/s Pratap Group</t>
  </si>
  <si>
    <t>M/s Praveen Pandey Traders</t>
  </si>
  <si>
    <t>M/s Prayag Printers Stores</t>
  </si>
  <si>
    <t>M/s Precision Electronic Components Mfg Co.</t>
  </si>
  <si>
    <t>M/s Precision Moulds and Dies Pvt Ltd</t>
  </si>
  <si>
    <t>M/s Preetam Paints and Hardwear</t>
  </si>
  <si>
    <t>Tuljapur</t>
  </si>
  <si>
    <t>M/s Prem Arts</t>
  </si>
  <si>
    <t>Sarangpur</t>
  </si>
  <si>
    <t>M/S Prem Electricals &amp; H/W</t>
  </si>
  <si>
    <t>M/s Prem Ji Sanitary Paints &amp; Hardware Store</t>
  </si>
  <si>
    <t>M/S Prem Polymers</t>
  </si>
  <si>
    <t>M/s Prima Glow Industries</t>
  </si>
  <si>
    <t>M/s Prime Interiors</t>
  </si>
  <si>
    <t>Fb 6/12 Shilpi Plaza, Rewa(M.P)</t>
  </si>
  <si>
    <t>M/s Prime Wood Products</t>
  </si>
  <si>
    <t>M/s Prince Enterprises</t>
  </si>
  <si>
    <t>M/S P R Industries</t>
  </si>
  <si>
    <t>M/s Print Art</t>
  </si>
  <si>
    <t>Om Nagar Colony,, New Basti Near Bunai Vidyalay,, Sahadatpura-Mau,UP-275101</t>
  </si>
  <si>
    <t>M/s Print Country</t>
  </si>
  <si>
    <t>Ground  Newar Road Well,, Ward No. 17, Ratangarh,, Pin Code- 331022</t>
  </si>
  <si>
    <t>M/s P.R. International</t>
  </si>
  <si>
    <t>M/s Printing Mart</t>
  </si>
  <si>
    <t>M/s Print King</t>
  </si>
  <si>
    <t>M/s Printmont Corporation</t>
  </si>
  <si>
    <t>M/s Print &amp; Sign</t>
  </si>
  <si>
    <t>M/s Printworx</t>
  </si>
  <si>
    <t>M/s Print X Digital</t>
  </si>
  <si>
    <t>M/s Print Your Brand</t>
  </si>
  <si>
    <t>M/s Prithvi Arts and Advertisers</t>
  </si>
  <si>
    <t>M/s Project Sneh</t>
  </si>
  <si>
    <t>M/s P.R Plastic</t>
  </si>
  <si>
    <t>M/s P R Traders</t>
  </si>
  <si>
    <t>M/s Pruthi Printers</t>
  </si>
  <si>
    <t>M/s P.S. Hardwares</t>
  </si>
  <si>
    <t>M/s Pulak Store</t>
  </si>
  <si>
    <t>M/s Pulkit Trading Company</t>
  </si>
  <si>
    <t>Kumbar Galli, Gokak- 591307, Dist, Belagavi</t>
  </si>
  <si>
    <t>M/s Pune Enterprises</t>
  </si>
  <si>
    <t>203, Ukhri Road,, Baldeobagh , Jabalpur,, Pin Code- 482001 (Madhya Pradesh)</t>
  </si>
  <si>
    <t>M/s Puri Plywood and Hardware Gallery</t>
  </si>
  <si>
    <t>Kapurthala</t>
  </si>
  <si>
    <t>M/s Purti Associates</t>
  </si>
  <si>
    <t>M/s Purvi Hardware</t>
  </si>
  <si>
    <t>M/s Pushpak Publicity</t>
  </si>
  <si>
    <t>M/s Pushpam Computers and Software Pvt.Ltd.</t>
  </si>
  <si>
    <t>M/s Puspanjali Hardware Mart</t>
  </si>
  <si>
    <t>M/s Pyare Lal Madan Lal</t>
  </si>
  <si>
    <t>M/s Pyramid Timber Associates Private Limited</t>
  </si>
  <si>
    <t>Banipur Chowk, Near Allahabad Bank, Bawal,, Rewari, Haryana, Pin Code 123501</t>
  </si>
  <si>
    <t>M/s Qualita Spa Equipments Pvt Ltd</t>
  </si>
  <si>
    <t>M/s Quality Flex</t>
  </si>
  <si>
    <t>M/s Quality Printers Stores</t>
  </si>
  <si>
    <t>M/s Quality products Bhopal</t>
  </si>
  <si>
    <t>R-59, Zone -1 M.P. Nagar Bhopal, Pin Code- 462011</t>
  </si>
  <si>
    <t>M/s Quality Trade Link</t>
  </si>
  <si>
    <t>M/s Qwality Hardware Tools Store (D)</t>
  </si>
  <si>
    <t>M/s Raaj Card Suppliers</t>
  </si>
  <si>
    <t>M/s Raashi Electricals</t>
  </si>
  <si>
    <t>M/s Rachna Glass &amp; Ply Wood</t>
  </si>
  <si>
    <t>M/s Radha Rani Electricals</t>
  </si>
  <si>
    <t>M/s Radhe Graphics</t>
  </si>
  <si>
    <t>Hoshangabad</t>
  </si>
  <si>
    <t>M/s Radhe Krishna Impex</t>
  </si>
  <si>
    <t>M/s Radhekrishna Plywoods</t>
  </si>
  <si>
    <t>Jharsuguda</t>
  </si>
  <si>
    <t>M/s Radhe Radhe Sanitary and Hardware</t>
  </si>
  <si>
    <t>M/s Radhey Furniture Palace</t>
  </si>
  <si>
    <t>M/s Radhika Tiles &amp; Sanitary</t>
  </si>
  <si>
    <t>M/s Radhika Timply</t>
  </si>
  <si>
    <t>M/s Radiant Incop</t>
  </si>
  <si>
    <t>M/s Radiant Sales India</t>
  </si>
  <si>
    <t>M/s Radium and Film Point</t>
  </si>
  <si>
    <t>M/s Radium House</t>
  </si>
  <si>
    <t>M/s Rad Traders</t>
  </si>
  <si>
    <t>A-212, Main Market, Opp Saini Enclave,, (Metro Pillarno. 8) Karkardooma, Delhi- 110092</t>
  </si>
  <si>
    <t>M/s Rafiq Ahmed Sofi and Sons</t>
  </si>
  <si>
    <t>M/s Raghavendra book shop</t>
  </si>
  <si>
    <t>Prakasam</t>
  </si>
  <si>
    <t>M/s Raghav Printline</t>
  </si>
  <si>
    <t>M/s Raghubali Plywood</t>
  </si>
  <si>
    <t>M/s Rahul Electrical</t>
  </si>
  <si>
    <t>M/s Rahul Enterprises</t>
  </si>
  <si>
    <t>M/s Rahul Publication</t>
  </si>
  <si>
    <t>M/s Rahul Stationery Store</t>
  </si>
  <si>
    <t>M/s Rainbow Construction and Porta Cabin</t>
  </si>
  <si>
    <t>115 Sati Ghat , Kankhal , Haridwar, Haridwar-249408, Uttrakhand</t>
  </si>
  <si>
    <t>M/s Rainbow Digital</t>
  </si>
  <si>
    <t>M/s Rainbow Engineering Co.</t>
  </si>
  <si>
    <t>Bhayander</t>
  </si>
  <si>
    <t>M/s Rainbow Glass</t>
  </si>
  <si>
    <t>K-1,Kirti Nagar,, New Delhi-110015</t>
  </si>
  <si>
    <t>Tadpatri</t>
  </si>
  <si>
    <t>M/s Raja Collection of Stickers</t>
  </si>
  <si>
    <t>M/s Raja Jaiswal Plastic Industries</t>
  </si>
  <si>
    <t>M/s Raja Sanitary &amp; Hardware Store</t>
  </si>
  <si>
    <t>M/s Rajasthan Glass &amp; Aluminium</t>
  </si>
  <si>
    <t>M/s Rajasthan Paint House</t>
  </si>
  <si>
    <t>M/s Raja Traders</t>
  </si>
  <si>
    <t>M/s Raj Craft Private Limited</t>
  </si>
  <si>
    <t>M/s Rajdeep Enterprise</t>
  </si>
  <si>
    <t>M/s Rajdhani Interio</t>
  </si>
  <si>
    <t>M/s Raj Diamond Tools</t>
  </si>
  <si>
    <t>M/s Raj Electricals Paint &amp; Hardware</t>
  </si>
  <si>
    <t>14/B, Dhybar Society,, Near Nav Jiven School,, Opp. Polo Ground, Baroda - 390001</t>
  </si>
  <si>
    <t>M/s Rajendra Timber Traders</t>
  </si>
  <si>
    <t>M/s Raj Enterprises (Delhi)</t>
  </si>
  <si>
    <t>Gf-Shirail Complex, Opp. Mahavir Appartment,, Anastu Takeri, Opp. Khadi Gram Udyog,, Near Kothi Char Rasta. Vadodara 390001</t>
  </si>
  <si>
    <t>M/s Raj Enterprises (Lakadganj)</t>
  </si>
  <si>
    <t>M/s Rajesh Hardware</t>
  </si>
  <si>
    <t>House No. 205, 3rd Floor, Gali Chatta Lal,, Main Darya Ganj, Delhi- 110002</t>
  </si>
  <si>
    <t>M/s Rajesh Iron Store</t>
  </si>
  <si>
    <t>158A, Keshab Chandra Sen Street,, Kolkata- 700009, West Bengal</t>
  </si>
  <si>
    <t>M/s Rajesh Sign &amp; Display</t>
  </si>
  <si>
    <t>M/s Rajesh Stationars &amp; Book Depo</t>
  </si>
  <si>
    <t>M/s Rajes Ray</t>
  </si>
  <si>
    <t>M/s Rajgir Printing Press &amp; Stationary</t>
  </si>
  <si>
    <t>Rajgir</t>
  </si>
  <si>
    <t>M/s Raj Glass House</t>
  </si>
  <si>
    <t>M/s Raj Hardware</t>
  </si>
  <si>
    <t>Godown No 2b Central Warehousing, Corporation Near HDFC Bank, Maligaon Gate No-1, Guwahati-781011</t>
  </si>
  <si>
    <t>M/s Raj Hardware (Delhi)</t>
  </si>
  <si>
    <t>M/s Raj Hardware Sales</t>
  </si>
  <si>
    <t>134, Dixit Wadi, Civil Hospital Road,, Jillha Peth, Jalgaon 425001</t>
  </si>
  <si>
    <t>M/s Rajindra Airconditioners</t>
  </si>
  <si>
    <t>M/s Raj Jewellers</t>
  </si>
  <si>
    <t>M/s Rajkot Mill Store</t>
  </si>
  <si>
    <t>91 Vinayak Compound, B/s Unaddeep Complex,, Opp L&amp;T Energy, Chhani Jakat Naka,, Vadodara, Gujarat, Ind</t>
  </si>
  <si>
    <t>M/s Rajkumar Boring House</t>
  </si>
  <si>
    <t xml:space="preserve">
Farm No. 16, khasra No. 24, 8th Avenue,, Bandh Road,  Jonapur,  New Delhi- 110047</t>
  </si>
  <si>
    <t>M/s Rajkumar Gupta</t>
  </si>
  <si>
    <t>Dausa</t>
  </si>
  <si>
    <t>M/s Raj Mill Store</t>
  </si>
  <si>
    <t>M/s Raj Pal &amp; Sons</t>
  </si>
  <si>
    <t>B-wing ,2nd floor,unit no-208,Raheja Tesla Industrial,, Near Prabhat Dairy,TTC Industrial Area, MIDC Industrial Area, Juinagar, Navi Mumbai -400705, (Maharashtra)</t>
  </si>
  <si>
    <t>M/s Rajput Printing Press &amp; Stationery</t>
  </si>
  <si>
    <t>First Floor,Property Bearing Number 219-A,, Rama Market, Village Pritam Pura Delhi-110034</t>
  </si>
  <si>
    <t>M/s Raj Radium Arts &amp; Digital Flex Printing</t>
  </si>
  <si>
    <t>Daruvala Compound S.V Road, Marve Signal, Junction, Next to Bata Showroom Malad (West), Mumbai-400064</t>
  </si>
  <si>
    <t>M/s Rajrani Impex</t>
  </si>
  <si>
    <t>M/s Rajrani Paper Produced</t>
  </si>
  <si>
    <t>7,8,9, Upper Ground Floor Miraambika Complex,, Near Interwood,Opp. Gandhi Baug ,, Makkaipul,Nanpura Surat-395001</t>
  </si>
  <si>
    <t>M/s Raj Sanitary Sales</t>
  </si>
  <si>
    <t>M/s Raj Singh</t>
  </si>
  <si>
    <t>M/s Raj Timber</t>
  </si>
  <si>
    <t>TC 22/941, Near Indian Bank, Attukal,, Chiramukku, Manacaud P.O.,, Trivandrum-695009 (Kerala) India</t>
  </si>
  <si>
    <t>M/s Raj Traders</t>
  </si>
  <si>
    <t>M/s Rajveer Hardware</t>
  </si>
  <si>
    <t>M/s Rajwinder Enterprises</t>
  </si>
  <si>
    <t>M/s Rajya Rekha Trade Pvt Ltd</t>
  </si>
  <si>
    <t>M/s Raka Enterprises</t>
  </si>
  <si>
    <t>21-2-765 ,2nd Floor ,Rikab Gunj, Patel Market ,, Hyderabad-500002</t>
  </si>
  <si>
    <t>M/s Rakesh Beej Bhander</t>
  </si>
  <si>
    <t>M/s Rama Enterprise</t>
  </si>
  <si>
    <t>M/s Rama Enterprises (U.P.)</t>
  </si>
  <si>
    <t>110/173 R.K Nagar, Opposite, Om Building, 80ft Road, Kanpur U.P</t>
  </si>
  <si>
    <t>M/s Rama Hardware</t>
  </si>
  <si>
    <t>M/s Rama Home Decor</t>
  </si>
  <si>
    <t>M/s Rama Industries</t>
  </si>
  <si>
    <t>M/S Ramdut Plywood and Hardware</t>
  </si>
  <si>
    <t>M/s Ramesh Kumar Contractor</t>
  </si>
  <si>
    <t>M/s Ramling and Company</t>
  </si>
  <si>
    <t>M/s Ram Murti &amp; Sons</t>
  </si>
  <si>
    <t>M/s Ram Raj Steel Emporium</t>
  </si>
  <si>
    <t>SCF 111,Sector- 117 TDI city Mohali Punjab, Pin Code- 140307</t>
  </si>
  <si>
    <t>M/s Ram Saw Mill</t>
  </si>
  <si>
    <t>M/s Ramsons Store</t>
  </si>
  <si>
    <t>M/S Rana Engineering Works</t>
  </si>
  <si>
    <t>Birni</t>
  </si>
  <si>
    <t>M/s Ranga Sign Factory</t>
  </si>
  <si>
    <t>Kakinada</t>
  </si>
  <si>
    <t>M/s Ranga Sign Factory (AP)</t>
  </si>
  <si>
    <t>M/s Ranger Graphics</t>
  </si>
  <si>
    <t>Pavijetpur</t>
  </si>
  <si>
    <t>M/s Rangoli Arts</t>
  </si>
  <si>
    <t>Baradgaon Sudrik</t>
  </si>
  <si>
    <t>M/s Rao's Cellular Foam Technologies</t>
  </si>
  <si>
    <t>M/s Rao Timbers</t>
  </si>
  <si>
    <t>M/s Rapid</t>
  </si>
  <si>
    <t>M/s Ratan Sales (Mh)</t>
  </si>
  <si>
    <t>M/s Rathod Stationery Mart</t>
  </si>
  <si>
    <t>Korba</t>
  </si>
  <si>
    <t>M/s Rathore Enterprises</t>
  </si>
  <si>
    <t>M/s Rathore Offset</t>
  </si>
  <si>
    <t>M/s Rathore Traders</t>
  </si>
  <si>
    <t>M/s Ratra Pustak Bhandar</t>
  </si>
  <si>
    <t>Khatauni No. 248/180, Khasra No. 18/1,, Village Nangli Sakrawati, Najafgarh, New Delhi,, South Delhi- 110043</t>
  </si>
  <si>
    <t>M/s Rattan Plywood Corp.</t>
  </si>
  <si>
    <t>M/s Raunak Graphics</t>
  </si>
  <si>
    <t>M/s Ravi Enterprises</t>
  </si>
  <si>
    <t>M/s Raviraj ADS</t>
  </si>
  <si>
    <t>M/s Rawat Tiles &amp; Sanitary</t>
  </si>
  <si>
    <t>M/s Rayan Ad Agency</t>
  </si>
  <si>
    <t>Asansol</t>
  </si>
  <si>
    <t>M/s Rayden Mirrors</t>
  </si>
  <si>
    <t>M/s R.B. Tubes Private Limited</t>
  </si>
  <si>
    <t>13, Saini Enclave, Opp. Karkardooma, Delhi-110092</t>
  </si>
  <si>
    <t>M/s R.D. Advertising Pvt.Ltd</t>
  </si>
  <si>
    <t>M/s R D Outdoor Media Pvt Ltd</t>
  </si>
  <si>
    <t>M/s Real Traders</t>
  </si>
  <si>
    <t>M/s Redact Advertisers</t>
  </si>
  <si>
    <t>M/s Reflections Interior Product Pvt Ltd</t>
  </si>
  <si>
    <t>R-8, 1st Floor,Green Park Main,, New Delhi-110016</t>
  </si>
  <si>
    <t>M/s Regal Rexins</t>
  </si>
  <si>
    <t>Dakshina Kannada</t>
  </si>
  <si>
    <t>M/s Regal Traders</t>
  </si>
  <si>
    <t>Naya Bazar Cuttack- 753004, (Odisha)</t>
  </si>
  <si>
    <t>M/S Rehman Art And Craft</t>
  </si>
  <si>
    <t>M/s Relax Furniture</t>
  </si>
  <si>
    <t>M/s Renuka Agencies</t>
  </si>
  <si>
    <t>M/s Rephlexion</t>
  </si>
  <si>
    <t>M/s Retail Impact Pvt Ltd</t>
  </si>
  <si>
    <t>M/s R G Designlab</t>
  </si>
  <si>
    <t>M/s RG Digital</t>
  </si>
  <si>
    <t>M/s Riddhi Enterprises</t>
  </si>
  <si>
    <t>M/s Rightways Corporation Private Limited</t>
  </si>
  <si>
    <t>M/s Rihan Tools</t>
  </si>
  <si>
    <t>M/s Rinku Arts</t>
  </si>
  <si>
    <t>M/s Rishab International</t>
  </si>
  <si>
    <t>M/s Rishav packers</t>
  </si>
  <si>
    <t>M/s Ritu Book Depot</t>
  </si>
  <si>
    <t>M/s Ritul Creation</t>
  </si>
  <si>
    <t>Vastral</t>
  </si>
  <si>
    <t>M/s Ritz Technology</t>
  </si>
  <si>
    <t>Plot No 7/B, Mahatma industrial Estate, Pipodara-394110 Kim, Surat, Gujarat</t>
  </si>
  <si>
    <t>M/s River Aquariums</t>
  </si>
  <si>
    <t>M/s Riya Enterprise</t>
  </si>
  <si>
    <t>Deoria</t>
  </si>
  <si>
    <t>M/s R.K Agencies</t>
  </si>
  <si>
    <t>M/s R K Architectural Consultancy</t>
  </si>
  <si>
    <t>Shop No-52,Anand Cloth Market,, Sarangpur,Ahmedabad,Gujarat-380002</t>
  </si>
  <si>
    <t>M/s RK art's gadag</t>
  </si>
  <si>
    <t>M/s R K Ecran</t>
  </si>
  <si>
    <t>M/s RK Ecran Private Limited</t>
  </si>
  <si>
    <t>Plot No. R-30 Zone-1 M.P. Nagar, Bhopal, Pin Code- 462023</t>
  </si>
  <si>
    <t>M/s R.K.Electrical &amp; Hardware</t>
  </si>
  <si>
    <t>M/s R K Innovations</t>
  </si>
  <si>
    <t>M/s R.K. Paint</t>
  </si>
  <si>
    <t>M/s R K Plastic</t>
  </si>
  <si>
    <t>M/s R.K. Sanitary &amp; Hardware Store</t>
  </si>
  <si>
    <t>M/s R K Traders (D)</t>
  </si>
  <si>
    <t>Door No. 43/1913-C, LFC Cross Road,, Opp. Link Park Line, Panchalam,, Ernakulam (Kochi)-682012</t>
  </si>
  <si>
    <t>M/s R.K. Traders (Delhi)</t>
  </si>
  <si>
    <t>M/s RLC Architectural Lighting</t>
  </si>
  <si>
    <t>M/s R. L. Enterprises</t>
  </si>
  <si>
    <t>M/s R L Lighting Solutions</t>
  </si>
  <si>
    <t>M/s RMG Polyvinyl India Limited</t>
  </si>
  <si>
    <t>M/s R.M. Hardware &amp; Interior Solutions</t>
  </si>
  <si>
    <t>M/s R.M. Sanitary</t>
  </si>
  <si>
    <t>Daultabad Industrial Area,, Daultabad, Gurugram, Gurgaon, (Haryana)- 122001</t>
  </si>
  <si>
    <t>M/s Rn Faucets Private Limted</t>
  </si>
  <si>
    <t>M/s Robert lalremruata</t>
  </si>
  <si>
    <t>M/S Rocks Forever</t>
  </si>
  <si>
    <t>Nathdwara</t>
  </si>
  <si>
    <t>M/s Roden India Private Limited</t>
  </si>
  <si>
    <t>M/s Rohan Multigraphics</t>
  </si>
  <si>
    <t>Panaji</t>
  </si>
  <si>
    <t>M/s Rohan Multigraphics Pvt.Ltd.</t>
  </si>
  <si>
    <t>No.395A, Ist Chinnasamy Goundar Layout,, Mangalam Road, Karuvampalayam,, Tirupur- 641603</t>
  </si>
  <si>
    <t>Ms. Rohini</t>
  </si>
  <si>
    <t>M/s Rolex Fibrotic Industries</t>
  </si>
  <si>
    <t># 81, R.K.G.Complex,, Valayankadu Main Road, Gandhi Nagra,, P.O. Tirupur-641603 Tamil Nadu</t>
  </si>
  <si>
    <t>M/s Roman Enterprises</t>
  </si>
  <si>
    <t>M/s Roma Printers</t>
  </si>
  <si>
    <t>M/S Roop Sign And Graphics Private Limited</t>
  </si>
  <si>
    <t>M/s Rossette Atelier</t>
  </si>
  <si>
    <t>M/s Rounak Paint &amp; Hardware</t>
  </si>
  <si>
    <t>28/9/10/5a,Ganesh Chowk,, Rajahmundry,East Godavari,Andhra Pradesh-533101</t>
  </si>
  <si>
    <t>M/s Royal Abrasive</t>
  </si>
  <si>
    <t>86/1, Arcot Road, Virugambakkam,, Chennai- 600092</t>
  </si>
  <si>
    <t>M/s Royal Advertising</t>
  </si>
  <si>
    <t>M/s Royal Enterprises</t>
  </si>
  <si>
    <t>343/6 Munoth Centre,, Triplicate Hgh Road., Chennai-600005</t>
  </si>
  <si>
    <t>M/s Royal Glass &amp; Aluminium</t>
  </si>
  <si>
    <t>#1877, B.M. Road. Near Old Tollgate,, Channapatna- 562160</t>
  </si>
  <si>
    <t>M/s Royal India Decors</t>
  </si>
  <si>
    <t>M/s Royal Luxury Hardware</t>
  </si>
  <si>
    <t>M/s Royal Machine Tools</t>
  </si>
  <si>
    <t>M/s Royal Radium</t>
  </si>
  <si>
    <t>M/s Royal Signage</t>
  </si>
  <si>
    <t>M/s Royal Sign &amp; Display</t>
  </si>
  <si>
    <t>M/s Royal Timber &amp; Plywood</t>
  </si>
  <si>
    <t>M/s Royal Timber &amp; Plywood (Hr)</t>
  </si>
  <si>
    <t>S-129, Site-Ii , Mohan Nagar Industrial Area,, Near Krishna Engineering College, Loni Road,, Ghaziabad U.P-201007</t>
  </si>
  <si>
    <t>M/s R R Art Gallery</t>
  </si>
  <si>
    <t>M/s RR Creations</t>
  </si>
  <si>
    <t>M/s R &amp; R Industries</t>
  </si>
  <si>
    <t>M/s RR Plastic</t>
  </si>
  <si>
    <t>M/s R.R. Print Pack</t>
  </si>
  <si>
    <t>Yogeshwari Vrindawan Society, Rh No.14,, Mallar Chowk, Garkheda Parisar, Aurangabad,, Maharashtra- 431008</t>
  </si>
  <si>
    <t>Shapar</t>
  </si>
  <si>
    <t>M/s R.S.General Store</t>
  </si>
  <si>
    <t>M/s R.S. Granite Company</t>
  </si>
  <si>
    <t>M/s Rs Graphics</t>
  </si>
  <si>
    <t>Hospet</t>
  </si>
  <si>
    <t>M/s R.S Plastic</t>
  </si>
  <si>
    <t>M/s R.S Sales Corporation</t>
  </si>
  <si>
    <t>M/s Rubicon India</t>
  </si>
  <si>
    <t>M/s Rudraaksha Creations</t>
  </si>
  <si>
    <t>M/s Russel and Denver Enterprises</t>
  </si>
  <si>
    <t>M/s R.V. Enterprises</t>
  </si>
  <si>
    <t>M/s RV Security System</t>
  </si>
  <si>
    <t>M/S R Way Stores</t>
  </si>
  <si>
    <t>19, bhupalpura math, nr saral blood bank,, Udaipur, Pin Code- 313001 (Rajasthan)</t>
  </si>
  <si>
    <t>M/s S4 Sign Solutions</t>
  </si>
  <si>
    <t>M/s Saatvik Traders</t>
  </si>
  <si>
    <t>M/s Saba Art Solution</t>
  </si>
  <si>
    <t>M/s SAB Enterprise</t>
  </si>
  <si>
    <t>Kachery Road , Church Lane, Inside B.T. Optical Balasore -756001, (Odisha)</t>
  </si>
  <si>
    <t>M/s Sabharwal Sanitary Store</t>
  </si>
  <si>
    <t>M/s Sabir Hussain Hasan Ali</t>
  </si>
  <si>
    <t>M/s Sabir Interiors</t>
  </si>
  <si>
    <t>M/s Sabita Hardware</t>
  </si>
  <si>
    <t>M/s Sachdeva Hardware (Delhi)</t>
  </si>
  <si>
    <t>M/s Sachdeva Industries</t>
  </si>
  <si>
    <t>M/s Sachin Sanitary &amp; Hardware</t>
  </si>
  <si>
    <t>M/s Sachin Sign Craft</t>
  </si>
  <si>
    <t>M/s Sadguru Graphics</t>
  </si>
  <si>
    <t>Shop No. 3, Behind Guru Govind Singh Park,, Kachahri Road-Hazaribagh 825301</t>
  </si>
  <si>
    <t>Vashi</t>
  </si>
  <si>
    <t>M/s Sadhavi Auto Limited</t>
  </si>
  <si>
    <t>M/s Saffron Enterprises</t>
  </si>
  <si>
    <t>M/s Safwan Pvc Door</t>
  </si>
  <si>
    <t>M/s Sagar Flexo Centre</t>
  </si>
  <si>
    <t>M/s Sagar Sales</t>
  </si>
  <si>
    <t>H.No.329, Shop No.4, Sikanderpur Ghosi,, Near Gangania Marg Gurgaon 122001</t>
  </si>
  <si>
    <t>M/s Sahara Enterprises (U.P.)</t>
  </si>
  <si>
    <t>M/s Sahil Hardware (Delhi)</t>
  </si>
  <si>
    <t>443 Vardhman Nagar Ajmer, Road Jaipur Rajasthan, Pin Code 302013</t>
  </si>
  <si>
    <t>M/s Sahil Radium Art</t>
  </si>
  <si>
    <t>FF3, Hatiara Road, Kolkata 700059</t>
  </si>
  <si>
    <t>Parli</t>
  </si>
  <si>
    <t>M/s Sahoo Traders</t>
  </si>
  <si>
    <t>Puri</t>
  </si>
  <si>
    <t>M/s Sai Art</t>
  </si>
  <si>
    <t>First Floor, NA, Near Alakshaya Public School,, Tanakpur Road, Khatima, Udham Singh Nagar,, Uttarakhand- 262308</t>
  </si>
  <si>
    <t>Budaun</t>
  </si>
  <si>
    <t>M/s Saibaba Screen printers</t>
  </si>
  <si>
    <t>Burhanpur</t>
  </si>
  <si>
    <t>M/s Sai Balaji Traders</t>
  </si>
  <si>
    <t>Hall Bazar Amritsar, Punjab- 143001</t>
  </si>
  <si>
    <t>Berhampur</t>
  </si>
  <si>
    <t>M/s Sai Enterprises (Mh)</t>
  </si>
  <si>
    <t>M/s Saifee Plastwear India Private Limited</t>
  </si>
  <si>
    <t>9, Nehru Street,
Sanjeevi Nagar,, Trichy - 620 002</t>
  </si>
  <si>
    <t>Baramati</t>
  </si>
  <si>
    <t>M/s Saifi Hardware</t>
  </si>
  <si>
    <t>Old 945, new 144. Poonamallee high road, chennai -600084., ( Near dasprakash signal, opp to hotel sudha).</t>
  </si>
  <si>
    <t>M/s Sai Flex Printing</t>
  </si>
  <si>
    <t>M/s Sai Furnitures</t>
  </si>
  <si>
    <t>Murari Das Ki Gali,Shahganj,Sultanpur-228001, Uttar Pradesh</t>
  </si>
  <si>
    <t>Dharward</t>
  </si>
  <si>
    <t>M/s Saify Hardware</t>
  </si>
  <si>
    <t>Suman House, Anand Colony, 
Anandrishiji Hospital Road,, Chankya Chowk, Next to Ankur Lowns,, Burudgaon Road, Ahmednagar 414001</t>
  </si>
  <si>
    <t>M/s Sai -G Hardware</t>
  </si>
  <si>
    <t>M/s Sai Graphics</t>
  </si>
  <si>
    <t>95- B Bank Road , Ambala, Cantt</t>
  </si>
  <si>
    <t>M/s Sai Graphics (Up)</t>
  </si>
  <si>
    <t>M/s Sai Hardware &amp; Sanitary</t>
  </si>
  <si>
    <t>B-51 Basement Kanchan Kunj Madan Pur, Khadar Extn New Delhi-110076, (India)</t>
  </si>
  <si>
    <t>M/s Sai Interiors (Mh)</t>
  </si>
  <si>
    <t>M/s Sai Kanga Plast Pvt Ltd</t>
  </si>
  <si>
    <t>M/s Sai Krishna Marketing</t>
  </si>
  <si>
    <t>M/s Sai Manoj Power Tools</t>
  </si>
  <si>
    <t>M/s Sai Mouldings &amp; Timber Plywood</t>
  </si>
  <si>
    <t>M/S Saini Stationers</t>
  </si>
  <si>
    <t>M/s Sai Prince Hardware</t>
  </si>
  <si>
    <t>A - 26&amp;27, Joshi Colony,, Delhi - 110092</t>
  </si>
  <si>
    <t>M/s Sai Printing and Advertisers</t>
  </si>
  <si>
    <t>M/s Sairaj Multi Services &amp; Corporation</t>
  </si>
  <si>
    <t>M/s Sai Ram Builders</t>
  </si>
  <si>
    <t>Nehru Chowk, Garh Road, Hapur- 245101 (U.P.)</t>
  </si>
  <si>
    <t>M/s Sai Stationer's</t>
  </si>
  <si>
    <t>C31/Y1, MIG Flats, Dilshad Garden, Delhi-110095</t>
  </si>
  <si>
    <t>M/s Sai Timber Store</t>
  </si>
  <si>
    <t>M/s Sakchi Stationary House</t>
  </si>
  <si>
    <t>M/s Sakshi Printers</t>
  </si>
  <si>
    <t>M/s Salam Traders</t>
  </si>
  <si>
    <t>Anantnag</t>
  </si>
  <si>
    <t>M/s Salasar Plywood</t>
  </si>
  <si>
    <t>M/s S A Led</t>
  </si>
  <si>
    <t>M/s Salim Carpenter</t>
  </si>
  <si>
    <t>M/s Salma Fish Aquarium</t>
  </si>
  <si>
    <t>1988,Railway Road,Narela,Delhi-110040</t>
  </si>
  <si>
    <t>M/s Sambandh &amp; Cards</t>
  </si>
  <si>
    <t>M/s Sambhrama Enterprises</t>
  </si>
  <si>
    <t>18/1C-C3 Doddakannalli Village Near Railway, Bridge Carmalaram Post Sarjapura Main Road,, Bangalore  560035</t>
  </si>
  <si>
    <t>M/s Sameer graphic designers</t>
  </si>
  <si>
    <t>M/s Sameer Mehta</t>
  </si>
  <si>
    <t>M/s Sam Enterprises (Pune)</t>
  </si>
  <si>
    <t>15/2 . 2 nd floor opp. Mehandi park geeta colony Delhi 31</t>
  </si>
  <si>
    <t>M/s Samriddhi Automations Pvt.Ltd</t>
  </si>
  <si>
    <t>M/s Samruddhi Digital Solution</t>
  </si>
  <si>
    <t>Dahod</t>
  </si>
  <si>
    <t>M/s Sam Signs</t>
  </si>
  <si>
    <t>M/s Sanavi Print Point</t>
  </si>
  <si>
    <t>M/s Sancha Art Studio Llp</t>
  </si>
  <si>
    <t>M/s Sandal Perfumers</t>
  </si>
  <si>
    <t>M/s Sangam Ply and Doors</t>
  </si>
  <si>
    <t>Shop No.2, Kapra Market,, Payada Toli, Upper Bazar,, Ranchi-834001</t>
  </si>
  <si>
    <t>Ms. Sangeeta Rabiyal</t>
  </si>
  <si>
    <t>Plot No-Z-21,Basement,Balaji Tower Zone-2,, M P Nagar,Bhopal ,Madhya Pradesh-462011</t>
  </si>
  <si>
    <t>Haldwani</t>
  </si>
  <si>
    <t>M/s Sanjar Sales</t>
  </si>
  <si>
    <t>M/s Sanjay Chemicals</t>
  </si>
  <si>
    <t>M/s Sanjay Stationers &amp; Packers</t>
  </si>
  <si>
    <t>M/s Sanjay Trading Corporation</t>
  </si>
  <si>
    <t>M/s Sanju Sign</t>
  </si>
  <si>
    <t>Second Floor, B-51, Flat No. 02, Ph-1 Aya Nagar, Extn, New Delhi, South Delhi- 110047</t>
  </si>
  <si>
    <t>M/s Sansar Led Display Boards</t>
  </si>
  <si>
    <t>M/s Sanskriti Enterprises</t>
  </si>
  <si>
    <t>M/s Santosh Sahadeo Pednekar</t>
  </si>
  <si>
    <t>M/s Santumal Shaunkatmal &amp; Sons</t>
  </si>
  <si>
    <t>M/s Sanvi Step Riser Tiles</t>
  </si>
  <si>
    <t>M/s Sapat Global Health Private Limited</t>
  </si>
  <si>
    <t>M/s S.A. Radium</t>
  </si>
  <si>
    <t>Pusad</t>
  </si>
  <si>
    <t>M/s Sara Fabrications</t>
  </si>
  <si>
    <t>M/s Saraf Exports Palace</t>
  </si>
  <si>
    <t>M/s Saraswat Hardware</t>
  </si>
  <si>
    <t>M/s Saraswathi Engineering Works</t>
  </si>
  <si>
    <t>M/s Sardanas Exhicon Services (Hr)</t>
  </si>
  <si>
    <t>M/s Sarkar Traders</t>
  </si>
  <si>
    <t>Ms. Saroj Patra</t>
  </si>
  <si>
    <t>M/s S.A.R. Printers</t>
  </si>
  <si>
    <t>F-3, Darshan Edifice, Beside Jagat Post Office,, Opp. Vijaya Bank, Super Market,, Kalaburagi (Gulbarga)-01, pin code 585101</t>
  </si>
  <si>
    <t>Hosur</t>
  </si>
  <si>
    <t>M/s Sarte Design</t>
  </si>
  <si>
    <t>M/s Sarthak agency</t>
  </si>
  <si>
    <t>Dantewada</t>
  </si>
  <si>
    <t>M/s Satguru Industries</t>
  </si>
  <si>
    <t>M/s Satish Auto Parts</t>
  </si>
  <si>
    <t>M/s Satish Sanitary &amp; Paint House</t>
  </si>
  <si>
    <t>Gulshan wellfear society gali no- 3 gala no-69., sainath wadi tilak Nagar linkroad sakinaka, Mumbai-400072.</t>
  </si>
  <si>
    <t>M/s Satpal Mohan Lal Kamra &amp; Co.</t>
  </si>
  <si>
    <t>F-5, Surendra Garden, Bagh Sevaniya,, bhopal- 462043.</t>
  </si>
  <si>
    <t>M/s Satyajeet</t>
  </si>
  <si>
    <t>Samba</t>
  </si>
  <si>
    <t>M/s Satyam Acrylic Plastics Pvt Ltd</t>
  </si>
  <si>
    <t>M/s Satyam Trader</t>
  </si>
  <si>
    <t>M/s Satyam Traders</t>
  </si>
  <si>
    <t>M/s Saubhari Enterprises</t>
  </si>
  <si>
    <t>Mughal Market Old Bus Stand Shopian, Pin Code- 192303</t>
  </si>
  <si>
    <t>M/s Saurab Associates</t>
  </si>
  <si>
    <t>M/s Savio Engineering Works</t>
  </si>
  <si>
    <t>M/s S.A.V. Trading</t>
  </si>
  <si>
    <t>M/s Saxena Machineries</t>
  </si>
  <si>
    <t>M/s Saysha Interiors Private Limited</t>
  </si>
  <si>
    <t>Bhadurgarh</t>
  </si>
  <si>
    <t>M/s S.B. Enterprises</t>
  </si>
  <si>
    <t>M/s S.B.K. Vashisht Paints &amp; Hardware Store</t>
  </si>
  <si>
    <t>M/s Scarlet Prints LLP</t>
  </si>
  <si>
    <t>M/s SCG Contracts India Pvt Ltd.</t>
  </si>
  <si>
    <t>M/s School Decor</t>
  </si>
  <si>
    <t>M/s S.C. Jain &amp; Co.</t>
  </si>
  <si>
    <t>M/s Screen Zone</t>
  </si>
  <si>
    <t>M/s Sealwell</t>
  </si>
  <si>
    <t>M/S Sehrawat Brothers Interior And Decorators Pvt L</t>
  </si>
  <si>
    <t>M/s Seraphic Enterprises Pvt.Ltd.</t>
  </si>
  <si>
    <t>M/s Sethi Marble House</t>
  </si>
  <si>
    <t>M/s Sethi Paints</t>
  </si>
  <si>
    <t>M/s Sethi Paints &amp; H/w Store</t>
  </si>
  <si>
    <t>M/s Sethi Sons</t>
  </si>
  <si>
    <t>Khasra No. 407,  Neb Sarai Village,, Old Jr.Sant , Marry School Building, New Delhi, (Delhi)-110068</t>
  </si>
  <si>
    <t>M/s Sethi Traders</t>
  </si>
  <si>
    <t>M/s Seven Colours Incorporate</t>
  </si>
  <si>
    <t>M/s Seven Star Jewellery</t>
  </si>
  <si>
    <t>M/s S.G.Art Glass</t>
  </si>
  <si>
    <t>M/s S.G. Enterpries (Delhi)</t>
  </si>
  <si>
    <t>M/s S.G.Enterprises</t>
  </si>
  <si>
    <t>M/s SGK Enterprises</t>
  </si>
  <si>
    <t>M/s S.G. Trading Co.(Mohali)</t>
  </si>
  <si>
    <t>M/s Shabad Interiors</t>
  </si>
  <si>
    <t>M/s Shaibi Enterprises</t>
  </si>
  <si>
    <t>M/s Shaji CT</t>
  </si>
  <si>
    <t>M/s Shakkarwal &amp; Company</t>
  </si>
  <si>
    <t>1st Floor opp gulab medical main road,, Rourkela - 769001 (odisha)</t>
  </si>
  <si>
    <t>M/s Shakti Enterprise</t>
  </si>
  <si>
    <t>M/s Shakti Ply Mica and Hardware Center</t>
  </si>
  <si>
    <t>M/s Shakti Poly Glass</t>
  </si>
  <si>
    <t>M/s Shakumbhari Traders</t>
  </si>
  <si>
    <t>M/s Shakun Arts</t>
  </si>
  <si>
    <t>M/s Shama Traders</t>
  </si>
  <si>
    <t>M/s Shambho Life Solutions Private Limited</t>
  </si>
  <si>
    <t>New Anaj Mandi Road Mandi,, Dabawali- 125104</t>
  </si>
  <si>
    <t>M/s Sham Gallery</t>
  </si>
  <si>
    <t>Plot no - 4 ; 6-2-126, New Bhoiguda , secunderabad -500003</t>
  </si>
  <si>
    <t>M/s Shamim Traders</t>
  </si>
  <si>
    <t>M/s Shamoon rana</t>
  </si>
  <si>
    <t>M/S Shamsi Regmark Store</t>
  </si>
  <si>
    <t>M/s Shankar Paints &amp; Machinery Store</t>
  </si>
  <si>
    <t>M/s Shanker Traders</t>
  </si>
  <si>
    <t>Kupondole -01 ,Lalitpur, Vat No: 604063856, Exim code: 6040638560117NP</t>
  </si>
  <si>
    <t>M/s Shanmugam Ragulraja</t>
  </si>
  <si>
    <t>Pudukkottai</t>
  </si>
  <si>
    <t>M/s Shanti Enterprises</t>
  </si>
  <si>
    <t>M/s Shanti Hardware &amp; Sanitary Store</t>
  </si>
  <si>
    <t>M/s Shanti Packwell</t>
  </si>
  <si>
    <t>LG 10, Next Door Mall, BPTP U Block,, Sector 76, Faridabad, Faridabad Haryana 121004</t>
  </si>
  <si>
    <t>M/s Shanti Sales</t>
  </si>
  <si>
    <t>M/s Shanvi Enterprises</t>
  </si>
  <si>
    <t>M/s Sharda Graphics</t>
  </si>
  <si>
    <t>M/s Sharma Furniture House and Hardware</t>
  </si>
  <si>
    <t>P-32 &amp; 32/1,Kasba Industrial Estate, Phase-III, Kolkata-700107</t>
  </si>
  <si>
    <t>Rajchainpur</t>
  </si>
  <si>
    <t>M/s Sharma Hardware</t>
  </si>
  <si>
    <t>171 to 175, GIDC Esate, viramgam,, Hasalpur,  Ahmedabad, Gujarat- 382150</t>
  </si>
  <si>
    <t>M/s Sharma Hardware &amp; Electricals</t>
  </si>
  <si>
    <t>M/s Sharma Paint and Hardware Store</t>
  </si>
  <si>
    <t>M/s Sharma Paints &amp; Hardware</t>
  </si>
  <si>
    <t>M/s Sharma Pipe &amp; Sanitary Store</t>
  </si>
  <si>
    <t>Gate No. 262 &amp; 263, Pirangut- Lavale Road,, Village- Pirangut, Taluka - Mulshi,, Dist.Pune -412115</t>
  </si>
  <si>
    <t>M/s Sharma Power Tools</t>
  </si>
  <si>
    <t>M/S Sharma Pvc Doors</t>
  </si>
  <si>
    <t>M/s Sharma Timber &amp; Plywood</t>
  </si>
  <si>
    <t># 4-2-790, Ramkote Hyderabad- 500001, Telangana</t>
  </si>
  <si>
    <t>M/s Sharma Tools &amp; Furniture</t>
  </si>
  <si>
    <t>M/s Sharv Wood Crafts</t>
  </si>
  <si>
    <t>M/s Shashi and Co.</t>
  </si>
  <si>
    <t>M/s Shashi Art &amp; Printing Works</t>
  </si>
  <si>
    <t>M/s Shashidhara Sawmill and Timber Depot</t>
  </si>
  <si>
    <t>Karim Nagar</t>
  </si>
  <si>
    <t>M/s Shashidhara Wpc Centre</t>
  </si>
  <si>
    <t>Karimnagar</t>
  </si>
  <si>
    <t>M/s Shashi Enterprises</t>
  </si>
  <si>
    <t>M/s Shaya Adhesives Private Limited</t>
  </si>
  <si>
    <t>K-20, Site-3,, Panki Industrial Area, Kanpur, UP</t>
  </si>
  <si>
    <t>M/S Shaya Polymers Private Limited</t>
  </si>
  <si>
    <t>M/s Sheetal Paints H/w &amp; Sanitary Store</t>
  </si>
  <si>
    <t>M/s Sheetla Trading Corporation</t>
  </si>
  <si>
    <t>M/s Shenzhen Power Solutions</t>
  </si>
  <si>
    <t>M/s Shibaam</t>
  </si>
  <si>
    <t>M/s Shilpi Ghar</t>
  </si>
  <si>
    <t>New timber market Fafadhih, raipur C.G pin code- 492009</t>
  </si>
  <si>
    <t>M/s Shilpi Ghar (Hr)</t>
  </si>
  <si>
    <t>M/s Shilpi Ghar (Telangana)</t>
  </si>
  <si>
    <t>F-90 Sona Complex Above Jalaram Senetory, Visnagar-384315 (Gujarat)</t>
  </si>
  <si>
    <t>M/s Shilpi Hardware &amp; Sanitary Store</t>
  </si>
  <si>
    <t>M/s Shishy Hi Shishy</t>
  </si>
  <si>
    <t>11-6-825/7, Level 2, Mount ilyas Building, Red hills,, Lakdi ka pul, Hyderabad, Telangana- 500004. India</t>
  </si>
  <si>
    <t>M/s Shivaai Enterprises</t>
  </si>
  <si>
    <t>M/s Shiva Art Works</t>
  </si>
  <si>
    <t>M/s Shiva Hardware</t>
  </si>
  <si>
    <t>M/s Shiva hardware &amp; mill store</t>
  </si>
  <si>
    <t>M/s Shiva Hardwares</t>
  </si>
  <si>
    <t>M/s Shivam Flex</t>
  </si>
  <si>
    <t>M/s Shivam Hardware &amp; Interior</t>
  </si>
  <si>
    <t>M/s Shivam Hardware (M.P.)</t>
  </si>
  <si>
    <t>M/s Shivam Hardware &amp; Sanitary Store</t>
  </si>
  <si>
    <t>M/s Shivam Impex</t>
  </si>
  <si>
    <t>Plot No.4, Additional MIDC,, Anand Nagar, Ambernath East,, Thane, Maharashtra-421506</t>
  </si>
  <si>
    <t>M/s Shivam Interiors</t>
  </si>
  <si>
    <t>M/s Shivam Photo Studio &amp; Photo Framing</t>
  </si>
  <si>
    <t>M/s Shivam Traders (Delhi)</t>
  </si>
  <si>
    <t>Panchberia
Balluk hat
Tamluk, Purba Medinipur
West Bengal - 721137</t>
  </si>
  <si>
    <t>M/s Shivam Wood Industries</t>
  </si>
  <si>
    <t>M/s Shivangi Marketing</t>
  </si>
  <si>
    <t>M/s Shivani Electrical House</t>
  </si>
  <si>
    <t>M/s Shivani Enterprises (Delhi)</t>
  </si>
  <si>
    <t>M/s Shiva Sai Saw Mill and Timber Depot</t>
  </si>
  <si>
    <t>M/s Shiva Sai Timber Depot</t>
  </si>
  <si>
    <t>M/s Shivay &amp; Company</t>
  </si>
  <si>
    <t>M/s Shivay Digital</t>
  </si>
  <si>
    <t>H.No.858,New Avas Vikas Colony,, Near Jain Mandir,Saharanpur, Pin Code-247001</t>
  </si>
  <si>
    <t>M/s Shiv Gems</t>
  </si>
  <si>
    <t>M/S Shiv Gorakh Homes (Interiors &amp; Decorators)</t>
  </si>
  <si>
    <t>Najafgarh</t>
  </si>
  <si>
    <t>M/s Shiv Hardware</t>
  </si>
  <si>
    <t>M/s Shiv Hardware (Delhi)</t>
  </si>
  <si>
    <t>M/s Shiv Hardware (Shahdara)</t>
  </si>
  <si>
    <t>Ist and 2nd Floor, 35, Chandni Chowk,, Kucha Chaudhary Photo Market,, North Delhi, Delhi- 110006</t>
  </si>
  <si>
    <t>M/s Shiv Industries (Delhi)</t>
  </si>
  <si>
    <t>M/s Shiv Jyoti Handicraft</t>
  </si>
  <si>
    <t>Sirohi</t>
  </si>
  <si>
    <t>M/s Shiv Kalyani Plywood</t>
  </si>
  <si>
    <t>M/s Shiv Shakti Interior Aluminium and Hardware</t>
  </si>
  <si>
    <t>M/s Shiv Shakti Marble House</t>
  </si>
  <si>
    <t>M/s Shiv Shakti Paint Hardware &amp; Electrical Store</t>
  </si>
  <si>
    <t>M/s Shiv Shakti Plywood &amp; Wood Works</t>
  </si>
  <si>
    <t>M/s Shiv Shakti Printing Press</t>
  </si>
  <si>
    <t>Bundi</t>
  </si>
  <si>
    <t>M/s Shiv Shakti Sanitary Hardware Store</t>
  </si>
  <si>
    <t>M/s Shiv Shakti Timbers Traders</t>
  </si>
  <si>
    <t>M/s Shiv Shankar Timber Store</t>
  </si>
  <si>
    <t>Ward No. 1, Lehragaga, Sangrur,, Punjab- 148031</t>
  </si>
  <si>
    <t>M/s Shiv Timber Mart</t>
  </si>
  <si>
    <t>Ulhasnagar</t>
  </si>
  <si>
    <t>M/s Shiv Traders</t>
  </si>
  <si>
    <t>M/s Shoeb Signs &amp; Advertising</t>
  </si>
  <si>
    <t>M/s Shogun Advertisers</t>
  </si>
  <si>
    <t>Afsam Square Kadungooth,, Koottilangadi (Post), Malappuram, Kerala- 676506</t>
  </si>
  <si>
    <t>M/s Shree Aadi Traders</t>
  </si>
  <si>
    <t>M/S Shree Adi Dev Interiors</t>
  </si>
  <si>
    <t>36/6, Jhandapur, Opp. CEL Site IV, Industrial Area, Sahibabad (U.P.)- 201005</t>
  </si>
  <si>
    <t>M/s Shree Anjaneya Hardware</t>
  </si>
  <si>
    <t>M/s Shree Ashapura Hardware and Ply</t>
  </si>
  <si>
    <t>M/S Shree Baba Traders</t>
  </si>
  <si>
    <t>M/s Shree Bala Ji Enterprises (Pb)</t>
  </si>
  <si>
    <t>Old No. 180, New No. 2 , Singanna,, Chetty Street, Chintadripet, Chennai- 600002</t>
  </si>
  <si>
    <t>M/s Shree Balaji Hardware</t>
  </si>
  <si>
    <t>M/s Shree Balaji Hardware(Delhi)</t>
  </si>
  <si>
    <t>M/s Shree Balaji Hardware (Loni)</t>
  </si>
  <si>
    <t>M/s Shree Balaji Interior Concepts</t>
  </si>
  <si>
    <t>M/s Shree Balaji Luxury Bath Solutions</t>
  </si>
  <si>
    <t>M/s Shree Balaji Moulding &amp; Hardware</t>
  </si>
  <si>
    <t>M/s Shree Balaji Polymers</t>
  </si>
  <si>
    <t>M/s Shree Balaji Udyog</t>
  </si>
  <si>
    <t>M/S Shree Bhavani Plywood Center</t>
  </si>
  <si>
    <t>Satara</t>
  </si>
  <si>
    <t>M/s Shree Chamunda Traders</t>
  </si>
  <si>
    <t>M/s Shree CNC Technology</t>
  </si>
  <si>
    <t>M/s Shree Durga Sanitary</t>
  </si>
  <si>
    <t>Jagat Deo Talab Road,, Near Shiv Temple Satna (M.P.) India,, Pin Code 485001</t>
  </si>
  <si>
    <t>M/s Shree Enterprise</t>
  </si>
  <si>
    <t>M/s Shree Enterprises (Mh)</t>
  </si>
  <si>
    <t>DB Road Saharsa, Saharsa,, (Bihar)- 852201</t>
  </si>
  <si>
    <t>M/s Shree Fancy Lights</t>
  </si>
  <si>
    <t>M/s Shree Flex</t>
  </si>
  <si>
    <t>M/s Shree Ganesh Enterprise</t>
  </si>
  <si>
    <t>M/s Shree Ganesh Enterprises</t>
  </si>
  <si>
    <t>M/s Shree Ganpati Electrical and Company</t>
  </si>
  <si>
    <t>M/s Shree Ganpati Traders</t>
  </si>
  <si>
    <t>Subhash Chowk,Katni-483501(M.P)</t>
  </si>
  <si>
    <t>M/s Shree Gopal Udyog</t>
  </si>
  <si>
    <t>M/s Shree Govind Steels</t>
  </si>
  <si>
    <t>M/s Shree Guru Enterprises (Nashik)</t>
  </si>
  <si>
    <t>M/s Shree Jagdish Sanitary &amp; Hardware</t>
  </si>
  <si>
    <t>M/s Shree Jain Plywood &amp; Hardware</t>
  </si>
  <si>
    <t>M/s Shreeji International</t>
  </si>
  <si>
    <t>M/s Shree Kala acrylic work</t>
  </si>
  <si>
    <t>Pandy Heights,Rajkamal Sq., Ambadevi Road, Infront of Sabnis Photo, Studio, Amravati.(M.S)-444601</t>
  </si>
  <si>
    <t>M/s Shree Khodal Door and Aluminium</t>
  </si>
  <si>
    <t>Plot No.2  Grf, Shreenathji Industrial Estate,, Sugar Road, Opp. Patel Tyre,, Sayan Surat- 394130</t>
  </si>
  <si>
    <t>M/s Shree Kitchen Maker</t>
  </si>
  <si>
    <t>M/s Shree Kitchen Trolly and Furniture</t>
  </si>
  <si>
    <t>Near Door Filling Station,, Vill Bated, Barotwala, Distt, Solan (H.P.)- 174103</t>
  </si>
  <si>
    <t>M/S Shree Krishna Enterprises</t>
  </si>
  <si>
    <t>M/s Shree Krishna Plywood</t>
  </si>
  <si>
    <t>M/s Shree Krishna Sales</t>
  </si>
  <si>
    <t>M/s Shree Krishna Traders</t>
  </si>
  <si>
    <t>M/s Shree Lakshmi Tool Tech Engineers</t>
  </si>
  <si>
    <t>M/s Shree Laxmi Group of Service</t>
  </si>
  <si>
    <t>M/s Shree Laxmi Plywood &amp; Hardware</t>
  </si>
  <si>
    <t>M/s Shree Laxmi Traders</t>
  </si>
  <si>
    <t>M/s Shree Mahalakshmi Advertising(Ghaziabad)</t>
  </si>
  <si>
    <t>M/S Shree Mahalaxmi Hardware &amp; Paints Store</t>
  </si>
  <si>
    <t>M/s Shree Mahalaxmi Plywood &amp; Hardware (D)</t>
  </si>
  <si>
    <t>C-8 Ist Floor, Main Road, Kanti Nagar Extn., Near Rahju Ande Wala, (Opp. Bihari Colony), Delhi- 110051</t>
  </si>
  <si>
    <t>M/s Shree Mateshwari Molding Work</t>
  </si>
  <si>
    <t>Kh. No. 277, H No. 67, Takia Chowk,, New Delhi North Delhi- 110084</t>
  </si>
  <si>
    <t>M/s Shree M Gauri Traders</t>
  </si>
  <si>
    <t>M/s Shree Om Advertiser</t>
  </si>
  <si>
    <t>M/s Shree Patel's</t>
  </si>
  <si>
    <t>M/s Shree Radhe Radhe</t>
  </si>
  <si>
    <t>Mungeli Road, Ophar Bridge K Pass,, Uslapur, Bilaspur  495001</t>
  </si>
  <si>
    <t>M/s Shree Radhey Enterprises</t>
  </si>
  <si>
    <t>Dr.No: 55-5-32, Plot No: 159, A-3 Block,, 1st Cross, 4th Road, Jawahar Auto Nagar, Vijayawada., Andhra Pradesh- 520007</t>
  </si>
  <si>
    <t>M/s Shree Raghuvanshi Timber Mart</t>
  </si>
  <si>
    <t>M/s Shree Ram Painter</t>
  </si>
  <si>
    <t>M/s Shree Ram Plywood</t>
  </si>
  <si>
    <t>Plot No. CFC 1/A, Road No. 10, IP, Kattedan, Hyderabad-500077, (Telangana)</t>
  </si>
  <si>
    <t>M/s Shree Rishabh Distributors</t>
  </si>
  <si>
    <t>M/s Shree Roopa Das Marble</t>
  </si>
  <si>
    <t>M/s Shree Sai Hardware</t>
  </si>
  <si>
    <t>HN-8, Kh. No. 242/1, Karawal Nagar, Delhi- 110094</t>
  </si>
  <si>
    <t>M/s Shree Shanti Enterprises</t>
  </si>
  <si>
    <t>M/s Shree Shyam Chemical Industries</t>
  </si>
  <si>
    <t>M/s Shree Shyam Enterprises(Delhi)</t>
  </si>
  <si>
    <t>M/s Shree Shyam Hardware &amp; Electrical Store</t>
  </si>
  <si>
    <t>Loha Patti, Raxaul, E. Champaran (Bihar)- 845305</t>
  </si>
  <si>
    <t>M/s Shree Shyam Hardware &amp; Paints Store</t>
  </si>
  <si>
    <t>Shop No. A-134/d, Indira Kalyan, Okhla Industrial Area, Phase-I,, New Delhi -110020</t>
  </si>
  <si>
    <t>M/s Shree Shyamji Tools</t>
  </si>
  <si>
    <t>Plot No. 148, Sector-56, Phase-V,, EHTP, HSIIDC Industrail Area,, Kundli Sonepat, Haryana- 131028 India</t>
  </si>
  <si>
    <t>M/s Shree Tirupati Plywood</t>
  </si>
  <si>
    <t>SH 17/39 A-7-K, Indrapur, Tarna, Varanasi, Uttar Pradesh- 221003</t>
  </si>
  <si>
    <t>M/s Shree Uma Hardware</t>
  </si>
  <si>
    <t>M/s Shree Vidya Arts &amp; Car Accessories</t>
  </si>
  <si>
    <t>Seoni</t>
  </si>
  <si>
    <t>M/s Shree Vidya Arts &amp; Graphics</t>
  </si>
  <si>
    <t>M/s Shree Vinayaga Glass &amp; Plywood</t>
  </si>
  <si>
    <t>Villupuram</t>
  </si>
  <si>
    <t>M/s Shree Vishvakarma Aluminium</t>
  </si>
  <si>
    <t>M/s Shreya Creation</t>
  </si>
  <si>
    <t>M/s Shreya Enterprises</t>
  </si>
  <si>
    <t>442 station road tapti ward, multai 460661 MP</t>
  </si>
  <si>
    <t>Mau</t>
  </si>
  <si>
    <t>M/s Shreya Hardware</t>
  </si>
  <si>
    <t>Ratangarh</t>
  </si>
  <si>
    <t>M/s Shri Anand Glass &amp; Plywood Centre</t>
  </si>
  <si>
    <t>M/S Shri Anant Enterprises</t>
  </si>
  <si>
    <t>M/s Shri Baba Hardware &amp; Sanitary Sales</t>
  </si>
  <si>
    <t>M/s Shri Bala Ji Creation</t>
  </si>
  <si>
    <t>SCF 707 kesho Ram complex sector 45C, Chandigarh- 160047</t>
  </si>
  <si>
    <t>M/S Shri Balaji Creation And Interior</t>
  </si>
  <si>
    <t>M/s Shri Balaji Doors and Ply</t>
  </si>
  <si>
    <t>M/s Shri Balaji Enterprises (Delhi)</t>
  </si>
  <si>
    <t>M/s Shri Balaji Hardware &amp; Sanitary Shop</t>
  </si>
  <si>
    <t>B-10,Sec-58,Noida-201301</t>
  </si>
  <si>
    <t>M/s Shri Balaji Hardware Store</t>
  </si>
  <si>
    <t>M/s Shri Balaji Interior</t>
  </si>
  <si>
    <t>M/s Shri Balaji Paint Hardware &amp; Electrical Store</t>
  </si>
  <si>
    <t>M/s Shri Balaji Paint &amp; Hardware Sanitary</t>
  </si>
  <si>
    <t>M/s Shri Balaji Paint Sanitary &amp; Hardware Store</t>
  </si>
  <si>
    <t>M/s Shri Balaji Tools &amp; Hardware</t>
  </si>
  <si>
    <t>M/s Shri Chamoli Enterprises</t>
  </si>
  <si>
    <t>M/s Shri Dhanlaxmi Hardware and Plywoods</t>
  </si>
  <si>
    <t>M/s Shri Enterprises (Mp)</t>
  </si>
  <si>
    <t>M/S Shri Ganesh Dall Mill</t>
  </si>
  <si>
    <t>Manwath</t>
  </si>
  <si>
    <t>M/s Shri Ganesh Graphics &amp; Flex Printing</t>
  </si>
  <si>
    <t>M/s Shri Ganesh Plywood Agencies</t>
  </si>
  <si>
    <t>M/s Shri Gayatri Traders</t>
  </si>
  <si>
    <t>M/s Shri Geeta Musical Works</t>
  </si>
  <si>
    <t>M/s Shri Geeta Timber Mart</t>
  </si>
  <si>
    <t>M/s Shri Glass &amp; Hardware</t>
  </si>
  <si>
    <t>Ground Floor, 3/132A, Realpet Polyforms, Private Limited, Puliyanam, Parakkadavu,, Ernakulam, Kerala - 683572</t>
  </si>
  <si>
    <t>M/s Shri Gobind Trading Company (Hr.)</t>
  </si>
  <si>
    <t>Bawal</t>
  </si>
  <si>
    <t>M/s Shri Gogaji Hardware</t>
  </si>
  <si>
    <t>M/s Shri Gokul Enterprises</t>
  </si>
  <si>
    <t>M/s Shrihari Sign and Decor Eterprises</t>
  </si>
  <si>
    <t>M/s Shriji Advertising Agency</t>
  </si>
  <si>
    <t>M/s Shriji Agencies</t>
  </si>
  <si>
    <t>Gate No.2,Near Niramaya Hospital,, Industrial Area Kokar,Ranchi-834001</t>
  </si>
  <si>
    <t>M/s Shri Keladevi Traders</t>
  </si>
  <si>
    <t>M/s Shri Krishna Decor</t>
  </si>
  <si>
    <t>Plot No. 449-450 EPIP HSIIDC Kundli Sonipat, Pin Code- 131028</t>
  </si>
  <si>
    <t>M/s Shri Krishna Paints &amp; Hardware</t>
  </si>
  <si>
    <t>M/s Shri Krishna Paints &amp; H/w Store</t>
  </si>
  <si>
    <t>M/s Shri Krishna Traders</t>
  </si>
  <si>
    <t>M/s Shri Laxmi Hardware &amp; Plywood</t>
  </si>
  <si>
    <t>M/s Shri Mahaveer Trading Company</t>
  </si>
  <si>
    <t>M/s Shri Mahavir Tarders</t>
  </si>
  <si>
    <t>M/s Shrinath Arts</t>
  </si>
  <si>
    <t>Karad</t>
  </si>
  <si>
    <t>M/s Shrinathji Enterprise</t>
  </si>
  <si>
    <t>M/s Shri Radhe Enterprises</t>
  </si>
  <si>
    <t>Raigarh</t>
  </si>
  <si>
    <t>M/s Shri Radhe Krishna Timber Traders</t>
  </si>
  <si>
    <t>M/s Shri Ram Enterprises (Shahdara)</t>
  </si>
  <si>
    <t>M/s Shri Ram Hardware Store</t>
  </si>
  <si>
    <t>M/s Shri Ram Identy</t>
  </si>
  <si>
    <t>M/s Shri Ram Multimedia</t>
  </si>
  <si>
    <t>M/s Shri Ram Traders</t>
  </si>
  <si>
    <t>Ms Shri Ram Traders (D)</t>
  </si>
  <si>
    <t>M/s Shri Sai Sanitary Store</t>
  </si>
  <si>
    <t>M/s Shri Sai Traders</t>
  </si>
  <si>
    <t>M/s Shri Shai Enterprises</t>
  </si>
  <si>
    <t>M/s Shri Shiv Sanitary &amp; Paints Store</t>
  </si>
  <si>
    <t>C/O Mohammad Asif, Near Markaz Wali Masjid, Jhajharan,, Sarai Tarin , Sambhal, Uttar Pradesh- 244303</t>
  </si>
  <si>
    <t>M/s Shri Shubh Lakshmi Enterprises (Prithviraj)</t>
  </si>
  <si>
    <t>Betiah</t>
  </si>
  <si>
    <t>M/s Shri Shyam Hardware</t>
  </si>
  <si>
    <t>M/s Shri Shyam Industries</t>
  </si>
  <si>
    <t>M/s Shri Shyam Supreme</t>
  </si>
  <si>
    <t>First Floor, R-791/A, Jogabani Extn,, Jamia Nagar Near HR Public School, South Delhi- 110025</t>
  </si>
  <si>
    <t>M/s Shri Siddhi Vinayak Gems</t>
  </si>
  <si>
    <t>Lalsot</t>
  </si>
  <si>
    <t>M/s Shri Sukhbir Traders</t>
  </si>
  <si>
    <t>M/s Shri Tech</t>
  </si>
  <si>
    <t>M/s Shri Traders</t>
  </si>
  <si>
    <t>M/s Shri Vinayak Traders</t>
  </si>
  <si>
    <t>M/s Shri Vishvakarma Plywood and Hardware</t>
  </si>
  <si>
    <t>Plot No. 127, Khan Market, Khora,, Opp. Barclays Tower, Sector-62, Noida, Pin Code 201002</t>
  </si>
  <si>
    <t>M/s Shriya Interiors</t>
  </si>
  <si>
    <t>House No.A/SI, Navelkar Trade Center,, Panaji, North Goa , Goa- 403001</t>
  </si>
  <si>
    <t>M/s Shubham Computer &amp; Advertiser</t>
  </si>
  <si>
    <t>M/s Shubham Paints &amp; Chemical</t>
  </si>
  <si>
    <t>Shop No. 10 Greenville Opp Smita Tower, Gurukul Road Memnagar Ahemedabad -380052</t>
  </si>
  <si>
    <t>M/s Shubham Paints &amp; Hardware</t>
  </si>
  <si>
    <t>M/s Shubham Sanitary Hardware &amp; Paint House</t>
  </si>
  <si>
    <t>M/s Shubham Traders</t>
  </si>
  <si>
    <t>M/s Shubham Traders (D)</t>
  </si>
  <si>
    <t>M/s Shubh Corporation</t>
  </si>
  <si>
    <t>B-89, Gandhi Path, Near Bhati Tent House,, Vaishali Nagar, Jaipur (Rajasthan)- 302021</t>
  </si>
  <si>
    <t>M/s Shubh Creation</t>
  </si>
  <si>
    <t>Sabarkantha</t>
  </si>
  <si>
    <t>M/s Shubh Enterprises (Gujrat)</t>
  </si>
  <si>
    <t>M/s Shubh Interiors</t>
  </si>
  <si>
    <t>M/s Shuhana Handicrafts</t>
  </si>
  <si>
    <t>M/s Shyama Stores</t>
  </si>
  <si>
    <t>M/s Shyam Digitals</t>
  </si>
  <si>
    <t>M/s Shyam Hardware Store (D)</t>
  </si>
  <si>
    <t>M/s Shyam Paint &amp; Hardware Sanitary Store</t>
  </si>
  <si>
    <t>M/s Shyam Paints &amp; Hardware</t>
  </si>
  <si>
    <t>M/s Shyam Polymers</t>
  </si>
  <si>
    <t>M/s Shyam &amp;Sons</t>
  </si>
  <si>
    <t>M/s Shyam Supreme Media Solutions</t>
  </si>
  <si>
    <t>M/s Siddha Graphics</t>
  </si>
  <si>
    <t>M/s Siddhartha Agency</t>
  </si>
  <si>
    <t>M/s Siddhivinayak Fixtures &amp; Furnishing</t>
  </si>
  <si>
    <t>M/s Sidhhi Vinayak Marbal</t>
  </si>
  <si>
    <t>M/s Sidh Trading Private Limited</t>
  </si>
  <si>
    <t>M/s Sign Advertising</t>
  </si>
  <si>
    <t>M/s Sign Age (India) Pvt.Ltd.</t>
  </si>
  <si>
    <t>M/s Signage Mumbai</t>
  </si>
  <si>
    <t>M/s Signage Pro</t>
  </si>
  <si>
    <t>M/s Signature Lights</t>
  </si>
  <si>
    <t>M/s Sign India</t>
  </si>
  <si>
    <t>M/s Sign India Corporation</t>
  </si>
  <si>
    <t>M/s Signkraft</t>
  </si>
  <si>
    <t>Gansoli</t>
  </si>
  <si>
    <t>M/s Sign Systems</t>
  </si>
  <si>
    <t>M/s Sign World</t>
  </si>
  <si>
    <t>M/s Sign World Inc</t>
  </si>
  <si>
    <t>M/S Sikka Advertising Company</t>
  </si>
  <si>
    <t>M/s Silpa ADS &amp; Liquid Signs</t>
  </si>
  <si>
    <t>M/s Silver Link Design</t>
  </si>
  <si>
    <t>M/s Silver Spaces N Star Living</t>
  </si>
  <si>
    <t>Ms Simar</t>
  </si>
  <si>
    <t>Mini by Pass,Lakri Fazalpur,, Village Mainather Near Essar Petrol Pump,, Moradabad-244001</t>
  </si>
  <si>
    <t>M/s Simran A D</t>
  </si>
  <si>
    <t>M/s Simran Plastic</t>
  </si>
  <si>
    <t>M/s Singhai Offset Flax Stationary and Caterers</t>
  </si>
  <si>
    <t>Narsinghpur</t>
  </si>
  <si>
    <t>M/s Singhal Sanitary and Hardware</t>
  </si>
  <si>
    <t>16 , Kalaratna Housing Society shivaji Nagar Ratnagiri   415612</t>
  </si>
  <si>
    <t>M/s Singhal Sanitary Paint &amp; Hardware</t>
  </si>
  <si>
    <t>M/s Singhal Sanitary Store</t>
  </si>
  <si>
    <t>M/s Singhal Timber</t>
  </si>
  <si>
    <t>M/s Singhal Traders</t>
  </si>
  <si>
    <t>M/s Singh Automobiles</t>
  </si>
  <si>
    <t>M/s Singh Brothers</t>
  </si>
  <si>
    <t>Landran</t>
  </si>
  <si>
    <t>M/s Singhla Bros</t>
  </si>
  <si>
    <t>M/s Singh Sanitary &amp; Hardware</t>
  </si>
  <si>
    <t>M/s Singh Services</t>
  </si>
  <si>
    <t>M/s Singh Signages &amp; Advertising</t>
  </si>
  <si>
    <t>M/s Singla Paint &amp; Hardware</t>
  </si>
  <si>
    <t>M/s Singla Traders</t>
  </si>
  <si>
    <t>M/s Sinwar Offset &amp; Stationery</t>
  </si>
  <si>
    <t>M/s Sipra Stationers</t>
  </si>
  <si>
    <t>M/s Sir Creation Group</t>
  </si>
  <si>
    <t>M/s Siva Hardwares</t>
  </si>
  <si>
    <t>Varkala</t>
  </si>
  <si>
    <t>M/s Sixth Sense Advertising</t>
  </si>
  <si>
    <t>M/s S.J. Industries</t>
  </si>
  <si>
    <t>M/s Skanda Enterprises</t>
  </si>
  <si>
    <t>M/s S.K. Engineering Co.</t>
  </si>
  <si>
    <t>M/s S.K. Hardware</t>
  </si>
  <si>
    <t>M/s S K Industries (Dabri)</t>
  </si>
  <si>
    <t>M/s S K Interior</t>
  </si>
  <si>
    <t>M/s S K Interiors</t>
  </si>
  <si>
    <t>SCF 14, Rani Talab , Jind -126102 (Haryana)</t>
  </si>
  <si>
    <t>Rishikesh</t>
  </si>
  <si>
    <t>M/s S.K Jain and Brothers Helmet India Private Ltd</t>
  </si>
  <si>
    <t>M/s S.K. Plywood</t>
  </si>
  <si>
    <t>M/s Skpro Exim Private Limted</t>
  </si>
  <si>
    <t>M/s SK &amp; Sons</t>
  </si>
  <si>
    <t>Saraipali</t>
  </si>
  <si>
    <t>M/s S.K.S. Shuttering Store</t>
  </si>
  <si>
    <t>M/s Sk Steel Traders</t>
  </si>
  <si>
    <t>M/s S K Timber and Plywood</t>
  </si>
  <si>
    <t>M/s S K Traders(Delhi)</t>
  </si>
  <si>
    <t>M/s S.K. Traders (Gzb)</t>
  </si>
  <si>
    <t>2nd floor shop no. E-241 sumel busniness, Park-4 New Gujarat Synthetic Mill, Compound, Amdupura, Ahmedabad, Gujarat-380002</t>
  </si>
  <si>
    <t>M/s S.K. Traders (Jodhpur)</t>
  </si>
  <si>
    <t>M/s S K Uniprint Pvt Ltd</t>
  </si>
  <si>
    <t>M/s S.K. Wood Works</t>
  </si>
  <si>
    <t>M/s Sky Art</t>
  </si>
  <si>
    <t>140, Cuttack Road, Bhuvneshwar, Khorda, Odisha- 751006</t>
  </si>
  <si>
    <t>M/s Sky Makers</t>
  </si>
  <si>
    <t>M/s Sky Marketing</t>
  </si>
  <si>
    <t>M/s S.L. Enterprise</t>
  </si>
  <si>
    <t>M/s S L N Digitals</t>
  </si>
  <si>
    <t>M/s Smart Designs</t>
  </si>
  <si>
    <t>M/s S M Box Factory</t>
  </si>
  <si>
    <t>M/s SmilyTech</t>
  </si>
  <si>
    <t>Campa Cola Chawk,Gill Road,, Ludhiana-141003</t>
  </si>
  <si>
    <t>M/s Sneham International</t>
  </si>
  <si>
    <t>M/s Sneha Tool &amp; Engineering Works</t>
  </si>
  <si>
    <t>M/s Sneh Enterprise</t>
  </si>
  <si>
    <t>M/s Sng Eco India</t>
  </si>
  <si>
    <t>M/s SNM Traders</t>
  </si>
  <si>
    <t>M/s Sofakings Private Limited</t>
  </si>
  <si>
    <t>M/s Sohail Radium</t>
  </si>
  <si>
    <t>M/s Sohan Sanitary Hardware and Electric</t>
  </si>
  <si>
    <t>M/s Solicube LLP</t>
  </si>
  <si>
    <t>Kim</t>
  </si>
  <si>
    <t>M/s Solid Sign</t>
  </si>
  <si>
    <t>Ms. Sonali Parchure</t>
  </si>
  <si>
    <t>M/s Sona Power Tools</t>
  </si>
  <si>
    <t>M/s Sona Traders</t>
  </si>
  <si>
    <t>M/s Soni Appliances</t>
  </si>
  <si>
    <t>M/s Soni Printing Press</t>
  </si>
  <si>
    <t>M/S Sonu Arts</t>
  </si>
  <si>
    <t>28-B, Anand Palace Market,, opp. Partapbagh, Jalandhar 144001</t>
  </si>
  <si>
    <t>M/s Sonu Arts(Gujarat)</t>
  </si>
  <si>
    <t>M/s Sonu Hardware (Up)</t>
  </si>
  <si>
    <t>M/s Sonu Plywood &amp; Hardware Store</t>
  </si>
  <si>
    <t>M/s Sorathiya Hardware &amp; Plywood</t>
  </si>
  <si>
    <t>M/s Southasian Chemtech Private Limited</t>
  </si>
  <si>
    <t>M/s Southern Impex</t>
  </si>
  <si>
    <t>M/s Southern Impex(Delhi)</t>
  </si>
  <si>
    <t>M/s Southern Traders</t>
  </si>
  <si>
    <t>M/s South India Doors &amp; Panels Private Limited</t>
  </si>
  <si>
    <t>M/s Space Outdoor Publicity</t>
  </si>
  <si>
    <t>M/s S P Concare</t>
  </si>
  <si>
    <t>M/s Spectra Colors</t>
  </si>
  <si>
    <t>M/s Spectrum Digital Print (Hr)</t>
  </si>
  <si>
    <t>M/s S P Glowsign</t>
  </si>
  <si>
    <t>M/s SPM Printech</t>
  </si>
  <si>
    <t>M/s SPR Advertising</t>
  </si>
  <si>
    <t>M/s Sp Sports (Agra)</t>
  </si>
  <si>
    <t>M/s Square Feet</t>
  </si>
  <si>
    <t>M/s Sree Bairavi Dyes &amp; Chemical</t>
  </si>
  <si>
    <t>M/s Sree Murugan Traders</t>
  </si>
  <si>
    <t>M/s Sree Ram Dyes &amp; Chemicals</t>
  </si>
  <si>
    <t>M/s Sree Ram Hardware (Bihar)</t>
  </si>
  <si>
    <t>04, Bhetapara, Nandan Path, Guwahati, Asam-781028</t>
  </si>
  <si>
    <t>Lakhisarai</t>
  </si>
  <si>
    <t>M/s Sree Ram Rajdyes &amp; Chemicals</t>
  </si>
  <si>
    <t>M/s SRF Glass Works</t>
  </si>
  <si>
    <t>M/s S.R. Hardware</t>
  </si>
  <si>
    <t>M/s Sri Balaji Stickers</t>
  </si>
  <si>
    <t>M/s Sri Bhuvaneshwari Timbers</t>
  </si>
  <si>
    <t>M/s Sri Decor House</t>
  </si>
  <si>
    <t>M/s Sri Durga Plastics</t>
  </si>
  <si>
    <t>M/s Sri Kaveri Handicrafts Emporium</t>
  </si>
  <si>
    <t>Kolar</t>
  </si>
  <si>
    <t>M/s Sri Lakshmi Digital Printing</t>
  </si>
  <si>
    <t>M/s Sri Mahadev Trading Company</t>
  </si>
  <si>
    <t>M/s Sri New Ganesh Saw Mill and Timber Depot</t>
  </si>
  <si>
    <t>Anantapur</t>
  </si>
  <si>
    <t>M/s Sri Radhika Enterprises</t>
  </si>
  <si>
    <t>M/s Sri Rama Electronics &amp; Electricals</t>
  </si>
  <si>
    <t>M/s Sri Rama Plywood House</t>
  </si>
  <si>
    <t>M/s Sri Renuka Incorporation</t>
  </si>
  <si>
    <t>Shimoga</t>
  </si>
  <si>
    <t>M/s Sri Sai Enterprises</t>
  </si>
  <si>
    <t>M/s Sri Sai Timber Depot</t>
  </si>
  <si>
    <t>M/s Sri Vaikuntasainadh Timber Depot</t>
  </si>
  <si>
    <t>M/s Sri Vari Panel Craft</t>
  </si>
  <si>
    <t>M/s Sri Vinayak Timber Plywood &amp; Hardware</t>
  </si>
  <si>
    <t>M/s S.R.K Corporation</t>
  </si>
  <si>
    <t>M/s Srk Print &amp; Packaging Solutions</t>
  </si>
  <si>
    <t>M/s Sr Petmart Private Limited</t>
  </si>
  <si>
    <t>M/s SRS Publicity</t>
  </si>
  <si>
    <t>M/s SRS Retails</t>
  </si>
  <si>
    <t>M/s S R Trading Enterprises</t>
  </si>
  <si>
    <t>M/s S Sanitation</t>
  </si>
  <si>
    <t>M/s SSD Doors &amp; Plywood</t>
  </si>
  <si>
    <t>M/s SS DECOR Laser cutting.</t>
  </si>
  <si>
    <t>M/s S.S Enterprises (Haryana)</t>
  </si>
  <si>
    <t>M/s S S Enterprise(WB)</t>
  </si>
  <si>
    <t>M/s Ss Flex Print</t>
  </si>
  <si>
    <t>Hardevganj Kosi Kalan, Mathura, U.P-281403</t>
  </si>
  <si>
    <t>M/s S S Furniture</t>
  </si>
  <si>
    <t>M/s S.S.Hardware &amp; Sanetaries</t>
  </si>
  <si>
    <t>M/s S.S Products</t>
  </si>
  <si>
    <t>No.1090, 42nd Cross, Kumaraswamy Layout 1st Stage, Banglore-560078</t>
  </si>
  <si>
    <t>M/s S.S Rubber Stamp</t>
  </si>
  <si>
    <t>M/s S.S Timber &amp; Plywood Hardware</t>
  </si>
  <si>
    <t>M/s S S Traders (D)</t>
  </si>
  <si>
    <t>M/s S.S Traders (Delhi)</t>
  </si>
  <si>
    <t>M/s S S Trading</t>
  </si>
  <si>
    <t>M/s SS Trading Co.</t>
  </si>
  <si>
    <t>Kheora rajouri ,, Jammu &amp; Kashmir- 185132</t>
  </si>
  <si>
    <t>M/s S.S Trading Co. (GZB)</t>
  </si>
  <si>
    <t>M/s S.S.Trading Company</t>
  </si>
  <si>
    <t>M/s Standard Plywood Agency</t>
  </si>
  <si>
    <t>M/s Standard Suppliers</t>
  </si>
  <si>
    <t>M/s Star Decor</t>
  </si>
  <si>
    <t>M/s Star Kitchens &amp; Interiors</t>
  </si>
  <si>
    <t>M/s Star Media</t>
  </si>
  <si>
    <t>M/s Star Plywood and Furniture</t>
  </si>
  <si>
    <t>M/s Star Traders (Gurgaon)</t>
  </si>
  <si>
    <t>M/s Step Movers</t>
  </si>
  <si>
    <t>M/s Stick N Shine</t>
  </si>
  <si>
    <t>M/s Stiff &amp; Stay</t>
  </si>
  <si>
    <t>M/s Stonemen crafts India Pvt.Ltd</t>
  </si>
  <si>
    <t>M/s S &amp; T PVC</t>
  </si>
  <si>
    <t>M/s Strips India</t>
  </si>
  <si>
    <t>M/S Sudarshan Type Foundary</t>
  </si>
  <si>
    <t>M/s Sudha Enterprises</t>
  </si>
  <si>
    <t>M/s Sudhan Energy Systems</t>
  </si>
  <si>
    <t>M/s Sudi Store</t>
  </si>
  <si>
    <t>Ms. Sufiana</t>
  </si>
  <si>
    <t>M/s Sultanpur Lime Stores</t>
  </si>
  <si>
    <t>M/s Suman Flex World</t>
  </si>
  <si>
    <t>M/s Sumanglam Steels</t>
  </si>
  <si>
    <t>M/s Suman Trading</t>
  </si>
  <si>
    <t>M/s Sumit Hardware</t>
  </si>
  <si>
    <t>Near Railway Station,, Angamaly -683572, Ernakulam , Kerala</t>
  </si>
  <si>
    <t>Balangir</t>
  </si>
  <si>
    <t>M/s Sunaid AD</t>
  </si>
  <si>
    <t>M/s Suneja Paints &amp; Hardware Store</t>
  </si>
  <si>
    <t>M/s Sun Glass and Plywood Center</t>
  </si>
  <si>
    <t>M/s Sunny Print &amp; Sign</t>
  </si>
  <si>
    <t>M/s Sunrise Marketing</t>
  </si>
  <si>
    <t>M/s Sunshield Industries</t>
  </si>
  <si>
    <t>M/s Sunshine Hardware</t>
  </si>
  <si>
    <t>M/s Sun Sign Advertising Pvt.Ltd</t>
  </si>
  <si>
    <t>M/s Sun Up Autopack</t>
  </si>
  <si>
    <t>Vidisha</t>
  </si>
  <si>
    <t>M/s Super Dealzzz Business Ventures Pvt. Ltd.</t>
  </si>
  <si>
    <t>M/s Super Hardware Store (Hapur)</t>
  </si>
  <si>
    <t>M/s Supply Zone</t>
  </si>
  <si>
    <t>M/s supreme</t>
  </si>
  <si>
    <t>Jangambari,Varanashi,Opp. Rameshwari Goyal, English School.Pin Code-221001</t>
  </si>
  <si>
    <t>M/s Supreme Flex and Ink House</t>
  </si>
  <si>
    <t>M/s Supreme Hardware</t>
  </si>
  <si>
    <t>M/s Supreme Hardware (Delhi)</t>
  </si>
  <si>
    <t>M/s Supreme Plywood</t>
  </si>
  <si>
    <t>M/s Supreme Sublimation LLP</t>
  </si>
  <si>
    <t>M/s Surabi Enterprise</t>
  </si>
  <si>
    <t>130 Lajpat Nagar, Scheme No. 2,, Alwar, Rajasthan - 301001</t>
  </si>
  <si>
    <t>M/s Suraj Bhan Ram Bilas</t>
  </si>
  <si>
    <t>M/s Suraj Marketing</t>
  </si>
  <si>
    <t>M/s Surani Timber</t>
  </si>
  <si>
    <t>M/s Suravi Polymers Pvt Ltd.</t>
  </si>
  <si>
    <t>M/s Surendra Kr Gupta</t>
  </si>
  <si>
    <t>M/s Suresh Kumar Painter &amp; Printers</t>
  </si>
  <si>
    <t>M/s Suri Graphics</t>
  </si>
  <si>
    <t>M/s Surjeet Singh Hardware and Electricals</t>
  </si>
  <si>
    <t>M/s Surya Adds</t>
  </si>
  <si>
    <t>M/s Surya Agencies</t>
  </si>
  <si>
    <t>H.No. 101(a)
Circuit House Colony, Dimapur 797112
Nagaland</t>
  </si>
  <si>
    <t>M/s Surya Hardwares</t>
  </si>
  <si>
    <t>M/s Surya Timber Industries</t>
  </si>
  <si>
    <t>M/s Suryavanshi Textiles</t>
  </si>
  <si>
    <t>M/s Sushant Industries</t>
  </si>
  <si>
    <t>M/s Susheel Traders</t>
  </si>
  <si>
    <t>M/s Suyash Hardware</t>
  </si>
  <si>
    <t>M/s SVD Flex</t>
  </si>
  <si>
    <t>M/s S.V.Enterprise</t>
  </si>
  <si>
    <t>M/s SV Homes Lightings</t>
  </si>
  <si>
    <t>M/s SVR India Enterprises</t>
  </si>
  <si>
    <t>M/s S.V.S Modular Furniture</t>
  </si>
  <si>
    <t>Bellary</t>
  </si>
  <si>
    <t>M/s SV Vanity Manufacturing</t>
  </si>
  <si>
    <t>M/s Swagath Ads</t>
  </si>
  <si>
    <t>M/s Swajas Timber Traders</t>
  </si>
  <si>
    <t>M/s Swami Art Work</t>
  </si>
  <si>
    <t>Vijya Royal Treast, 3B, M T Road(zoo Narengi Road), Dist- Kamrup (m)Assam, Guwahati-781024,, (Assam)</t>
  </si>
  <si>
    <t>M/s Swami Carving</t>
  </si>
  <si>
    <t>M/s Swami Interior LLP</t>
  </si>
  <si>
    <t>M/s Swastik Arts</t>
  </si>
  <si>
    <t>M/s Swastik Corporation</t>
  </si>
  <si>
    <t>C-62/3 First Floor, 
Street No1,, Behind post office, 
Bhajan pura delhi 110053.</t>
  </si>
  <si>
    <t>M/s Swastik Enterprises (Gujarat)</t>
  </si>
  <si>
    <t>M/s Swastik Footcare</t>
  </si>
  <si>
    <t>M/s Swastik Interiors</t>
  </si>
  <si>
    <t>M/s Sweta Arts</t>
  </si>
  <si>
    <t>M/s Swetha Stamps</t>
  </si>
  <si>
    <t>Gulbarga</t>
  </si>
  <si>
    <t>M/s Swiss Traders</t>
  </si>
  <si>
    <t>M/s Swithin ben</t>
  </si>
  <si>
    <t>M/s Table King</t>
  </si>
  <si>
    <t>M/s Taheri Traders</t>
  </si>
  <si>
    <t>M/s Tahiri Interior Furniture</t>
  </si>
  <si>
    <t>M/s TA Horizons</t>
  </si>
  <si>
    <t>M/s Taj India Wooden Handicraft</t>
  </si>
  <si>
    <t>M/s Takaaraa Funsui</t>
  </si>
  <si>
    <t>M/s Tanishq AD Agency</t>
  </si>
  <si>
    <t>M/s Tanishq Interior Works</t>
  </si>
  <si>
    <t>M/s Tanvir Advertisers</t>
  </si>
  <si>
    <t>M/s Tara Flex Printing</t>
  </si>
  <si>
    <t>Vill- East Badharghat (sree Palli)., Tutla Math, near Icha Bazar, Agartala -799003
Tripura (west).</t>
  </si>
  <si>
    <t>M/s Target Marketing</t>
  </si>
  <si>
    <t>Kottyam</t>
  </si>
  <si>
    <t>M/s TARIQ digital arts</t>
  </si>
  <si>
    <t>M/s Tar Plywood House</t>
  </si>
  <si>
    <t>House No.435, Kashidih 1no.-14 Jsr ,, Jamshedpur Jharkhand India - 831001</t>
  </si>
  <si>
    <t>M/s Tarun Hardware Store</t>
  </si>
  <si>
    <t>Zirakpur Transport, Panchkula- 134112, (Haryana)</t>
  </si>
  <si>
    <t>M/s Tauras Industries</t>
  </si>
  <si>
    <t>M/s Tayal Publicity</t>
  </si>
  <si>
    <t>M/s T.C.R. Enterprises</t>
  </si>
  <si>
    <t>M/s T D I International India Pvt Ltd</t>
  </si>
  <si>
    <t>Opp. Roadways Bus Depot City Phalodi, Jodhpur, Rajasthan-342301</t>
  </si>
  <si>
    <t>M/s Techno Modular System</t>
  </si>
  <si>
    <t>M/s Techno Sales Corporation</t>
  </si>
  <si>
    <t>No.1 , Shivshankar Chawl, Rambhajan Compound, Tagore Nagar, Vikhroli East, Mumbai, (Landmark Near Durga Mata Temple), Maharashtra-400083</t>
  </si>
  <si>
    <t>M/s Teja Lal Patel &amp; Sons</t>
  </si>
  <si>
    <t>M/s Tejia Design Works</t>
  </si>
  <si>
    <t>M/s Tej Infra Media</t>
  </si>
  <si>
    <t>M/s Tejyash Mechatronics &amp; Electronics</t>
  </si>
  <si>
    <t>M/s Tekhali Pvc Interior</t>
  </si>
  <si>
    <t>Kasimpur Amarahat Mau,, Pin Code-276403  (Uttar Pradesh)</t>
  </si>
  <si>
    <t>M/s TG Yesudas</t>
  </si>
  <si>
    <t>M/s Thadickal Trading Company</t>
  </si>
  <si>
    <t>M/s The Big Fish Creative Communications</t>
  </si>
  <si>
    <t>M/s The Giftary</t>
  </si>
  <si>
    <t>M/s The Grand Affair</t>
  </si>
  <si>
    <t>Brij Vatika, Station Road(Behind Punjab National, Bank) &amp; P.O -Karwandia, District-Rohtas(Sasaram), Bihar-821305</t>
  </si>
  <si>
    <t>M/s The J V G Bubble Wall India</t>
  </si>
  <si>
    <t>M/s The Kitchen Makers</t>
  </si>
  <si>
    <t>M/s The Mandir Store</t>
  </si>
  <si>
    <t>C-168/1-b Nihal vihar, Nangloi west delhi 110041</t>
  </si>
  <si>
    <t>M/s The Meharaab</t>
  </si>
  <si>
    <t>M/s Thendrel marketers</t>
  </si>
  <si>
    <t>M/s The Perfect Solutions</t>
  </si>
  <si>
    <t>D 682 Gali No. 31 Est, Gokul Pur Delhi- 110094</t>
  </si>
  <si>
    <t>M/s The Principal</t>
  </si>
  <si>
    <t>1220 Kollukkarankuttai
Marungur po panruti Tk, Panruti. Tk cuddalore Dt
Tamilnadu 607103</t>
  </si>
  <si>
    <t>M/s The Real Paint and Hardware</t>
  </si>
  <si>
    <t>13-4-184 bommala gudi near gopala swmy temple mattewada 506002, Telangana</t>
  </si>
  <si>
    <t>M/s The Roots Enterprises</t>
  </si>
  <si>
    <t>M/s The Royal Graphix</t>
  </si>
  <si>
    <t>M/s The R.R. Hardware's</t>
  </si>
  <si>
    <t>M/s The Tone Door</t>
  </si>
  <si>
    <t>M/s Thondutharayil Timbers</t>
  </si>
  <si>
    <t>M/s Three Star Traders</t>
  </si>
  <si>
    <t>99 G, H Block, Phase 6,, Aayanagar, New Delhi -110047</t>
  </si>
  <si>
    <t>M/s Thukral Plywood &amp; Paint Store</t>
  </si>
  <si>
    <t>Sarista Bad, Near Masjid, Patna-800013, (Bihar)</t>
  </si>
  <si>
    <t>M/s Tiger Tools</t>
  </si>
  <si>
    <t>M/s Tilak Raj &amp; Brothers</t>
  </si>
  <si>
    <t>M/s Timber trading company</t>
  </si>
  <si>
    <t>133,166,167, Village Moja, Sukher,, Patwar- Sapatiya, Tehsil Badgaon,, Udaipur, Rajasthan-313011</t>
  </si>
  <si>
    <t>M/s Tirupati Hardware Store</t>
  </si>
  <si>
    <t>#v-692, First Floor Sri Dharmastala Building, Main Road, Puttur-574201 D.K. District,, Karnataka</t>
  </si>
  <si>
    <t>M/s Tirupati Plywood</t>
  </si>
  <si>
    <t>M/s Tirupati Sales Corporation</t>
  </si>
  <si>
    <t>45-E, Amar Plaza, Hasanpur,, I.P Extension, Patparganj, Delhi-110092</t>
  </si>
  <si>
    <t>M/s Tirupati Traders (U.P.)</t>
  </si>
  <si>
    <t>Ground Floor 7/30, Banglow Stop, Chruch Back Side, Indira Nagar Second Street, Tiruppur, Tamil Nadu-641602</t>
  </si>
  <si>
    <t>M/s Titanjet Nepal Pvt Ltd</t>
  </si>
  <si>
    <t>M/s Titoo Publicity &amp; Interiors</t>
  </si>
  <si>
    <t>M/s Tosif Mansoori</t>
  </si>
  <si>
    <t>M-183C, Gali No. 12, Shastri Nagar,, Delhi-110052</t>
  </si>
  <si>
    <t>M/s Trado Adhesives And Chemicals Pvt. Ltd. (Pune)</t>
  </si>
  <si>
    <t>Backside Milkfood Ltd, Bahadurgarh
Patiala, Punjab- 147001</t>
  </si>
  <si>
    <t>M/S Trado Adhesives &amp; Chemicals Pvt Ltd. (Fridabad)</t>
  </si>
  <si>
    <t>M/s Tree Modular Systems</t>
  </si>
  <si>
    <t>82/86 Abdul Rehman, Shop No. 11, Haji Manzil, Agyari Cross Lane, Near SBI Mandvi Branch,, Masjid Bunder W Mumbai- 400003 (Maharashtra)</t>
  </si>
  <si>
    <t>M/s Treo Modular Systems</t>
  </si>
  <si>
    <t>M/s Trinity Technologies and Software Solutions</t>
  </si>
  <si>
    <t>M/s Trio Trend Exports Pvt.Ltd</t>
  </si>
  <si>
    <t>M/s Tripura Containers Pvt Ltd</t>
  </si>
  <si>
    <t>Surendranagar</t>
  </si>
  <si>
    <t>M/s Triveni Media Marketing Services Private Limted</t>
  </si>
  <si>
    <t>M/s Triveni Trading Co.</t>
  </si>
  <si>
    <t>Charkhi Dadri</t>
  </si>
  <si>
    <t>M/s True Fashion</t>
  </si>
  <si>
    <t>M/s Trw Sun Steering Wheels Private Ltd.</t>
  </si>
  <si>
    <t>Rani Laxmi Bai Road
Thirani Mill
Milanpally, Siliguri 734005
West Bengal</t>
  </si>
  <si>
    <t>M/s Trw Sun Steering Wheels Private Ltd.(Haryana)</t>
  </si>
  <si>
    <t>M/s Tryo Interior Design LLP</t>
  </si>
  <si>
    <t>M/s T Signs</t>
  </si>
  <si>
    <t>M/s T.S. Sanitary &amp; Hardware Store</t>
  </si>
  <si>
    <t>M/s Tune Inn</t>
  </si>
  <si>
    <t>Bakar Ali Lane, Asansol-713301, Dist: Paschim Burdwan, W.B</t>
  </si>
  <si>
    <t>M/s Tvr Sencer Mirrors</t>
  </si>
  <si>
    <t>M/s Twister Dance Troupe</t>
  </si>
  <si>
    <t>M/s Tyagi Traders</t>
  </si>
  <si>
    <t>M/s Ultra Glow Sign and Design</t>
  </si>
  <si>
    <t>Scf 7- A, Govind Vihar Baitana, Pin Code- 140604 (Punjab)</t>
  </si>
  <si>
    <t>M/s Umaboy Furniture</t>
  </si>
  <si>
    <t>Budh Bazar Chouraha,, Moradabad, Uttar Pradesh- 244001</t>
  </si>
  <si>
    <t>M/s Uma Industries</t>
  </si>
  <si>
    <t>23, 9th Floor, Building 23, Circus Avenue,, Near Park Circus Connector,, Kolkata, West Bengal- 700017</t>
  </si>
  <si>
    <t>M/s Umang Electric Store</t>
  </si>
  <si>
    <t>M/s Uma Plastics Limited</t>
  </si>
  <si>
    <t>M/s Umar Real Art</t>
  </si>
  <si>
    <t>Near H.P. College
Mayani Road, VITA
Dist : Sangli
Pin : 415311, (Maharashtra)</t>
  </si>
  <si>
    <t>M/s Uma Wood Works</t>
  </si>
  <si>
    <t>M/s UME Interiors</t>
  </si>
  <si>
    <t>M/s Umia Saw Mill</t>
  </si>
  <si>
    <t>37/3 Dr, Suresh Sarkar Road, Kolkata- 700014, West Bengal- 19</t>
  </si>
  <si>
    <t>M/s Umiya Enterprises</t>
  </si>
  <si>
    <t>999 Jamanpur road central hope town, selaqui dehradun , uttarakhand- 248011</t>
  </si>
  <si>
    <t>M/s Unicon Solid Surface</t>
  </si>
  <si>
    <t>M/s Unicorn International</t>
  </si>
  <si>
    <t>M/s Unique ADS Media</t>
  </si>
  <si>
    <t>M/s Unique Art CNC Cutting</t>
  </si>
  <si>
    <t>Jhalawar</t>
  </si>
  <si>
    <t>M/S UNIQUE AUTO PARTS</t>
  </si>
  <si>
    <t>M/s United Enterprises</t>
  </si>
  <si>
    <t>M/s Universal Computers</t>
  </si>
  <si>
    <t>Ms Universal Engineers</t>
  </si>
  <si>
    <t>M/s Universal Hardware</t>
  </si>
  <si>
    <t>M/s Universal Interior</t>
  </si>
  <si>
    <t>4-21-70, hasan nagar, rajender nagar,, Ranga Reddy, Telangana- 500055</t>
  </si>
  <si>
    <t>M/s Universal Paint Hardware &amp; Sanitary Store</t>
  </si>
  <si>
    <t>M/s Unnati Furnitech</t>
  </si>
  <si>
    <t>M/s U.P Twiga Fiberglass Ltd.</t>
  </si>
  <si>
    <t>M/s Urbanrevive Industries Private Limited</t>
  </si>
  <si>
    <t>Trivandrum</t>
  </si>
  <si>
    <t>M/s Urmila Enterprises</t>
  </si>
  <si>
    <t>Qutub Shah Ki Ziyarat,, Shahdana Road, Bareilly- 243005, (Uttar Pradesh)</t>
  </si>
  <si>
    <t>M/s Usai Enterprise</t>
  </si>
  <si>
    <t>East Midnapore</t>
  </si>
  <si>
    <t>M/s Usman Furniture &amp; Hardware</t>
  </si>
  <si>
    <t>West S. M Pally, Station Road, Ghosh Para, Malda, 732101, West Bengal</t>
  </si>
  <si>
    <t>M/s USY Exim Private Limited</t>
  </si>
  <si>
    <t>M/s Utkal Trading Corporation</t>
  </si>
  <si>
    <t>191, M/s Anil Marketing, New Navdeep Colony,, Raj Garh Road, Hisar, Haryana- 125001</t>
  </si>
  <si>
    <t>M/s Utkarsh Traders &amp; Electricals</t>
  </si>
  <si>
    <t>M/s Uttaranchal Flex Printers</t>
  </si>
  <si>
    <t>M/s Uvesh Kadiri Traders</t>
  </si>
  <si>
    <t>M/s Vaayu Energy</t>
  </si>
  <si>
    <t>M/s Vaibhav Trading Co.</t>
  </si>
  <si>
    <t>M/s Vaishnavi Traders</t>
  </si>
  <si>
    <t>M/S Vaishno Paint Hardware &amp; Electric Store</t>
  </si>
  <si>
    <t>M/s Vaki Enterprise</t>
  </si>
  <si>
    <t>Khasra No. 225, Bhaguna Marg, Dhalwala Tehri Garhwal, Uttarakhand- 249201</t>
  </si>
  <si>
    <t>M/s Vandan Enterprises</t>
  </si>
  <si>
    <t>M/s Vandita Innovative</t>
  </si>
  <si>
    <t>M/s Vangapalli Prabhakar</t>
  </si>
  <si>
    <t>M/s Vani Print Tech</t>
  </si>
  <si>
    <t>M/s Vansh Polyvinyl India Private Limited</t>
  </si>
  <si>
    <t>Areti Lakshmaiah, Sh No. 7-48, Gummadidala, Medak,, Andhra Pradesh-502313</t>
  </si>
  <si>
    <t>M/s Vansh Traders</t>
  </si>
  <si>
    <t>M/s Vanya Enterprises</t>
  </si>
  <si>
    <t>Kath Mandi, Old Rohtak Road,, Sonipat- 131001 (Haryana)</t>
  </si>
  <si>
    <t>M/s Varalaxmi Plywood &amp; Hardware</t>
  </si>
  <si>
    <t>M/s Vardhman Ad Graphics</t>
  </si>
  <si>
    <t>M/s Vardhman Designers</t>
  </si>
  <si>
    <t>School Bazar, Mandi-175001, Himachal Pradesh</t>
  </si>
  <si>
    <t>M/s Vardhman Hardware Store</t>
  </si>
  <si>
    <t>M/S VARUN PLYWOOD</t>
  </si>
  <si>
    <t>M/s Varun Traders</t>
  </si>
  <si>
    <t>M/s Varun Traders (U.P.)</t>
  </si>
  <si>
    <t>M/s Vasu Enterpries</t>
  </si>
  <si>
    <t>M/s Vasundhara Plywood &amp; Hardware</t>
  </si>
  <si>
    <t>M/s VA Traders</t>
  </si>
  <si>
    <t>Water Works Road,Sojat City, Pali Rajasthan-306104</t>
  </si>
  <si>
    <t>M/s Vayu Distributors Private Limited</t>
  </si>
  <si>
    <t>M/s Ved Tools &amp; Hardware</t>
  </si>
  <si>
    <t>Wz-3 Shah Nagar, Mangla Puri, Palam,, 110045</t>
  </si>
  <si>
    <t>M/s Vee Kay Paints House</t>
  </si>
  <si>
    <t>M/s Veer Pratap P.B.C. Door</t>
  </si>
  <si>
    <t>Fourth Floor, G-402, Satadhar Greens,, Nr. Jansewa Kenrda, Nava Naroda, Ahmedabad,, Gujarat-382330</t>
  </si>
  <si>
    <t>M/s Veer Printers</t>
  </si>
  <si>
    <t>Nand Hotel, Old Power House,, Bharatpur (Raj)-321001</t>
  </si>
  <si>
    <t>M/s Venky Ventor</t>
  </si>
  <si>
    <t>M/s Venture Labs</t>
  </si>
  <si>
    <t>M/s Venus Polymers</t>
  </si>
  <si>
    <t>M/s Veshno International</t>
  </si>
  <si>
    <t>M/s Vicky Projects LLP</t>
  </si>
  <si>
    <t>M/s Vidyarthi Store</t>
  </si>
  <si>
    <t>M/s Vidya Shree Graphics</t>
  </si>
  <si>
    <t>M/s Vihaan Art Studio</t>
  </si>
  <si>
    <t>M/s Vijalakshmi Saw Mill</t>
  </si>
  <si>
    <t>Ground Floor, Naseem Bagh B,, Seer Road Sopore, Baramulla,, Jammu and Kashmir 193201</t>
  </si>
  <si>
    <t>M/s Vijayadurga Traders</t>
  </si>
  <si>
    <t>Eluru</t>
  </si>
  <si>
    <t>M/s Vijaya Metal Finishers</t>
  </si>
  <si>
    <t>M/s Vijaya Sai Modulars</t>
  </si>
  <si>
    <t>M/s Vijay Colour Lab</t>
  </si>
  <si>
    <t>H.No. 3-12-2/p, Ramanthapur Colony Road,, Ramanathapur, Hyderabad, Medchal,, Malkajgiri, Telangana-500013</t>
  </si>
  <si>
    <t>M/s Vijay Electricals</t>
  </si>
  <si>
    <t>M/s Vijay Furniture Works</t>
  </si>
  <si>
    <t>M/s Vijay Hardwares (Raj.)</t>
  </si>
  <si>
    <t>M/s Vijay Laxmi Enterprises</t>
  </si>
  <si>
    <t>M/s Vijay Laxmi Harware &amp; Board Ply</t>
  </si>
  <si>
    <t>M/s Vijay Sales Corporation</t>
  </si>
  <si>
    <t>M/s Vijay Sanitary Store</t>
  </si>
  <si>
    <t>M/s Vijay Traders</t>
  </si>
  <si>
    <t>Katni</t>
  </si>
  <si>
    <t>M/s Vijay Traders (Gujarat)</t>
  </si>
  <si>
    <t>886/8, Near Tent Factory Area Mehrauli,, South Delhi, Delhi- 110030</t>
  </si>
  <si>
    <t>M/s Vikal Advertiser (U.P.)</t>
  </si>
  <si>
    <t>D2 666 , Jhajjar Road, Rohtak,, Rohtak, Haryana-124001</t>
  </si>
  <si>
    <t>M/s Vikas Advertising</t>
  </si>
  <si>
    <t>554,Brahmpuri, Ground Floor, Niranjanpur,, Majra, Dehradun, Uttarakhand-248171</t>
  </si>
  <si>
    <t>M/s Vikas Store</t>
  </si>
  <si>
    <t>M/s Vimal Graphics</t>
  </si>
  <si>
    <t>M/s Vinayak Advertising (M.P.)</t>
  </si>
  <si>
    <t>M/s Vinayaka Traders</t>
  </si>
  <si>
    <t>M/s Vinayak Plastic</t>
  </si>
  <si>
    <t>M/s Vinayak Plywood</t>
  </si>
  <si>
    <t>21 naveen park jindal market  opposite, rajender nagar sec3 sahibabad UP- 201005</t>
  </si>
  <si>
    <t>M/s Vinayak Print and Publicity</t>
  </si>
  <si>
    <t>10 Swaminaryan nager -2, Bombay market to punagam road, Surat -395010 (Gujarat)</t>
  </si>
  <si>
    <t>Baddi</t>
  </si>
  <si>
    <t>M/s Vinij Photo Max</t>
  </si>
  <si>
    <t>M/s Vinni Glass &amp; Hardware</t>
  </si>
  <si>
    <t>M/s Vinod Agencies</t>
  </si>
  <si>
    <t>41, B. B. Ganguly Street, Kolkata-700012, (Central Plaza Building), West Bengal</t>
  </si>
  <si>
    <t>M/s Vinyllo Interiors</t>
  </si>
  <si>
    <t>M/s Virutcha Crafts</t>
  </si>
  <si>
    <t>M/s Vishal Agencies</t>
  </si>
  <si>
    <t>Shop Np-12,Basement Centre Point, Jinsi Chowraha, Bhopal , Madhya Pradesh, Pin Code-462003</t>
  </si>
  <si>
    <t>M/s Vishal Electricals</t>
  </si>
  <si>
    <t>M/s Vishal Paints and Hardware</t>
  </si>
  <si>
    <t>M/s Vishal Timber &amp; Ply</t>
  </si>
  <si>
    <t>M/s Vishawkarma Ply And Hardware Store</t>
  </si>
  <si>
    <t>Lakdi Mandi, Moh- Bag Gulsher Khan,, Bareilly Road, Pilibhit,, Uttar Pradesh-262001</t>
  </si>
  <si>
    <t>M/s Vishnu Advertisement</t>
  </si>
  <si>
    <t>M/s Vishnu National Marketing</t>
  </si>
  <si>
    <t>M/s Vishnu Packwell Private Limited</t>
  </si>
  <si>
    <t>M/s Vishnu Traders</t>
  </si>
  <si>
    <t>7A- Bai -Ka - Bagh Prayagraj-211003, (Uttar Pradesh)</t>
  </si>
  <si>
    <t>M/s Vishvakarma Traders</t>
  </si>
  <si>
    <t>Kalol</t>
  </si>
  <si>
    <t>M/s Vishwakarma Doors and Furniture</t>
  </si>
  <si>
    <t>Shop No.9 A Block, St Andrews Residency Opp, Kadamba Bus Stand, Vasko Da Gama,Goa-403802</t>
  </si>
  <si>
    <t>M/s Vishwakarma Furnitures</t>
  </si>
  <si>
    <t>M/s Vishwakarma Group</t>
  </si>
  <si>
    <t>M/s Vishwakarma Hardware (Bihar)</t>
  </si>
  <si>
    <t>Jalukbari Guwahati, Kamrup, Metropolitan, Assam-781035</t>
  </si>
  <si>
    <t>M/s Vishwakarma ML Furniture</t>
  </si>
  <si>
    <t>M/s Vishwakarma Wood Carving</t>
  </si>
  <si>
    <t>Prem Nagar Colony, Aligarh-202001, Uttar Pradesh</t>
  </si>
  <si>
    <t>M/s Vishwakarma Wood Works</t>
  </si>
  <si>
    <t>Babarpur</t>
  </si>
  <si>
    <t>M/s Vision Glass</t>
  </si>
  <si>
    <t>M/s Vista Modular System</t>
  </si>
  <si>
    <t>M/s Vista Technologies</t>
  </si>
  <si>
    <t>M/s Visual Displays</t>
  </si>
  <si>
    <t>Pandey Building, Main Road, Block No-4,, Shastri Nagar, P.O.+P.S.- Kadma,, Jamshedpur, Dist.- East Singhbhum, Pin- 831005, (Jharkhand)</t>
  </si>
  <si>
    <t>M/s Vivek Hardware Stores</t>
  </si>
  <si>
    <t>M/s Vivek Traders</t>
  </si>
  <si>
    <t>M/s Vizin India Private Limited</t>
  </si>
  <si>
    <t>M/s VK Engineering and Innovations</t>
  </si>
  <si>
    <t>M/s V Knack</t>
  </si>
  <si>
    <t>M/s V.K. Repair and Hardware</t>
  </si>
  <si>
    <t>M/s V.K. Wood Craft</t>
  </si>
  <si>
    <t>M/s V L Electricals</t>
  </si>
  <si>
    <t>M/s V.N.G Enterprises</t>
  </si>
  <si>
    <t>M/s Voice Media Communication</t>
  </si>
  <si>
    <t>Kali Bagichi Road,, Near Mohan Public School,, Bharatpur (Raj)- 321001</t>
  </si>
  <si>
    <t>M/s Volt Arts</t>
  </si>
  <si>
    <t>M/s V.P. Hardware</t>
  </si>
  <si>
    <t>M/s V Plast (Kolhapur)</t>
  </si>
  <si>
    <t>Udyog Nagar, Gadaipur, Jalandhar - 144004 (Punjab)</t>
  </si>
  <si>
    <t>M/s V R Enterprises</t>
  </si>
  <si>
    <t>Yash Complex, Near Pansal Choraya,, Pur Road, Bhilwara, Rajasthan- 311001</t>
  </si>
  <si>
    <t>M/s V R Enterprises (M.P.)</t>
  </si>
  <si>
    <t>Paonta sahib district sirmour, Himachal  pradesh 173025</t>
  </si>
  <si>
    <t>M/s V.R Traders (CHG)</t>
  </si>
  <si>
    <t>M/s V.S. Music</t>
  </si>
  <si>
    <t>M/s V Venture</t>
  </si>
  <si>
    <t>M/s V.V. Interior Home Decor</t>
  </si>
  <si>
    <t>M/S Vvt Communications Pvt . Ltd.</t>
  </si>
  <si>
    <t>93105 63114</t>
  </si>
  <si>
    <t>M/s VXV Creations</t>
  </si>
  <si>
    <t>M/s Wadhwa Flex Printers</t>
  </si>
  <si>
    <t>M/s Wadhwani Brothers</t>
  </si>
  <si>
    <t>M/s Walia Prints &amp; Arts</t>
  </si>
  <si>
    <t>IInd -236-B Shop No.4, Sector-2 Vaishali,, Ghaziabad, U.P.- 201010</t>
  </si>
  <si>
    <t>M/s Warsi Hardware</t>
  </si>
  <si>
    <t>L-20/61, Gali No. 8, Jai Parkesh Nagar,, Delhi- 110053</t>
  </si>
  <si>
    <t>M/s Watch N Catch</t>
  </si>
  <si>
    <t>M/s Welcome Hardware Store</t>
  </si>
  <si>
    <t>Survey No: 108/1B2, 3/337/3,
Thenpothai Link Road,, Sengottai Taluk, Thenkasi District, Kanakkupillai Valasai - 627803,, Tamil Nadu</t>
  </si>
  <si>
    <t>M/s West Gold Industries</t>
  </si>
  <si>
    <t>M/s Winplex Enterprise</t>
  </si>
  <si>
    <t>M/s Wire House Electrical's</t>
  </si>
  <si>
    <t>M/s Wonder Point</t>
  </si>
  <si>
    <t>54 d/9 54 d/9 Rama road industrial area,, New Delhi 110015</t>
  </si>
  <si>
    <t>M/s Wonder Sign</t>
  </si>
  <si>
    <t>38, Asher Nagar West, Near Alamelu Industrial, Complex. Sap Theater Back Side, Avinashi Road,, Tirupur-641603</t>
  </si>
  <si>
    <t>M/s Woodart Furniture</t>
  </si>
  <si>
    <t>M/s Wooden Festival</t>
  </si>
  <si>
    <t>M/s Wood Line Industries</t>
  </si>
  <si>
    <t>M/s Wood Mark Traders</t>
  </si>
  <si>
    <t>Angamally</t>
  </si>
  <si>
    <t>M/s Wood Master</t>
  </si>
  <si>
    <t>M/s Woodofa Lifestyle Private Limted</t>
  </si>
  <si>
    <t>M/s Woodola Inc.</t>
  </si>
  <si>
    <t>37, Mukesh Park, Nr. Over bridge, Shyamal Cross road,, Satellite, Ahmedabad- 380015 (Gujarat)</t>
  </si>
  <si>
    <t>M/s Wood O Plast</t>
  </si>
  <si>
    <t>M/s Woodspace Interior Private Limited</t>
  </si>
  <si>
    <t>M/s Wood Style</t>
  </si>
  <si>
    <t>CONTRACTOR</t>
  </si>
  <si>
    <t>M/s Wood Zo Enterprises</t>
  </si>
  <si>
    <t>Jama Masjid Gali , Main Road,, Raurkela- 769001, Dist Sundargarh, (Odisha)</t>
  </si>
  <si>
    <t>Najibabad</t>
  </si>
  <si>
    <t>M/s Worldfa Exports Private Limited</t>
  </si>
  <si>
    <t>Rekha Rani Complex,,, Near- HP Petrol Pump, Lal Ganesh, Adagodam Guwahati-781034 (Assam)</t>
  </si>
  <si>
    <t>M/s World Steel Enterprises</t>
  </si>
  <si>
    <t>Kuru</t>
  </si>
  <si>
    <t>M/s Xmiss</t>
  </si>
  <si>
    <t>M/s Yadav Book Depot &amp; Stationary</t>
  </si>
  <si>
    <t>M/s Yadav Paint &amp; Hardware Sanitary</t>
  </si>
  <si>
    <t>M/s Yadav Print Art</t>
  </si>
  <si>
    <t>M/s Yash Automobiles</t>
  </si>
  <si>
    <t>Plot No.280, Zone-2 M.P. Nagar Bhopal-462011, Madhya Pradesh</t>
  </si>
  <si>
    <t>M/s Yash Enterprises (P)</t>
  </si>
  <si>
    <t>M/s Yash Enterprises (Up)</t>
  </si>
  <si>
    <t>M/s Yashika Footwear</t>
  </si>
  <si>
    <t>M/s Yash Mill and Hardware Store</t>
  </si>
  <si>
    <t>M/s Yash Traders</t>
  </si>
  <si>
    <t>House No.145, One Room Set, Block-H DDA Res, Scheme, Naraina Vihar New Delhi, South Delhi-110028</t>
  </si>
  <si>
    <t>M/s Yemra Wooden Furniture</t>
  </si>
  <si>
    <t>M/s Yesco Interiors &amp; Kitchens</t>
  </si>
  <si>
    <t>M/s Yogi Glow Sign</t>
  </si>
  <si>
    <t>Hoshiarpur</t>
  </si>
  <si>
    <t>M/s Y S Xerox &amp; Multicolor Printing</t>
  </si>
  <si>
    <t>M/s Yusuf Art</t>
  </si>
  <si>
    <t>M/s Zaara Enterprises</t>
  </si>
  <si>
    <t>F-334A, Opp.SBI Atm . Old M.B Road, Lado Sarai, Delhi, Pin Code-110030</t>
  </si>
  <si>
    <t>M/s Z Advertising &amp; Design</t>
  </si>
  <si>
    <t>M/S Zam Zam Chemicals</t>
  </si>
  <si>
    <t>M/s Zam Zam Chemicals (U.P.)</t>
  </si>
  <si>
    <t>Khata No.123, Floor-Plot No.34, Chandramani, Mohapatra, Bisuniapada, Khordha-752100</t>
  </si>
  <si>
    <t>M/s Zam Zam Hardware and Trading</t>
  </si>
  <si>
    <t>M/S Z.A.S Infra</t>
  </si>
  <si>
    <t>M/s Zavia Telecom LLP</t>
  </si>
  <si>
    <t>Gala No.6 and 6A, Tiwari Industrial Estate, Ram, Mandir Road, Goregaon West, Mumbai-400104, Maharashtra</t>
  </si>
  <si>
    <t>M/s Zayan Traders</t>
  </si>
  <si>
    <t>M/s Zeal customs</t>
  </si>
  <si>
    <t>Mungeli</t>
  </si>
  <si>
    <t>M/s Zebrano Interiors</t>
  </si>
  <si>
    <t>M/s Zen Hardware Elelctric &amp; Paint</t>
  </si>
  <si>
    <t>M/s Zenograph</t>
  </si>
  <si>
    <t>Plot No. 33, Gokal Ka Bagh, Near Jagat, Jyoti School, 100 Feet Road, Amritsar, Pin Code- 143001 (Punjab)</t>
  </si>
  <si>
    <t>M/s Zenograph (Mh)</t>
  </si>
  <si>
    <t>11/4/1, Bhuban Mohan Roy Road, Kolkata, (West Bengal), Pin Code-700008</t>
  </si>
  <si>
    <t>M/s Ziya Interior Decorator</t>
  </si>
  <si>
    <t>G-4, Gaurav Appartment, Mein Road Near Red Light,, Malviya Nagar Metro Station, Saket-110017</t>
  </si>
  <si>
    <t>M/s Zolene Arts</t>
  </si>
  <si>
    <t>M/s Zoya Pvc Doors</t>
  </si>
  <si>
    <t>M/s Zumar Art</t>
  </si>
  <si>
    <t>sagar lodge, opp to janata bank shop no 7 ,, palghar, Maharashtra Pin Code- 401602</t>
  </si>
  <si>
    <t>Pooja Arya</t>
  </si>
  <si>
    <t>SAINI STATIONERS</t>
  </si>
  <si>
    <t>The Kitchen Studio</t>
  </si>
  <si>
    <t>The New Era Shopper</t>
  </si>
  <si>
    <t>The Real Image</t>
  </si>
  <si>
    <t>Shop No. 1, Plot No.-1076, Sector-1,, Vasundhara Near Amity International School,, Ghaziabad Uttar Pradesh-201012</t>
  </si>
  <si>
    <t>The Sign Art's Signage</t>
  </si>
  <si>
    <t>Mr Anirudh Chaudhary</t>
  </si>
  <si>
    <t>1030, Raviwar Peth, Laxmi Road, Pune-411002, Maharashtra</t>
  </si>
  <si>
    <t>Mr. Chandrashekar Rajendra Ingole</t>
  </si>
  <si>
    <t>Amaravati</t>
  </si>
  <si>
    <t>Mr. Deepak (Del)</t>
  </si>
  <si>
    <t>Mr. Dharaya Ketan</t>
  </si>
  <si>
    <t>Mr. Harishwar Dayal</t>
  </si>
  <si>
    <t>Mr. Hitesh Patel</t>
  </si>
  <si>
    <t>Mr. Lohitaaksh Bhardwaj</t>
  </si>
  <si>
    <t>Mr. Manish Kumar Tiwari</t>
  </si>
  <si>
    <t>Mr. N.Ravichandra</t>
  </si>
  <si>
    <t>Hanamkonda</t>
  </si>
  <si>
    <t>Mr. P M Shah</t>
  </si>
  <si>
    <t>Mr. Rahul Rajaram Thorat</t>
  </si>
  <si>
    <t>Mr. Rajawasim Akram</t>
  </si>
  <si>
    <t>Sitalpur (Chapra)</t>
  </si>
  <si>
    <t>Mr. Rajiv Kumar</t>
  </si>
  <si>
    <t>C-3 &amp; 38, Sector-59 Noida- 201301, (Uttar Pradesh)</t>
  </si>
  <si>
    <t>Mr. Raju Sah</t>
  </si>
  <si>
    <t>Darjeeling</t>
  </si>
  <si>
    <t>Mr. Robin</t>
  </si>
  <si>
    <t>Mr. Sajjad Hussain</t>
  </si>
  <si>
    <t>Kurnool</t>
  </si>
  <si>
    <t>Mr. Salil Jain</t>
  </si>
  <si>
    <t>Gonda</t>
  </si>
  <si>
    <t>Mr. Sarthak Singhal</t>
  </si>
  <si>
    <t>Ramnagar</t>
  </si>
  <si>
    <t>Mr. Sita Ram Goyal</t>
  </si>
  <si>
    <t>Mr. S K Nabi</t>
  </si>
  <si>
    <t>H No.-1224/48 A, Gali No. Jafrabad,, Garhi Mendu, North East Delhi-110053</t>
  </si>
  <si>
    <t>Mr. Srinivaskumar Shekhar</t>
  </si>
  <si>
    <t>Mr. Sumit Kumar</t>
  </si>
  <si>
    <t>Sujangarh</t>
  </si>
  <si>
    <t>Mr Sunny</t>
  </si>
  <si>
    <t>Upper Ground Floor,H.No-B-1/16,, DLF-II,Ghaziabad,Uttar Pradesh-201006</t>
  </si>
  <si>
    <t>Mr. Yunus Khan</t>
  </si>
  <si>
    <t>T-511, 1st Floor, Gali Qabristan Wali,, Chamelian Road, Paharganj, New Delhi-110055</t>
  </si>
  <si>
    <t>Mr. Zahoor Ahmad Dar</t>
  </si>
  <si>
    <t>M/s Aashish Photo Point</t>
  </si>
  <si>
    <t>Gohana</t>
  </si>
  <si>
    <t>M/s Aashu Hardware Store</t>
  </si>
  <si>
    <t>M/s ABM Wood Decor Private Limited</t>
  </si>
  <si>
    <t>18, Kaveri Enclave, Phase-2, Ramghat Road,, Swarm Jayanti Nagar, Aligarh, Uttar Pradesh, Pin Code-202001</t>
  </si>
  <si>
    <t>M/s Abodos Studio Private Limited</t>
  </si>
  <si>
    <t>M/s Abu Bakr Hardware &amp; Electricial</t>
  </si>
  <si>
    <t>201, Geeta Nagar, Dhar Road, Indore-452002, Madhya Pradesh</t>
  </si>
  <si>
    <t>M/s Aeromodelling Club of Bhopal</t>
  </si>
  <si>
    <t>45, Krishna Industrial Esate, Sonkh Road,, Mathura Uttar Pradesh-281001</t>
  </si>
  <si>
    <t>M/s A F Exports</t>
  </si>
  <si>
    <t>1/11860 Panchsheel Garden Naveen, Shahdara Delhi 110032</t>
  </si>
  <si>
    <t>M/s Aggarwal Hardware Stores</t>
  </si>
  <si>
    <t>M/s Ajanta Furniture</t>
  </si>
  <si>
    <t>M/s Ajay Paint &amp; Hardware</t>
  </si>
  <si>
    <t>G-5/92, Jagdish Nagar, Hapur Road, Lala, Meena Mal Dharamshala, Jagdish Nagar,, Ghaziabad, Ghaziabad, Uttar Pradesh, 201001</t>
  </si>
  <si>
    <t>M/s Akshay Redium Art</t>
  </si>
  <si>
    <t>NA, Jungle Hakim Nr Padari Bazar Police Chauki, Jail Bypass, Gorakhpur-273001, Uttar Pradesh</t>
  </si>
  <si>
    <t>M/s Alison Savio Serrao Sain</t>
  </si>
  <si>
    <t>Shop No. 11-12 Rajashtani Colony, Main GT Road Kundli, Dist-Sonipat-131028, (Haryana)</t>
  </si>
  <si>
    <t>M/s Amita Traders</t>
  </si>
  <si>
    <t>M/s Amit Decorative Plywoods Pvt.Ltd</t>
  </si>
  <si>
    <t>Sonepat</t>
  </si>
  <si>
    <t>M/s Ankit Plywood &amp; Laminates</t>
  </si>
  <si>
    <t>M/s A P Creation</t>
  </si>
  <si>
    <t>Arla near Sangam palace, Palampur pin code 176061, District Kangra Himachal Pradesh</t>
  </si>
  <si>
    <t>M/s Arihant Iron</t>
  </si>
  <si>
    <t>Sanauli, 1315/1011, 2-16, Khasra No-1012, 2-19, Old, Kalka Ambala Road, Sas Nagar, Zirakpur,, Punjab-140603</t>
  </si>
  <si>
    <t>M/s Artkrt Services</t>
  </si>
  <si>
    <t>M/s A S A Global Interior Solutions</t>
  </si>
  <si>
    <t>M/s ASP Rao</t>
  </si>
  <si>
    <t>Zirakhpur</t>
  </si>
  <si>
    <t>M/s A V Paint Mart</t>
  </si>
  <si>
    <t>M/s Azad Ad India</t>
  </si>
  <si>
    <t>M/s Baba Baidyanath Bhandar</t>
  </si>
  <si>
    <t>M/s Balaji Traders (Punjab)</t>
  </si>
  <si>
    <t>Rabindra Avenue (Near Hero Bike Showroom), English Bazar, Po. Dist- Malda,, Pin Code- 732101 (West Bengal)</t>
  </si>
  <si>
    <t>Maler Kotla</t>
  </si>
  <si>
    <t>M/s Banga Petroleum Store</t>
  </si>
  <si>
    <t>Plot No. 47, Sr No. 13/6, Shop No.10 New,, Aundh, Pune Maharashtra-411007</t>
  </si>
  <si>
    <t>M/S Baroda Bushings And Insulators Llp.</t>
  </si>
  <si>
    <t>M/s Better Living by Maharaja</t>
  </si>
  <si>
    <t>M/s Bhat Enterprises</t>
  </si>
  <si>
    <t>M/s Blue Monk Ads</t>
  </si>
  <si>
    <t>M/s Brand Republic Media</t>
  </si>
  <si>
    <t>M/s Brite Plywood Agencies</t>
  </si>
  <si>
    <t>M/s Buleria Guitars</t>
  </si>
  <si>
    <t>M/s C.A. Moula Bux</t>
  </si>
  <si>
    <t>M/s Chaudhary Motors</t>
  </si>
  <si>
    <t>M/s Delhi Plywood</t>
  </si>
  <si>
    <t>No. 558, Sy. No. 49/5, 2nd Floor, Magadi Main Road,, Sunkadakatte, Bengaluru -560091 (Karnataka)</t>
  </si>
  <si>
    <t>M/s Desamania Design Pvt.Ltd</t>
  </si>
  <si>
    <t>Plot No. 1, Industrial Area, Dabwali Road,, Sirsa, Haryana- 125055</t>
  </si>
  <si>
    <t>M/s Dev Balaji Paints, Hardware and Sanitary Store</t>
  </si>
  <si>
    <t>M/s Dhoni Painter Tharmocol Art</t>
  </si>
  <si>
    <t>F-99 Extn, Kh No. 585/1, Chhatterpur, South Delhi-, 110074</t>
  </si>
  <si>
    <t>M/s Disha Retail Fixtures Pvt Ltd.</t>
  </si>
  <si>
    <t>Sidlagatta Bazar</t>
  </si>
  <si>
    <t>M/s Dream Home Interior</t>
  </si>
  <si>
    <t>M/s Ekta Timber &amp; Plywood</t>
  </si>
  <si>
    <t>Khasra No. 799, Dhani Munimji, Tehsil,, Churu, Rajashtan- 331001</t>
  </si>
  <si>
    <t>M/s ELK Antler Export House</t>
  </si>
  <si>
    <t>M/s Elpar Life Style</t>
  </si>
  <si>
    <t>M/s Excellence Indus Solution Llp</t>
  </si>
  <si>
    <t>M/s Filtration System Solution India Pvt.Ltd</t>
  </si>
  <si>
    <t>M/s Gagan Coal Private Limited</t>
  </si>
  <si>
    <t>M/s Gagan Food Products</t>
  </si>
  <si>
    <t>Door No-3/103, Thrikkur,Thrisur, Kerala-680306</t>
  </si>
  <si>
    <t>M/s Gaurav Trading Co.</t>
  </si>
  <si>
    <t>M/s Gautam Marketing</t>
  </si>
  <si>
    <t>M/s Glacier International</t>
  </si>
  <si>
    <t>M/s G.M. Trader</t>
  </si>
  <si>
    <t>M/s Golden Hardware</t>
  </si>
  <si>
    <t>Khasra No. 230, Plot No. -36 C-1,, Rajendra Nagar Industrial Area,, Mohan Nagar, Ghaziabad-201007</t>
  </si>
  <si>
    <t>M/S Goyal Trading Co</t>
  </si>
  <si>
    <t>M/s G.R.G. Timber Depot</t>
  </si>
  <si>
    <t>M/s Guru Kripa Trading Co.</t>
  </si>
  <si>
    <t>M/s Hanna Wood Industry</t>
  </si>
  <si>
    <t>M/s Haryana Paint &amp; Store</t>
  </si>
  <si>
    <t>Plot No. 5 Sector- Ecotech XII,, Greater Noida, Uttar Pradesh, Pin Code- 201306</t>
  </si>
  <si>
    <t>M/s Interior Doors</t>
  </si>
  <si>
    <t>M/s I P Hotels</t>
  </si>
  <si>
    <t>M/s ISAAC G.S.</t>
  </si>
  <si>
    <t>69, shanti nagar, Panipat,, Haryana, 132103</t>
  </si>
  <si>
    <t>M/s ISC Processors (P) Ltd.</t>
  </si>
  <si>
    <t>M/s Jai Dayal Plywood Private Limited</t>
  </si>
  <si>
    <t>M/s Jainam Multi Product(India) Pvt Ltd</t>
  </si>
  <si>
    <t>M/s Jaipur Marbles</t>
  </si>
  <si>
    <t>M/s Jaiwant Kumar Jain &amp; Co.</t>
  </si>
  <si>
    <t>M/s Janta Hardware Store (Delhi)</t>
  </si>
  <si>
    <t>M/s Jatindra N Mandal</t>
  </si>
  <si>
    <t>M/s Jawan Electronics &amp; Electrical</t>
  </si>
  <si>
    <t>M/s Jean Daniel M.Momin</t>
  </si>
  <si>
    <t>B-34B , Mangal Bazar Road, Sangam Vihar,, New Delhi- 110080</t>
  </si>
  <si>
    <t>East Khasi Hills</t>
  </si>
  <si>
    <t>Meghalaya</t>
  </si>
  <si>
    <t>M/s Jinal Sticker</t>
  </si>
  <si>
    <t>M/s Jot Gracious Printers</t>
  </si>
  <si>
    <t>M/s Kardam Hardware Store</t>
  </si>
  <si>
    <t>Ane Malshej Road, S.No. 559/2B, At Post Otur,, Taluka Junnar, Pune, Maharashtra-412409</t>
  </si>
  <si>
    <t>M/s Kartar Trading Company</t>
  </si>
  <si>
    <t>M/s Keyur Award Shoppee</t>
  </si>
  <si>
    <t>472-G Nyay Khand-1 Indirapuram Ghaziabad, (Uttar Pradesh)-201014</t>
  </si>
  <si>
    <t>M/S Khalsa H/W Store</t>
  </si>
  <si>
    <t>M/s Khushal Singh Inder Singh</t>
  </si>
  <si>
    <t>Venus Compound, Cinema Road,, Gorakhpur-273001, (Uttar Pradesh)</t>
  </si>
  <si>
    <t>M/s K.K &amp; Company</t>
  </si>
  <si>
    <t>M/s Krishna Packaging</t>
  </si>
  <si>
    <t>M/s K S M Signages &amp; Technology</t>
  </si>
  <si>
    <t>Varanasi West</t>
  </si>
  <si>
    <t>M/s Kubic studio</t>
  </si>
  <si>
    <t>M/s Kucchal Shyam Pustak Bhandar</t>
  </si>
  <si>
    <t>Godrej Building Ulubari Ground Floor, Beside, Ulubari Flyover Guwahati-781007, Assam</t>
  </si>
  <si>
    <t>M/s Kumar Traders (Delhi)</t>
  </si>
  <si>
    <t>M/s Lachhman Traders</t>
  </si>
  <si>
    <t>M/s Lakshmi Marble</t>
  </si>
  <si>
    <t>M/S Laxmi Electriclas</t>
  </si>
  <si>
    <t>M/s Laxmi Hardware (U.P)</t>
  </si>
  <si>
    <t>M/s Leaf Studios Private Limited</t>
  </si>
  <si>
    <t>Service Road, N.H.16 Gandarpur, Cuttack-753003, Odisha</t>
  </si>
  <si>
    <t>M/s Lenka Engineering Private Limited</t>
  </si>
  <si>
    <t>Plot No.610, Udyog Vihar, Phase-V , Gurugram, Haryana-122016</t>
  </si>
  <si>
    <t>M/S Lifeiscool Media Pvt Ltd.</t>
  </si>
  <si>
    <t>DU-132, III Floor, Pitampura,, Delhi-110034</t>
  </si>
  <si>
    <t>M/s L.P.M.Plastic &amp; Belting Co</t>
  </si>
  <si>
    <t>M/s Luk 2 Tech</t>
  </si>
  <si>
    <t>A-1/115, Sector-17, Kavi Nagar Industrial Area,, Ghaziabad, Uttar Pradesh- 201002</t>
  </si>
  <si>
    <t>M/s Maha Luxmi Plywood &amp; Hardware Store</t>
  </si>
  <si>
    <t>Bhatinda</t>
  </si>
  <si>
    <t>M/s Manish Communication</t>
  </si>
  <si>
    <t>Shop No. 1-3/C-4, Basement, Malviya Nagar,, South Delhi, Delhi-110017</t>
  </si>
  <si>
    <t>M/s Manumonarch Trading Private Limited</t>
  </si>
  <si>
    <t>Thiruvalla</t>
  </si>
  <si>
    <t>M/s M.A.R Enterprises</t>
  </si>
  <si>
    <t>M/s Marshal Plywoods Pvt.Ltd</t>
  </si>
  <si>
    <t>M/s Maruti Homes</t>
  </si>
  <si>
    <t>Sundergarh</t>
  </si>
  <si>
    <t>M/s M.B Rubber Pvt. Ltd</t>
  </si>
  <si>
    <t>M/s Metro Modular Furniture</t>
  </si>
  <si>
    <t>M/s M.F. Traders</t>
  </si>
  <si>
    <t>M/s Mittal Agencies</t>
  </si>
  <si>
    <t>M/s Mittal Plywood &amp; Hardware</t>
  </si>
  <si>
    <t>M/s MKA Engineers and Exporters Private Limited</t>
  </si>
  <si>
    <t>Radhey Shyam Sing, Sarnath VNS,Gulab Singh,, Paerawa, Varanasi, Uttar Pradesh-221007</t>
  </si>
  <si>
    <t>M/s M.K. Arts</t>
  </si>
  <si>
    <t>M/s M K Store</t>
  </si>
  <si>
    <t>M/S Model Artician</t>
  </si>
  <si>
    <t>1/641 &amp; 630-B, Kabool Nagar,, Shahdara, East Delhi, Delhi-110032</t>
  </si>
  <si>
    <t>M/s Motherland Garments Pvt Ltd</t>
  </si>
  <si>
    <t>M/s National Trading Co.</t>
  </si>
  <si>
    <t>A/p -gunasvel,
Tal-mahuva
Dist-surat,, Pin Code- 394240 (Gujarat)</t>
  </si>
  <si>
    <t>M/s Neelu Sanitation</t>
  </si>
  <si>
    <t>M/s Neon Light</t>
  </si>
  <si>
    <t>RZ-4A/94, East Sagarpur, Gali No. 1,, Palam, South West Delhi, Delhi- 110046</t>
  </si>
  <si>
    <t>M/s Nik Enterprise</t>
  </si>
  <si>
    <t>M/s Om Kitchens</t>
  </si>
  <si>
    <t>M/s Oystra Concepts Pvt Ltd</t>
  </si>
  <si>
    <t>5 Shiva Market, Pitampura Delhi- 110034</t>
  </si>
  <si>
    <t>M/s Pankaj Motor Pump &amp; Hardware Store</t>
  </si>
  <si>
    <t>M/s Parkash Paint &amp; Hardware Store</t>
  </si>
  <si>
    <t>Suvarn Shraaii, Shapur,Near KTC Bus Stand,, Ponda, Goa-403401</t>
  </si>
  <si>
    <t>M/s P.K. Tiles N Bath</t>
  </si>
  <si>
    <t>4/14 Sub Collector Office Road, Convent School, Building, Dindigul-624001, Tamil Nadu</t>
  </si>
  <si>
    <t>M/s P.M.J. Imports &amp; Exports</t>
  </si>
  <si>
    <t>M/s PP Auto Innovators</t>
  </si>
  <si>
    <t>Sardar Patel Timber Market,, Bhanpuri, Raipur-492008 (C.G.)</t>
  </si>
  <si>
    <t>M/s Printek Signage &amp;Graphics</t>
  </si>
  <si>
    <t>Ground, 31P/7C, Anand Parbat , 4G, Anand Parbat, Industrial Area, Central Delhi, Pin Code-110005</t>
  </si>
  <si>
    <t>M/S Pusp India Ltd</t>
  </si>
  <si>
    <t>M/s Rainbow Engineering</t>
  </si>
  <si>
    <t>9, Laxmi Market, Dayaram Road,, Latur, Maharashtra- 413512</t>
  </si>
  <si>
    <t>Kundaim</t>
  </si>
  <si>
    <t>M/s Rajasthan Acrylices</t>
  </si>
  <si>
    <t>M/s Rajman Ply House</t>
  </si>
  <si>
    <t>M/s Raj Wood Works and Furniture</t>
  </si>
  <si>
    <t>1-B-37,Housing Board, Pratap Nagar, Arihant Near, Power House, Jodhpur (Rajasthan) Pin Code-342001</t>
  </si>
  <si>
    <t>M/S Rakesh &amp; Company</t>
  </si>
  <si>
    <t>M/s Rama Hardware &amp; Plywood</t>
  </si>
  <si>
    <t>M/s Rashmi Ranjan Nayak</t>
  </si>
  <si>
    <t>M/s Revolusun</t>
  </si>
  <si>
    <t>M/s R K Sports Material</t>
  </si>
  <si>
    <t>Sahada</t>
  </si>
  <si>
    <t>M/s R.K. Vagha Hardware &amp; Store</t>
  </si>
  <si>
    <t>M/s Rohit Hardware &amp; Sanitary</t>
  </si>
  <si>
    <t>FCA -170A Block C, SGM Nagar, Faridabad, Haryana- 121001</t>
  </si>
  <si>
    <t>M/s Rohit Radium</t>
  </si>
  <si>
    <t>Tehsil Road,Sopore,, Jammu and Kashmir-193201</t>
  </si>
  <si>
    <t>M/s R R Hardware</t>
  </si>
  <si>
    <t>M/s Sahil Hardware</t>
  </si>
  <si>
    <t>Rajauri</t>
  </si>
  <si>
    <t>M/s Sai Marble &amp; Granite</t>
  </si>
  <si>
    <t>M/s Saraswoti Media Pvt.Ltd</t>
  </si>
  <si>
    <t>M/s Saswata Art</t>
  </si>
  <si>
    <t>8, Shankerbaug Society, Opp Bank of India,, Manjapur, Vadodara (Gujarat) Pin Code-390011</t>
  </si>
  <si>
    <t>Tezpur</t>
  </si>
  <si>
    <t>M/s Satyam Paints Inc</t>
  </si>
  <si>
    <t>Dsm 11, Vidyasagar Pally, Benachity,  Durgapur,, Paschim Bardwan (West Bengal) -713213</t>
  </si>
  <si>
    <t>M/s SDG Sign Solutions</t>
  </si>
  <si>
    <t>M/s Shakti Enterprises (Wb)</t>
  </si>
  <si>
    <t>68/12 Bhoosa Toli, Lokman Mohal,, Kanpur Nagar, Uttar Pradesh- 208001</t>
  </si>
  <si>
    <t>M/s Sharma Hardware Store</t>
  </si>
  <si>
    <t>M/s Shilpi Ghar (Bihar)</t>
  </si>
  <si>
    <t>Rohtas</t>
  </si>
  <si>
    <t>M/s Shiv Traders Sanitary Hardware &amp; Paint</t>
  </si>
  <si>
    <t>H. No-486, Gali No-1, Mauji Wala Kaun,Gurgaon, Haryana-122001</t>
  </si>
  <si>
    <t>M/s Shree Out Door Printing</t>
  </si>
  <si>
    <t>Muzaffarnagar</t>
  </si>
  <si>
    <t>M/s Shree Ram Traders (Raipur)</t>
  </si>
  <si>
    <t>B-34/13, @ G.T Karnal Road, Industrial Area, Telephone Exchange, Shakti Nagar Delhi- 110033</t>
  </si>
  <si>
    <t>M/s Shri Balaji Hardware (Delhi)</t>
  </si>
  <si>
    <t>M/s Shri Ram Traders (Delhi)</t>
  </si>
  <si>
    <t>M/s Shri Sai Glass Aluminium Hardware &amp; Furniture</t>
  </si>
  <si>
    <t>M/s Shri Shyam Hardware Store</t>
  </si>
  <si>
    <t>M/s Shri Vyenktesh &amp; Co.</t>
  </si>
  <si>
    <t>Near Natraj Rang Mandir, Parbhani (Maharashtra), Pin Code-431401</t>
  </si>
  <si>
    <t>M/s Shyam Digital</t>
  </si>
  <si>
    <t>M/S Sindh Plywood Prop Atul Kumar Fullwani</t>
  </si>
  <si>
    <t>F.A. Road Kumarpara, Pachali,, Guwahati-781001 (Assam)</t>
  </si>
  <si>
    <t>M/s Sri Vinayaka Furnishers</t>
  </si>
  <si>
    <t>M/s Sri Vinayak Publicity &amp; Signage</t>
  </si>
  <si>
    <t>M/s St. Mary's Enterprises</t>
  </si>
  <si>
    <t>M/s Super Store</t>
  </si>
  <si>
    <t>M/s Supratik</t>
  </si>
  <si>
    <t>M/s Supreme Furniture Pvt.Ltd</t>
  </si>
  <si>
    <t>M/s Surabhi Dekor</t>
  </si>
  <si>
    <t>M/s Sur Enterprises</t>
  </si>
  <si>
    <t>9672/5 First Floor Kotwali Bazar,, Ambala City, Ambala, Haryana- 134003</t>
  </si>
  <si>
    <t>M/s Sylvan Plyboard (India) Limited</t>
  </si>
  <si>
    <t>M/s Taj Jewel Pack</t>
  </si>
  <si>
    <t>M/s Tarkashi The Wood Stylist</t>
  </si>
  <si>
    <t>M/s T. Upadhyay</t>
  </si>
  <si>
    <t>M/s Uv Garments Private Limited</t>
  </si>
  <si>
    <t>E177/13m Rajapuri Opp, Sector 5 Dwarka , New Delhi-110059</t>
  </si>
  <si>
    <t>M/s Vamani Overseas Pvt.Ltd</t>
  </si>
  <si>
    <t>M/s Vinayak Sign</t>
  </si>
  <si>
    <t>Shop No.8,Mittal Market, Hospital Road,, Ballabgarh (Faridabad) 121004, (Haryana)</t>
  </si>
  <si>
    <t>M/s VS Traders Paints &amp; Hardware Store</t>
  </si>
  <si>
    <t>M/s Yogi Stickers</t>
  </si>
  <si>
    <t>House No. 26, Gali No. 2 Jauhari Nagar,, Linepar, Bahadurgarh, Jhajjar, Haryana-124507</t>
  </si>
  <si>
    <t>M/s Yummy Shop</t>
  </si>
  <si>
    <t>Miss Nidhi Gupta</t>
  </si>
  <si>
    <t>2548-49, SF-4, New Balaji Market, Nai Sarak, Delhi-110006</t>
  </si>
  <si>
    <t>Mr Aditya</t>
  </si>
  <si>
    <t>Mr.Akarsh S.P</t>
  </si>
  <si>
    <t>Mr. Akshay Chopra</t>
  </si>
  <si>
    <t>Shantipuram 49-52-6, Shankarmatham Road,, Visakhapatnam- 530016 (Andra Pradesh)</t>
  </si>
  <si>
    <t>Mr. Ali</t>
  </si>
  <si>
    <t>Nalagarh</t>
  </si>
  <si>
    <t>Mr. Amarnath</t>
  </si>
  <si>
    <t>H No.-22, Ground Floor, Ward No. -16,, Lokhra Road, Guwahati, Kamrup Metropolitan,, Assam-781034</t>
  </si>
  <si>
    <t>Mr. Amit Chawla</t>
  </si>
  <si>
    <t>Mr. Anil Kumar (Alwar)</t>
  </si>
  <si>
    <t>Mr. Ankit Jain</t>
  </si>
  <si>
    <t>Mr. Ankur Singh</t>
  </si>
  <si>
    <t>Mr. Anwar</t>
  </si>
  <si>
    <t>Mr. Arshad</t>
  </si>
  <si>
    <t>Palampur</t>
  </si>
  <si>
    <t>Mr. Ashish Kapoor</t>
  </si>
  <si>
    <t>Mr. Balbir singh satyanarayan</t>
  </si>
  <si>
    <t>Mr. Chirag Arora</t>
  </si>
  <si>
    <t>Plot No. -04 B Block, Sarwar Kheda Moradabad Road,, Kashipur Udham Singh Nagar, Uttarakhand, 244713</t>
  </si>
  <si>
    <t>Mr.Daleel uddin</t>
  </si>
  <si>
    <t>Mr Danish (Delhi)</t>
  </si>
  <si>
    <t>42-A , Street No. 5, Near Arya Samaj, Mandir, Old Arya Nagar,, Ghaziabad-201009 (Uttar Pradesh)</t>
  </si>
  <si>
    <t>Mr. David Theyo</t>
  </si>
  <si>
    <t>Mr. Deepak (C.G.)</t>
  </si>
  <si>
    <t>Mr. Deepak Malik</t>
  </si>
  <si>
    <t>Mr. Devilal Malhotra</t>
  </si>
  <si>
    <t>Mr. Dharmender Singh (U.P.)</t>
  </si>
  <si>
    <t>Shop No.3 Siddhi Vinayak Apartment, R K Bhatacharya, Road, Patna-800001</t>
  </si>
  <si>
    <t>Mr. Dilip Kumar</t>
  </si>
  <si>
    <t>Opp. Ayyappaswamy Temple,, Garden Road, Tumkur-572101, (Karnataka)</t>
  </si>
  <si>
    <t>Margao</t>
  </si>
  <si>
    <t>Mr. Faiez Parvez</t>
  </si>
  <si>
    <t>Mr. Gourav (Pb)</t>
  </si>
  <si>
    <t>Shop No. 6 Lalita Madhaw Complex,, Near Bhagwati Mandap Pradhanpada,, Budhraja Sambalpur, Odisha- 768004</t>
  </si>
  <si>
    <t>Mr. Hari Chand</t>
  </si>
  <si>
    <t>Mr. Harish Suvarna</t>
  </si>
  <si>
    <t>Mr. Himanshu (D)</t>
  </si>
  <si>
    <t>Mr. Ibnul Haris</t>
  </si>
  <si>
    <t>Mr. K Anil Kumar</t>
  </si>
  <si>
    <t>Mr. Kapil Dev (Delhi)</t>
  </si>
  <si>
    <t>Agroha Road Barwala,, Near Railway Phatak, Distt- Hisar, Pin Code- 125121 (Haryana)</t>
  </si>
  <si>
    <t>Mr.K Sundhar</t>
  </si>
  <si>
    <t>Mr. Kunal Das</t>
  </si>
  <si>
    <t>Mr. Mahendra Sharma</t>
  </si>
  <si>
    <t>Dundi Bazar, Sector 12 More, B.S. City, Jharkhand- 827012</t>
  </si>
  <si>
    <t>Fatehpur</t>
  </si>
  <si>
    <t>Mr. Mahesh Goyal</t>
  </si>
  <si>
    <t>Main Haridwar Road, Jeewanwala, Near Indian  Oil, Pump, Bhainwala, Dehradun-248140</t>
  </si>
  <si>
    <t>Mr. Mahesh Sharma</t>
  </si>
  <si>
    <t>Mr. Malkeet Singh</t>
  </si>
  <si>
    <t>Kasampir Chawal, Opp. Corporation Bank,, Amoboli Naka, Andheri (W) Mumbai- 400056, (Maharashtra)</t>
  </si>
  <si>
    <t>Mr. Manjeet Sehrawat</t>
  </si>
  <si>
    <t>Near Nissan Showroom Opp. Ganesh Kattha Factory, ,Rampur Road Haldwani, Nainital (Uttarakhand), Pin Code-263139</t>
  </si>
  <si>
    <t>Mr. Mohammad Saif</t>
  </si>
  <si>
    <t>Mr. Mohit (Pb)</t>
  </si>
  <si>
    <t>Mr. M.Prakashrao</t>
  </si>
  <si>
    <t>Mr. Mujibuddin</t>
  </si>
  <si>
    <t>Mr. Nagarbhavi C.S.</t>
  </si>
  <si>
    <t>Old No. 2/585, New No. 2/425, Srinivasa Nagar, Iyyapanthangal,, Chennai, Tamil Nadu- 600056</t>
  </si>
  <si>
    <t>Mr. Naman</t>
  </si>
  <si>
    <t>216 IC, Loretto Padav, Bantwal Kaswa, Dakshina, Kannada-574211, Karnataka</t>
  </si>
  <si>
    <t>Mr. Navendu Tyagi (U.P.)</t>
  </si>
  <si>
    <t>Mr. Navraj</t>
  </si>
  <si>
    <t>H/no.48, Ward No. 27, Uday Bhawan, Silchar Road,, Near SBI, Karimganj-788713, (Assam)</t>
  </si>
  <si>
    <t>Mr. Pankaj Jain (D)</t>
  </si>
  <si>
    <t>Mr. Pragyat Mathur</t>
  </si>
  <si>
    <t>Mr. Prakhar Mishra</t>
  </si>
  <si>
    <t>Mr. Pramod Pandey</t>
  </si>
  <si>
    <t>Mr. Praveen Sharma</t>
  </si>
  <si>
    <t>Mr. Premjith</t>
  </si>
  <si>
    <t>WBIIDC,Industrial Growth Centre, Kotwali, Chakchaka, mathabanga, Cooch Behar-736156, West Bengal</t>
  </si>
  <si>
    <t>Mr. Prince Chouhan</t>
  </si>
  <si>
    <t>Jaspur</t>
  </si>
  <si>
    <t>Mr. Probhasindu Bhattacharje</t>
  </si>
  <si>
    <t>Mr. Rahimuddim</t>
  </si>
  <si>
    <t>Opp. Shiv Mandir, Dr. B.K. Kakati Road,, Sarabbhati Chariali Guwahati-781008, (Assam)</t>
  </si>
  <si>
    <t>Mr. Rajesh Mittal</t>
  </si>
  <si>
    <t>Village Jorian, Near Vijay Engg. Works, Jorian Road, Opp. Jorian, Gurudwara, Yamuna Nagar, Haryana-135001</t>
  </si>
  <si>
    <t>Mr. Rakesh Kumar (Jh)</t>
  </si>
  <si>
    <t>Mr. Ravi Kumar Goyal</t>
  </si>
  <si>
    <t>Mr. Ravinder</t>
  </si>
  <si>
    <t>Mr. Rilmang Koireng</t>
  </si>
  <si>
    <t>Basavanagudi Cross Road,, Near Chitra Takies, Mangaluru-575003, (Karnataka)</t>
  </si>
  <si>
    <t>Mr. Rizwan</t>
  </si>
  <si>
    <t>Mr. R Laser Art Work</t>
  </si>
  <si>
    <t>Mr. Rohan Kaundal</t>
  </si>
  <si>
    <t>Mr. Sachin Rajmani Singh</t>
  </si>
  <si>
    <t>13-A, Thirupparmkunram Road, Madurai,, Madurai, Tamil Nadu, 625001</t>
  </si>
  <si>
    <t>Mr. Sajan Monga</t>
  </si>
  <si>
    <t>182, Shop No.3, PKM Complex, Nawab Hakeem, Road, Coimbatore-641001, Tamil Nadu</t>
  </si>
  <si>
    <t>Mr. Sandeep Hardware</t>
  </si>
  <si>
    <t>No.41/2563. B2 K.C.M. Mather Road ,, Near North Railway Station, Cochin,, Ernakulam (Kerala)- 682018</t>
  </si>
  <si>
    <t>Mr. Sanjay Basnotra</t>
  </si>
  <si>
    <t>13, Jublee Street, Ulundurpet,, Kallakkurichi, Tamil Nadu- 606107</t>
  </si>
  <si>
    <t>Mr. Sanjay Daksh</t>
  </si>
  <si>
    <t>Mr. Sanjay Pandey (U.P.)</t>
  </si>
  <si>
    <t>Mr. Satheesh Kumar</t>
  </si>
  <si>
    <t>Kalpetta</t>
  </si>
  <si>
    <t>Mr. Satya Prakash (Hr)</t>
  </si>
  <si>
    <t>Mr.Saurabh Verma</t>
  </si>
  <si>
    <t>Mr. Shaybel chandra das</t>
  </si>
  <si>
    <t>Silchar</t>
  </si>
  <si>
    <t>Mr. Sheo Kumar Singh</t>
  </si>
  <si>
    <t>Mr. Shubhum</t>
  </si>
  <si>
    <t>Mr. Sonpal</t>
  </si>
  <si>
    <t>669/358/504, Nil Ward No. -20,, S.M. Pallay , English Bazar, Malda ,, West Bengal- 732101</t>
  </si>
  <si>
    <t>Mr. Sunny (Delhi)</t>
  </si>
  <si>
    <t>Mr. Suraj Bhadoria</t>
  </si>
  <si>
    <t>Mr. Suraj Singh</t>
  </si>
  <si>
    <t>Mr. Surender Kumar (Delhi)</t>
  </si>
  <si>
    <t>Mr. S. Veerappan</t>
  </si>
  <si>
    <t>Ground Floor, E-82, Kanchan Kunj,, Madanpur, Khadar, Extn-II, Sarita Vihar, South, Delhi-110076</t>
  </si>
  <si>
    <t>Mr. Venkat Telakuntla</t>
  </si>
  <si>
    <t>Mr. Vijay Yadav</t>
  </si>
  <si>
    <t>Industrial Plot No. 11 Sector-Ecotech-1,, Extension-1 Greater Noida,, Gautam Buddha Nagar , Uttar Pradesh- 201308</t>
  </si>
  <si>
    <t>Mr. Yogendra Singh</t>
  </si>
  <si>
    <t>No-117, Sidco Industrial Estate, Kakkalur,, Thiruvallur (Tamil Nadu) Pin Code-602003</t>
  </si>
  <si>
    <t>M/s 100 Zone Media</t>
  </si>
  <si>
    <t>M/s 3D Interior</t>
  </si>
  <si>
    <t>Murshidabad</t>
  </si>
  <si>
    <t>M/s 4INK The Print Solutions</t>
  </si>
  <si>
    <t>M/s AAA Creative Solutions Pvt Ltd</t>
  </si>
  <si>
    <t>M/s Aadhar Advertising</t>
  </si>
  <si>
    <t>Saidakadal near Dubai mart, Saidakadal Srinagar Jammu and Kashmir, Pin code 190003</t>
  </si>
  <si>
    <t>M/s A.A. Enterprise</t>
  </si>
  <si>
    <t>M/s AA Films</t>
  </si>
  <si>
    <t>Jhunjhunu</t>
  </si>
  <si>
    <t>M/s Aarohi's World of Wood</t>
  </si>
  <si>
    <t>Shop No. 50, A-Wing, Patni, Commercial Complex, Risod Road,, Washim-444505 (Maharashtra)</t>
  </si>
  <si>
    <t>M/s Aarvi Intergraphics</t>
  </si>
  <si>
    <t>ADVERTISING</t>
  </si>
  <si>
    <t>T-627, St No. 10,, Gautam Puri, Delhi-110053</t>
  </si>
  <si>
    <t>M/s Abdul Brother</t>
  </si>
  <si>
    <t>M/s AB Packaging</t>
  </si>
  <si>
    <t>Flat No. B First Floor, Kanha Nirupam Tower,, 62 Malviya Nagar, Bhopal Madhya Pradesh- 462003</t>
  </si>
  <si>
    <t>M/s ABQ International</t>
  </si>
  <si>
    <t>M/s ABR Enterprise</t>
  </si>
  <si>
    <t>Plot No. 14, Sector 22, Phase-III, HSIIDC, Industrial Estate, Barhi, Sonipat, Haryana-131101</t>
  </si>
  <si>
    <t>M/s Accur8 Bizcom LLP</t>
  </si>
  <si>
    <t>5, Khairu Palace, Kolkata-700072, (Near Chandni Chowk Metro, Gate No,-6)</t>
  </si>
  <si>
    <t>M/s Ace in Life</t>
  </si>
  <si>
    <t>M/s Acme Industries</t>
  </si>
  <si>
    <t>M/s Acrostyle</t>
  </si>
  <si>
    <t>Sai Sagar Plaza, Opp. Ganesh Temple, Gandhi Sagar, Lake, Tilak Putla Square, Mahal, Nagpur, Pin Code-440036</t>
  </si>
  <si>
    <t>M/s Acry Mold</t>
  </si>
  <si>
    <t>M/s Add Net</t>
  </si>
  <si>
    <t>M/s Adil Art and Craft</t>
  </si>
  <si>
    <t>Plot no: AO/200 Amrit Steel Compound, South Side GT Road Industrial Area., (Opposite Loha Mandi)Ghaziabad (U.P), Pin Code- 201002</t>
  </si>
  <si>
    <t>M/s Aditya Traders (U.P.)</t>
  </si>
  <si>
    <t>M/s AD Maker</t>
  </si>
  <si>
    <t>M/s AD Marketing &amp; Solutions</t>
  </si>
  <si>
    <t>Cutlery, Wholesale Market, Shop No. 53, G.M.D. Market Ram Nagar, Ranpise Nagar,, Akola, Maharashtra- 444001</t>
  </si>
  <si>
    <t>M/s ADSG Technologies Private Limited</t>
  </si>
  <si>
    <t>M/s Advisible Ad Agency</t>
  </si>
  <si>
    <t>Anand Bhawan, Circular Road,, Deoghar (Jharkhand)-814112</t>
  </si>
  <si>
    <t>M/s Ad Wave Creations</t>
  </si>
  <si>
    <t>X-114/a Main Road, Gali No-11, Near Shiv Mandir, Brahm Puri, Delhi-110053</t>
  </si>
  <si>
    <t>M/s Aesthetica Art &amp; Craft India Private Limited</t>
  </si>
  <si>
    <t>M/s Afore International</t>
  </si>
  <si>
    <t>Ward No. 8 Sanjay Puram, Prathvidarwaja, Jatwara Road,, Kaimganj, Farrukhabad, Uttar Pradesh- 209502</t>
  </si>
  <si>
    <t>M/s A. Gaffar Material House</t>
  </si>
  <si>
    <t>M/s Agarwal Enterpriese (B)</t>
  </si>
  <si>
    <t>M/s Agarwal Offset Printers</t>
  </si>
  <si>
    <t>M/s Agarwal Trading Company (D)</t>
  </si>
  <si>
    <t>9,10 Umiya shakti Appt, Bankar Chowk ,, ,Kathe Galli,Dwarka,Nashik, Maharashtra- 422011</t>
  </si>
  <si>
    <t>M/s Aggarwal Enterprise</t>
  </si>
  <si>
    <t>M/s Aggarwal Hardware and Sanitary Store</t>
  </si>
  <si>
    <t>M/s Aggarwal Paints and Sanitary Store (P)</t>
  </si>
  <si>
    <t>Ground Floor, Shop No. 49/50,C Wing Kk Market,, Pune Satara Road, dhankawadi pune,Maharashtra, 411037</t>
  </si>
  <si>
    <t>M/s Airen Trading Company</t>
  </si>
  <si>
    <t>M/s Air Filter Industries Pvt.Ltd.</t>
  </si>
  <si>
    <t>2/331 West Radha Street
Coolipatty, Thuraiyur road
Namakkal, Tamil Nadu-637001</t>
  </si>
  <si>
    <t>M/s Ajay Trading Company</t>
  </si>
  <si>
    <t>M/s Ajila Surface Coats</t>
  </si>
  <si>
    <t>M/s Ajit Arts</t>
  </si>
  <si>
    <t>M/s Ajmerees Hajeera Hardwares</t>
  </si>
  <si>
    <t>A-87, Anupam Vihar, Gandhi Path- West Vaishali, Nagar, Jaipur (Rajasthan), Pin Code-302021</t>
  </si>
  <si>
    <t>M/s AL Aim Computers</t>
  </si>
  <si>
    <t>M/s Alam Traders</t>
  </si>
  <si>
    <t>Khasra No-392, One Shop, B-148, Indrapuri,Loni, Ghaziabad (UP) Pin Code-201102</t>
  </si>
  <si>
    <t>M/s Alexia Panels</t>
  </si>
  <si>
    <t>M/S Alfa Sales</t>
  </si>
  <si>
    <t>Khasra No.821/2/1, Plot No-9/1, Saharanpur Road, Village Behta Loni, (Ghaziabad) Pin Code-201102</t>
  </si>
  <si>
    <t>M/s All Over Interior</t>
  </si>
  <si>
    <t>M/s Almighty Sourcing</t>
  </si>
  <si>
    <t>B-10, C.I.E. Bala Nagar, Khaitan Nagar Road,, OPP NEXA Service Centre Hyderabad- 500037, (Telangana)</t>
  </si>
  <si>
    <t>M/s Aloft Industries Private Limited</t>
  </si>
  <si>
    <t>M/s Alron Decor</t>
  </si>
  <si>
    <t>M/s Altec Enterprises</t>
  </si>
  <si>
    <t>M/s Amanat Sanitary Store</t>
  </si>
  <si>
    <t>M/s Amazing Sign &amp; Infratech</t>
  </si>
  <si>
    <t>284/3, Jail Road, Mandi (H.P.)-175001, (Himanchal Pradesh) , India</t>
  </si>
  <si>
    <t>M/s Ambika Traders (H.P.)</t>
  </si>
  <si>
    <t>M/s AM Bros and Co.</t>
  </si>
  <si>
    <t>M/s A M Display</t>
  </si>
  <si>
    <t>Madhuvan Colony,Near White Hall School,, Kala Dungi Road, Ucha Pull, Haldwani, Nainital, 263139uttarakhand</t>
  </si>
  <si>
    <t>Wrah</t>
  </si>
  <si>
    <t>M/s A.M. Furnishings</t>
  </si>
  <si>
    <t>M/s Amit Bhandari ( Led Board)</t>
  </si>
  <si>
    <t>M/s Ams Laser Gallary</t>
  </si>
  <si>
    <t>M/s Anaya Interior</t>
  </si>
  <si>
    <t>M/s Anchal &amp; Company</t>
  </si>
  <si>
    <t>Shop no. 26, sanas plaza,, lower ground floor, near bank of Baroda,, off bajirao road, Pune , (Maharashtra)- 411009</t>
  </si>
  <si>
    <t>M/s Angana Ad India</t>
  </si>
  <si>
    <t>M/s Anil Kumar</t>
  </si>
  <si>
    <t>M/s Anil Marketing Company</t>
  </si>
  <si>
    <t>Plot No.10,  Behind Manohar Dairy, Bhopal-462001, Madhya Pradesh</t>
  </si>
  <si>
    <t>M/s Anil Paint Hardware &amp; Sanitary</t>
  </si>
  <si>
    <t>M/s Anil Traders (Hr.)</t>
  </si>
  <si>
    <t>M/s Anjani Extrusions</t>
  </si>
  <si>
    <t>M/s Anjushree Plastiwood</t>
  </si>
  <si>
    <t>Gali No. 4, Opp. Lal Chopal, Rampur Roorkee, Distt. Haridwar (U.K.)- 247667</t>
  </si>
  <si>
    <t>M/s Ansari Stationers</t>
  </si>
  <si>
    <t>M/s Ansh Digital Mirror and Glass</t>
  </si>
  <si>
    <t>Siwan</t>
  </si>
  <si>
    <t>M/s Appas Media Solutions</t>
  </si>
  <si>
    <t>1068-B, First Floor, Dayanand Colony,, Near Mini BSNL Exchange,
Rly. Road, Gurugram., Haryana- 122001</t>
  </si>
  <si>
    <t>M/s Aprajita International</t>
  </si>
  <si>
    <t>Ghandhi Mkt. Etah,, Uttar Pradesh- 207001</t>
  </si>
  <si>
    <t>M/s AQ Traders</t>
  </si>
  <si>
    <t>Collage Road Banikhat, Dalhousie, Chamba-176303, Himachal Pradesh</t>
  </si>
  <si>
    <t>M/s Archana Neons</t>
  </si>
  <si>
    <t>Sati Mata Mandir, S A 8/351-1, Khajuri,, Pandeypur, Varanasi, Uttar Pradesh-221002</t>
  </si>
  <si>
    <t>M/s Archana Printing Press</t>
  </si>
  <si>
    <t>M/s Arch Concept Pvt. Ltd.</t>
  </si>
  <si>
    <t>M/s Areti Dhanunjaya</t>
  </si>
  <si>
    <t>Medak</t>
  </si>
  <si>
    <t>M/s Arihant Packaging</t>
  </si>
  <si>
    <t>M/s Arihant Traders (Hr)</t>
  </si>
  <si>
    <t>M/s Arjun Gases &amp; Refrigeration</t>
  </si>
  <si>
    <t>M/s Arora Graphics Design</t>
  </si>
  <si>
    <t>M/s Arora Hardware</t>
  </si>
  <si>
    <t>Samta Ashram Marg, Bareilly Road Haldwadi, Pin Code- 263139</t>
  </si>
  <si>
    <t>M/s Arrdev International (U.P.)</t>
  </si>
  <si>
    <t>M/s Art Chitra Rekha</t>
  </si>
  <si>
    <t>M/s Art &amp; Craft</t>
  </si>
  <si>
    <t>Chikmagalur</t>
  </si>
  <si>
    <t>M/s Art &amp; Creations</t>
  </si>
  <si>
    <t>No-4-2-735-740 Ramkote Bustand Ramkote, Hyderabad-500001 (Telangana)</t>
  </si>
  <si>
    <t>M/s Artline Radiums Hunsur</t>
  </si>
  <si>
    <t>Ground Floor,No.45/2010A, P J Antony, Ground Road, Near Pottakuzhi Road,, Pachalam,Ernakulam Kochi-682012</t>
  </si>
  <si>
    <t>M/s Art N Style</t>
  </si>
  <si>
    <t>Ground Floor, 67/ 149, NA Samy Naicken Street,, Chindadripet, Chennai, Tamil Nadu- 600002</t>
  </si>
  <si>
    <t>M/s A.R.T. Printers</t>
  </si>
  <si>
    <t>M/s Art Sign</t>
  </si>
  <si>
    <t>M/s Artwill Creation</t>
  </si>
  <si>
    <t>M/s Artwork Advertising</t>
  </si>
  <si>
    <t>Katihar, O,  West Dalan, Hajipur Tola,, Katihar, Bihar- 854105</t>
  </si>
  <si>
    <t>M/s Aruna Enterprise</t>
  </si>
  <si>
    <t>M/s Arya Industries</t>
  </si>
  <si>
    <t>12-2-24/7/2,Syed Ali Guda, Muradnagar, Mehdipatnam, Hyderabad-500028, Telangana</t>
  </si>
  <si>
    <t>M/s Asam Traders</t>
  </si>
  <si>
    <t>M/s Ashok Advertiser</t>
  </si>
  <si>
    <t>M/s Ashoka Motor Company</t>
  </si>
  <si>
    <t>M/s AS Home Decor</t>
  </si>
  <si>
    <t>M/s Ashu Enterprises (J&amp; K)</t>
  </si>
  <si>
    <t>M/s Ashu Hardware</t>
  </si>
  <si>
    <t>M/s Ashwani Hardware &amp; Plywood Store</t>
  </si>
  <si>
    <t>285, Cuttack Road Bhubaneshwar- 751006</t>
  </si>
  <si>
    <t>M/s A.S.M Engineering and Solution</t>
  </si>
  <si>
    <t>Shop No.5 Circle Plaza, Sarda, Circle, Pune Road, Nashik, Maharashtra- 422001</t>
  </si>
  <si>
    <t>Bardar</t>
  </si>
  <si>
    <t>M/s A S Plywood</t>
  </si>
  <si>
    <t>M/s A S Sign Shop</t>
  </si>
  <si>
    <t>Plot-1246, Ananda nagar, Bomikhal, Canal road, BBSR., Bhubaneshwar Odisha-751010</t>
  </si>
  <si>
    <t>M/s Atharva Graphics</t>
  </si>
  <si>
    <t>M/s Augustine Fernandes</t>
  </si>
  <si>
    <t>M/s A V Graphics</t>
  </si>
  <si>
    <t>M/s Avon Signage Mfg. &amp; Traders</t>
  </si>
  <si>
    <t>M/s Awadh Aditya and Marketing Advertisers</t>
  </si>
  <si>
    <t>Faizabad</t>
  </si>
  <si>
    <t>M/s Baaz Bikes</t>
  </si>
  <si>
    <t>M/s Baba Steel Doors</t>
  </si>
  <si>
    <t>No.02,Shop No:3/3A/3B,Aga Khan Building,, Gunpowder Road,Dockyard Road, Mazgaon,, Mumbai - 400010 (Maharashtra)</t>
  </si>
  <si>
    <t>Nandurbar</t>
  </si>
  <si>
    <t>M/s Babulal Plaster Dipo</t>
  </si>
  <si>
    <t>M/s Badal Flex &amp; Printers</t>
  </si>
  <si>
    <t>7/741/B, Parappanangadi Road,, Tiruangadi, Malappuram, Kerala-676306</t>
  </si>
  <si>
    <t>M/s Bajaj Creations</t>
  </si>
  <si>
    <t>M/s Bajrang Advertising</t>
  </si>
  <si>
    <t>Khasra No. : 57//3/2/2/2, Village Wazidpur Saboli,, Sonipat, Haryana 131029.</t>
  </si>
  <si>
    <t>M/s Balajee Taps International</t>
  </si>
  <si>
    <t>M/s Balaji Computers</t>
  </si>
  <si>
    <t>M/s Balaji Graphics (Uk)</t>
  </si>
  <si>
    <t>M/s Balaji Hardware &amp; Interiors (Hr)</t>
  </si>
  <si>
    <t>M/s Balaji Solutions Limited</t>
  </si>
  <si>
    <t>Plot No.479, Bomikhal, Govind Prasad, Rasulgarh, Ps-Laxmisagar, Khordha-751010</t>
  </si>
  <si>
    <t>Bankura</t>
  </si>
  <si>
    <t>M/s Balaji Timber &amp; Doors</t>
  </si>
  <si>
    <t>2421, Mali Galli, Kamat Galli, Belagavi,Karnataka, pin code-590001</t>
  </si>
  <si>
    <t>M/s Bambrew Plant Fiber Technology Private Limited</t>
  </si>
  <si>
    <t>51- S. B. M. Shopping Complex,  Haridwar Road,, Rishikesh.Distt Dehradun Uttarakhand, Pin Code-249201</t>
  </si>
  <si>
    <t>M/s Bankey Bihari Plywood &amp; Hardware</t>
  </si>
  <si>
    <t>M/s Bansal Paints</t>
  </si>
  <si>
    <t>A-1/9, Sector-C, Aliganj , Lucknow, Uttar Pradesh- 226024</t>
  </si>
  <si>
    <t>M/s Beauty Top Export</t>
  </si>
  <si>
    <t>No. 43,44,45,46,47,48,50,51,52,53,54,, Survey No. 56, 1st Floor, Tech Park, MTP, Tsiic-Iaa, Nacharam , Uppal , Nacharam , Hyderabad,, Medchal Malkajgiri -500047</t>
  </si>
  <si>
    <t>M/s Bejgum Vikas</t>
  </si>
  <si>
    <t>Station Road, Gopalganj,, (Bihar)- 841428</t>
  </si>
  <si>
    <t>M/s Bengal Grafix Pvt Ltd</t>
  </si>
  <si>
    <t>45, Garhwal Colony, Seemadwar,, I.T.B.P. Road, Dehradun-248001 (U.K.)</t>
  </si>
  <si>
    <t>M/s Bengal Plastic Stores</t>
  </si>
  <si>
    <t>M/s Berhampore Metal</t>
  </si>
  <si>
    <t>M/s Best Belts Couplings</t>
  </si>
  <si>
    <t>M/s Best Enterprises</t>
  </si>
  <si>
    <t>M/s Best Organizers</t>
  </si>
  <si>
    <t>Shop No. 23/24, Viraj Capital Complex,, Near Heera- Moti Car Decor, Opp. Fire Bridade, Shingada Talaw, Nashik, Maharashtra- 422001</t>
  </si>
  <si>
    <t>Anand Pur Sahib</t>
  </si>
  <si>
    <t>M/s Beyond Signages</t>
  </si>
  <si>
    <t>M/s Bhagwati Trader</t>
  </si>
  <si>
    <t>Plot No.10, Ram Mandir Road, Goregaon West Mumbai, Maharashtra-400104</t>
  </si>
  <si>
    <t>Hamirpur</t>
  </si>
  <si>
    <t>M/s Bhalla Furnishings</t>
  </si>
  <si>
    <t>M/s Bhandari Sanitary &amp; Hardware Store</t>
  </si>
  <si>
    <t>M/s Bharat ID &amp; Software Solution</t>
  </si>
  <si>
    <t>Ground Floor G-20, Beeu Galaxy,3,, Bow Street Bow Bazar, Kolkata,, West Bengal-700012</t>
  </si>
  <si>
    <t>M/s Bharat Plastic (Mh)</t>
  </si>
  <si>
    <t>M/s Bhargava Printers Store</t>
  </si>
  <si>
    <t>586, Kela Bag, Bareilly, Uttar Pradesh-243001</t>
  </si>
  <si>
    <t>M/s Bhat Sons</t>
  </si>
  <si>
    <t>M/s Bhavani Marketing</t>
  </si>
  <si>
    <t>M/s Bhavesh N Parmar</t>
  </si>
  <si>
    <t>M/s B.H.D MOTORS</t>
  </si>
  <si>
    <t>M/s Bhoomi Poly Engravers</t>
  </si>
  <si>
    <t>M/s Bhor Interiors Co.</t>
  </si>
  <si>
    <t>M/s Bhuvneshwari Enterprises</t>
  </si>
  <si>
    <t>M/s Bindal Enterprises</t>
  </si>
  <si>
    <t>M/s BKG Doors</t>
  </si>
  <si>
    <t>Shop No. 97 98 Prestige Point 283,, Shukrawar Peth, Opp Chinchechi, Talim,, Pune Maharashtra- 411002</t>
  </si>
  <si>
    <t>M/s Blackpack Indusries</t>
  </si>
  <si>
    <t>M/s Blue Horse Gold Tag Co.</t>
  </si>
  <si>
    <t>M/s Blue Print Service</t>
  </si>
  <si>
    <t>Behind M.P. Collage, Near Public Club, Ward No.4, Mandi Dabwali,  Haryana-125104</t>
  </si>
  <si>
    <t>M/s Boby Flex</t>
  </si>
  <si>
    <t>M/s Bose Enterprise Polly Plaza</t>
  </si>
  <si>
    <t>M/s Brand Crafts</t>
  </si>
  <si>
    <t>M/s Bright Mind</t>
  </si>
  <si>
    <t>M/s Bright Sigh World</t>
  </si>
  <si>
    <t>M/s Brijwasi Printing Press</t>
  </si>
  <si>
    <t>Bank Colony, Main Road, Balla Ram Nagar,, Street No. 3 , Bathinda,  Punjab- 151001</t>
  </si>
  <si>
    <t>M/s Brilliant Colour Chem</t>
  </si>
  <si>
    <t>M/s Brothers Enterprises</t>
  </si>
  <si>
    <t>M/s BTC Bazaar</t>
  </si>
  <si>
    <t>No.-9, Serve No.-1863, Sai Villa,, Nr. Exotica School, Radhanpur Road,, Panchot, Mahesana, Gujarat- 384205</t>
  </si>
  <si>
    <t>M/s Buchi Ram Badri Prasad &amp; Company</t>
  </si>
  <si>
    <t>M/S BVM Technologies</t>
  </si>
  <si>
    <t>Patran Road,Moonak,, Distt Sangrur Punjab-148033</t>
  </si>
  <si>
    <t>M/s Carewell Biotech Private Limited</t>
  </si>
  <si>
    <t>M/s Cargo Woodtech Industries</t>
  </si>
  <si>
    <t>237 Chak,  Zero Road (Opp. Allahabad, Inter College) Prayagraj- 211003 (Uttar Pradesh)</t>
  </si>
  <si>
    <t>M/s Chamunda Hardware</t>
  </si>
  <si>
    <t>M/s Chardikla flex Printing</t>
  </si>
  <si>
    <t>Paonta Sahib</t>
  </si>
  <si>
    <t>M/s Chaudhary Enterprises</t>
  </si>
  <si>
    <t>M/s Chaudhary H/w Paints Sanitary &amp; Electricals</t>
  </si>
  <si>
    <t>M/s Ch Build Ware</t>
  </si>
  <si>
    <t>61,Kachhi moholla Indore, Pin Code- 452007 (Madhya Pradesh)</t>
  </si>
  <si>
    <t>M/s Cheap Sanitary Store</t>
  </si>
  <si>
    <t>kacharai road (near-V Mart), dist. -begusari. 851101., (Bihar)</t>
  </si>
  <si>
    <t>M/s Chenaram</t>
  </si>
  <si>
    <t>M/s Chhabra Copy House</t>
  </si>
  <si>
    <t>M/s Chunnilal Ramchandra &amp; Sons</t>
  </si>
  <si>
    <t>M/s City Glow Sign Services</t>
  </si>
  <si>
    <t>M/s City Paints and Hardware Store</t>
  </si>
  <si>
    <t>27 Jadunath Dey Road. Near Joga Jog Bhavan, Opposite : St Joseph School Gate, Metro Station : Chandni Chowk, Kolkata- 700012 (West Bengal)</t>
  </si>
  <si>
    <t>M/s City Signage World</t>
  </si>
  <si>
    <t>Ward No. 24 Shakti Bihar Colony,, Satna, Madhya Pradesh- 485001</t>
  </si>
  <si>
    <t>M/s City Sign Enterprises</t>
  </si>
  <si>
    <t>M/s Cjove Trading Private Limited</t>
  </si>
  <si>
    <t>M/s C K Digitals</t>
  </si>
  <si>
    <t>M/s Clench Marketing Solutions</t>
  </si>
  <si>
    <t>M/s CLKK Builders Private Limited</t>
  </si>
  <si>
    <t>M/s Cmyk Graphics Pvt Ltd</t>
  </si>
  <si>
    <t>M/s Colormax Chem Private Limited</t>
  </si>
  <si>
    <t>Gali Central Bank Wali,, Lovely Medical Agency,, Chaar Marla  Colony Fatehabad, Haryana-125050</t>
  </si>
  <si>
    <t>M/s Colorstencil Creative Services LLP</t>
  </si>
  <si>
    <t>Vasant Bhavan,Haribag,Opp. Lapinoz pizza, Billimora, Gandevi, Navsari, Gujarat, 396321.</t>
  </si>
  <si>
    <t>M/s Colourful Arts</t>
  </si>
  <si>
    <t>Laxmi Prasad Appt Shop No. 6, Joshi Paland Ratnagiri-415612 (Maharashtra)</t>
  </si>
  <si>
    <t>Pilav (Pandharpur)</t>
  </si>
  <si>
    <t>M/s Commerce Sense</t>
  </si>
  <si>
    <t>M/s Corazon</t>
  </si>
  <si>
    <t>M/s Creative Graphics</t>
  </si>
  <si>
    <t>42-B, Wair Ganj, Loha Mandi Mod,, Near SBI ATM, Meerut Road, Muzaffarnagar, (U.P.)-251002</t>
  </si>
  <si>
    <t>M/s Creative Shoe Upper Manufacturing</t>
  </si>
  <si>
    <t>M/s Crest Creative Unit</t>
  </si>
  <si>
    <t>Mohanbati Raiganj Uttar Dinajpur ,, Pin Code - 733134</t>
  </si>
  <si>
    <t>M/s Crystal Sign</t>
  </si>
  <si>
    <t>8, Vaishali Enclave, Pitampura,, New Delhi- 110034</t>
  </si>
  <si>
    <t>M/s Curio Glasswares Pvt.Ltd</t>
  </si>
  <si>
    <t>No. 69 Gali No. 3 Jafrabad ,, New Seelampur Delhi- 110053</t>
  </si>
  <si>
    <t>M/s Dalvi Bros</t>
  </si>
  <si>
    <t>Chiplun</t>
  </si>
  <si>
    <t>M/s Danish Hardware</t>
  </si>
  <si>
    <t>M/s Danji Solution</t>
  </si>
  <si>
    <t>M/s D' Design Interni</t>
  </si>
  <si>
    <t>3 Jyoti Chmabers, Near BMCB Bank, New Station Road, Bhuj - Kutch. 370001, (Gujarat)</t>
  </si>
  <si>
    <t>M/s Dee Kay Enterprises</t>
  </si>
  <si>
    <t>Kanger</t>
  </si>
  <si>
    <t>M/s Deepak Advertising (U.P)</t>
  </si>
  <si>
    <t>Shop No. G-13 , Ground Floor, Chandi, Vaipaar Bhawan, Exhibition Road,, Patna, Bihar- 800001</t>
  </si>
  <si>
    <t>M/s Deepak Hardware &amp; Mill Store</t>
  </si>
  <si>
    <t>M/s Deepak Trading Company</t>
  </si>
  <si>
    <t>M/s Deep Trading Company</t>
  </si>
  <si>
    <t>M/s Delta Trees</t>
  </si>
  <si>
    <t>Shop No. 2,4 and 5, Goshala Katla,, Agrawal Bhawan, Surapole, Udaipur,, Rajasthan- 313001</t>
  </si>
  <si>
    <t>Tiruvarur</t>
  </si>
  <si>
    <t>M/s Deneb &amp; Pollux Tours and Travels Pvt.Ltd</t>
  </si>
  <si>
    <t>M/s Design EDGE Industries Private Limited</t>
  </si>
  <si>
    <t>M/s Designing Pvc Store</t>
  </si>
  <si>
    <t>M/s Design Ocean</t>
  </si>
  <si>
    <t>M/s Devaansh Trading</t>
  </si>
  <si>
    <t>M/s Dev Flex</t>
  </si>
  <si>
    <t>Choundeshwari Collony 
At post - Atpadi, Tal - Atpadi
Dist -Sangli 
Pin - 415301, (Maharashtra)</t>
  </si>
  <si>
    <t>M/s Dev Hardware &amp; Mill Store</t>
  </si>
  <si>
    <t>M/s Dev Marketing</t>
  </si>
  <si>
    <t>M/s Dhanlaxmi Electricals</t>
  </si>
  <si>
    <t>M/s Dharamvir Art Framer</t>
  </si>
  <si>
    <t>Damudar Nagar 2nd by Lane, Dilip Hazarika, Path, Lokhra, Guwahati-781040, Assam</t>
  </si>
  <si>
    <t>M/s Dhruv Exports</t>
  </si>
  <si>
    <t>M/s Diamond Radium and Car Accessories</t>
  </si>
  <si>
    <t>M/s Dibyajyoti Interior</t>
  </si>
  <si>
    <t>M/s Digamber Iron &amp; Trading Corporation</t>
  </si>
  <si>
    <t>M/s Dinesh Hardware &amp; Saintary Store</t>
  </si>
  <si>
    <t>Gala No. 50 Second Floor, A Bldg,, Gami Industrial Park, MIDC TTC Ind, Area,, Plot No. C-39A, Village Pawane, Navi Mumbai,, Dist Thane-400705, Maharashtra, India.</t>
  </si>
  <si>
    <t>M/s Dinesh Plastics</t>
  </si>
  <si>
    <t>M/s Divine Group</t>
  </si>
  <si>
    <t>M/s D'kor and D'sign</t>
  </si>
  <si>
    <t>M/s DK Paint Hardware &amp; Sanitary</t>
  </si>
  <si>
    <t>M/s Dnn stickers and signs</t>
  </si>
  <si>
    <t>Chitradurga</t>
  </si>
  <si>
    <t>M/s Dolphin Glow Signs</t>
  </si>
  <si>
    <t>No.9, 1st Floor, Ramachandra Puram, Tennur, Trichy, Near Rams Park Hotel (Tamil Nadu) Pin Code-620017</t>
  </si>
  <si>
    <t>M/s D. P. Enterprises</t>
  </si>
  <si>
    <t>I, 30, Sector-9,, Noida, UP</t>
  </si>
  <si>
    <t>M/s D.P. Sharma Art Framer</t>
  </si>
  <si>
    <t>M/s Draft Stationery Outlets</t>
  </si>
  <si>
    <t>M/s Dream House Marble Granite &amp; Tiles</t>
  </si>
  <si>
    <t>M/s Dream Tatto Dhanu</t>
  </si>
  <si>
    <t>M/s D.S. Smart Trading</t>
  </si>
  <si>
    <t>Plot No. 143-144, Phase-5, Sector-56,, Kundli Sonepat, Haryana- 131028</t>
  </si>
  <si>
    <t>M/s Dudheshwar Stickers</t>
  </si>
  <si>
    <t>Shop No. 7, Behind Primary School,, Subzi Mandi Chowk, Hisar- 125001 (Haryana)</t>
  </si>
  <si>
    <t>M/s Dumba 3d Works</t>
  </si>
  <si>
    <t>Thimphu</t>
  </si>
  <si>
    <t>M/s Durga Doloi</t>
  </si>
  <si>
    <t>1st floor of A - 38,naresh park Extn,, Nangloi Delhi 110041</t>
  </si>
  <si>
    <t>M/s Dvs Sports</t>
  </si>
  <si>
    <t>Kath Mandi,Charkhi Dadri,, Haryana-127306</t>
  </si>
  <si>
    <t>M/s Dynamic marketing (mp)</t>
  </si>
  <si>
    <t>M/s E.A. Bharmal</t>
  </si>
  <si>
    <t>Main Chowk, Chahshirin,, Bijnor, Uttar Pradesh- 246701</t>
  </si>
  <si>
    <t>M/s Eakam Traders</t>
  </si>
  <si>
    <t>M/s Edward Edmund Bamon</t>
  </si>
  <si>
    <t>Shillong</t>
  </si>
  <si>
    <t>M/s EFEV Charging Solutions Private Limited</t>
  </si>
  <si>
    <t>M/s Elite Sign Makers</t>
  </si>
  <si>
    <t>M/s Emaar Enterprise</t>
  </si>
  <si>
    <t>Opp. Sec-4 Rly Road,, Near United Traders Gurgaon,, Gurugram, Haryana- 122001</t>
  </si>
  <si>
    <t>M/s Empire Plywood</t>
  </si>
  <si>
    <t>Plot No.407, Sector-82, Mohali, Punjab-140308</t>
  </si>
  <si>
    <t>M/s Empire Sanitory and Hardware</t>
  </si>
  <si>
    <t>M/s Empyrean Robotic Technologies LLP</t>
  </si>
  <si>
    <t>M/s Emsee</t>
  </si>
  <si>
    <t>Kochi</t>
  </si>
  <si>
    <t>M/s Engravo Graphics Sign</t>
  </si>
  <si>
    <t>73/2,Pologround Industrial Area,, Marimata Square,Indore(M.P)</t>
  </si>
  <si>
    <t>M/s Era Interior Experts</t>
  </si>
  <si>
    <t>M/s ERD Technologies Private Limited</t>
  </si>
  <si>
    <t>M/s Erotica Enterprises</t>
  </si>
  <si>
    <t>M/s E Sun</t>
  </si>
  <si>
    <t>Shop No-6, Ward No-8,Aulia Masjid, Mehrauli, New, Delhi, Pin Code-110030</t>
  </si>
  <si>
    <t>M/s Euro Foods Private Limited</t>
  </si>
  <si>
    <t>M/s Everdeco Home Interior</t>
  </si>
  <si>
    <t>8-9, 1st Floor Paras Plaza 1,Risod Road Lakhala, Washim Pin Code-444505 (Maharashtra)</t>
  </si>
  <si>
    <t>Cherukunnu</t>
  </si>
  <si>
    <t>M/s Evergreen Enterprises</t>
  </si>
  <si>
    <t>M/s Excel Enterprises</t>
  </si>
  <si>
    <t>M/s Excess Enterprises</t>
  </si>
  <si>
    <t>M/s Fab Signage</t>
  </si>
  <si>
    <t>M/s Fahim Creation</t>
  </si>
  <si>
    <t>M/s Faida Traders</t>
  </si>
  <si>
    <t>M/s F A Leathers</t>
  </si>
  <si>
    <t>B-26 Patparganj Industrial Area,, Delhi- 110092</t>
  </si>
  <si>
    <t>M/s Fancy Hardware</t>
  </si>
  <si>
    <t>M/s Fastrack Signage</t>
  </si>
  <si>
    <t>M/s Fish Cuen</t>
  </si>
  <si>
    <t>M/s Flaire Solution</t>
  </si>
  <si>
    <t>23 L.B.S. Kattra, PL. Deendayal Nagar,, (Mughalsarai) Chandauli Pin Code- 232101, (Uttar Pradesh)</t>
  </si>
  <si>
    <t>M/s Friends Media (U.P.)</t>
  </si>
  <si>
    <t>M/s Furnish Maker</t>
  </si>
  <si>
    <t>410, Chandrasekharpur, Near Damana Square,, Nandan Kanan Road, Bhuvaneswar,, Khordha, Odisha- 751021</t>
  </si>
  <si>
    <t>M/s Galvin India</t>
  </si>
  <si>
    <t>M/s Gama Neon Signs Private Limited</t>
  </si>
  <si>
    <t>M/s Ganesh Arts and Stickering</t>
  </si>
  <si>
    <t>Shop No. 124, Ground Floor, 283, Prestige Point,, Shukrawar Peth, Pune, Maharashtra- 411002</t>
  </si>
  <si>
    <t>M/s Ganga PVC Door</t>
  </si>
  <si>
    <t>M/s Ganpati Hardwares</t>
  </si>
  <si>
    <t>M/s Ganpati Trading Company</t>
  </si>
  <si>
    <t>M/s Garg Store (Hr)</t>
  </si>
  <si>
    <t>M/s Gatolite Neon Signs</t>
  </si>
  <si>
    <t>M/s Gauravi Enterprises</t>
  </si>
  <si>
    <t>M/s Gaurav Traders</t>
  </si>
  <si>
    <t>M/s Gautam Helmet Repair Works</t>
  </si>
  <si>
    <t>M/s G B Industries</t>
  </si>
  <si>
    <t>M/s Giriraj Hardware Store</t>
  </si>
  <si>
    <t>M/s Glassberry</t>
  </si>
  <si>
    <t>107B Second Floor, Ambassador Tower,, 11Th Street Tatabad, Cross Cut Road,, Coimbatore-641012  (Tamil Nadu)</t>
  </si>
  <si>
    <t>M/s Glass &amp; Designing Works</t>
  </si>
  <si>
    <t>176, Bazaar, near Jabalpur Haat, Vijay Nagar,, Jabalpur, Madhya Pradesh 482002</t>
  </si>
  <si>
    <t>M/s Glimprint Art &amp; Frames</t>
  </si>
  <si>
    <t>217-220, ground floor, hari om palace,, teliwar , sadar bazar, north delhi, Delhi- 110006</t>
  </si>
  <si>
    <t>M/s Global Software Technology Solution</t>
  </si>
  <si>
    <t>Opp HIMUP School CPI Office Road Kalpetta,, Wayanad Kerala Pin Code-673121</t>
  </si>
  <si>
    <t>M/s Global Tensile Technologies</t>
  </si>
  <si>
    <t>M/s Glowad</t>
  </si>
  <si>
    <t>M/s Glow Sign Digital Arts</t>
  </si>
  <si>
    <t>M/s GM Enterprises</t>
  </si>
  <si>
    <t>3rd Floor House No. 114, Rohini Sector -22,, Pocket 12, New Delhi North West Delhi-110086</t>
  </si>
  <si>
    <t>M/s G N Constructions</t>
  </si>
  <si>
    <t>M/s Gnext</t>
  </si>
  <si>
    <t>U2-U3, Shastri Stadium, Station Road,, Akola Maharashtra- 444001</t>
  </si>
  <si>
    <t>M/s Goel Industries Store</t>
  </si>
  <si>
    <t>Kishore Patiyar, New Timber yard station Back road, Vijayapur Pin Code- 586101</t>
  </si>
  <si>
    <t>M/s Goel Traders</t>
  </si>
  <si>
    <t>A-5, Street No. 5/1, North Block West Vinod Nagar,, Delhi-110092</t>
  </si>
  <si>
    <t>M/s Gokul Hardware and Steel Corner</t>
  </si>
  <si>
    <t>M/s Gold Space Interiors</t>
  </si>
  <si>
    <t>Near Deccan Bank, Opp. VRL Transport, Station Back Road, Vijayapura-586101, (Karnataka)</t>
  </si>
  <si>
    <t>M/s Gold Tech Graphics Pvt .Ltd</t>
  </si>
  <si>
    <t>M/s Gourav Associates</t>
  </si>
  <si>
    <t>M/s Goutham Media Prints</t>
  </si>
  <si>
    <t>31/18, Chotia  Sadan , Dogran Bazar,, Hisar- 125001 (Haryana)</t>
  </si>
  <si>
    <t>M/s Govindam Wooden Works</t>
  </si>
  <si>
    <t>M/s Govind Gopal Advertisers</t>
  </si>
  <si>
    <t>M/s Govind Plywood and Timber</t>
  </si>
  <si>
    <t>G1-477,478,479A, Chopanki Industrial Area,, Bhiwadi,P.O Tapukara-301707,, Dist Alwar, Rajasthan</t>
  </si>
  <si>
    <t>M/s Gowtham Suppliers</t>
  </si>
  <si>
    <t>M/s Goyal Graphic</t>
  </si>
  <si>
    <t xml:space="preserve">A-33 and 56, Sector-57 , Noida, Gautam Buddha, Nagar, Uttar Pradesh- 201301
</t>
  </si>
  <si>
    <t>M/s Goyal Handicraft</t>
  </si>
  <si>
    <t>M/s Goyal Sales Corporation</t>
  </si>
  <si>
    <t>M/s Grapes</t>
  </si>
  <si>
    <t>14-1-125, Seetharampet, Mangalhat Road, Seetharampet, Hyderabad, Hyderabad, Telangana, 500001</t>
  </si>
  <si>
    <t>M/s Great Rocksports Pvt.Ltd.</t>
  </si>
  <si>
    <t>M/s Green Forte</t>
  </si>
  <si>
    <t>M/s Green Hardware</t>
  </si>
  <si>
    <t>M/s Greenila</t>
  </si>
  <si>
    <t>Amar Talkies Square, Nehru Road Seoni, MP-480661</t>
  </si>
  <si>
    <t>M/s Greentek Reman Pvt Ltd</t>
  </si>
  <si>
    <t>M/s Gupta Hardware (D)</t>
  </si>
  <si>
    <t>M/s Gupta Machinery Store</t>
  </si>
  <si>
    <t>M/s Gurgaon Timber Merchants</t>
  </si>
  <si>
    <t>M/s Gurudas Crafts</t>
  </si>
  <si>
    <t>Furniture</t>
  </si>
  <si>
    <t>M/s Guru Kirpa Packaging</t>
  </si>
  <si>
    <t>387, Indira Puram, Nyay Khand III,, Ghaziabad, Uttar Pradesh 201014</t>
  </si>
  <si>
    <t>M/s Gurukrupa Enterprises</t>
  </si>
  <si>
    <t>M/s Guru Nanak Glass House</t>
  </si>
  <si>
    <t>M/s Gurus A to Z Marketing</t>
  </si>
  <si>
    <t>G-39, Prime Trade Center, 14 Sikh Mohalla, Indore, -452001, Madhya Pradesh</t>
  </si>
  <si>
    <t>M/s Haiqi Exhibition Private Limited</t>
  </si>
  <si>
    <t>M/s Hands on Creation Private Limited</t>
  </si>
  <si>
    <t>House No. 679/1, Solani Puram,, Roorkee, Haridwar Uttarakhand-247667</t>
  </si>
  <si>
    <t>M/s Hanuman Enterprises</t>
  </si>
  <si>
    <t>M/s Hanuman Hardware</t>
  </si>
  <si>
    <t>M/s Hardik Enterprises</t>
  </si>
  <si>
    <t>1-main road saragaon,Janjgir Champa, Chhattisgarh,, Pin Code- 495687</t>
  </si>
  <si>
    <t>M/s Hardware Collection</t>
  </si>
  <si>
    <t>Ward No. 27, Gali No.3,, Hari Singh Nagar, Jassion Road,, Haibowal Kalan, Ludhiana. Punjab- 141001</t>
  </si>
  <si>
    <t>M/s Hare Krishna Interior</t>
  </si>
  <si>
    <t>Ishwar colony Gali no 1,, Rudrapur,uttarakhand-263153</t>
  </si>
  <si>
    <t>Tenali</t>
  </si>
  <si>
    <t>M/s Hari Om Furniture</t>
  </si>
  <si>
    <t>M/s Hari Om Traders (U.P.)</t>
  </si>
  <si>
    <t>Indira Colony, Ground Floor Gali No. 02,, Rudrapur, Udham Singh Nagar,, Uttarakhand- 263153</t>
  </si>
  <si>
    <t>M/s Hari Om Trading Company(Jodhpur)</t>
  </si>
  <si>
    <t>M/s Hawk Overseas Trading Establishment</t>
  </si>
  <si>
    <t>M/s HB Computer Sticker</t>
  </si>
  <si>
    <t>M/s Hema Interiors</t>
  </si>
  <si>
    <t>M/s Hemkunt Paints</t>
  </si>
  <si>
    <t>M/s Hibrands</t>
  </si>
  <si>
    <t>Shop No. 3, Manohari Vidya Mandir,, Navyug Market, Ghaziabad, Uttar Pradesh- 201001</t>
  </si>
  <si>
    <t>M/s Hilsons</t>
  </si>
  <si>
    <t>Bada Bazar, Baghpat- 250609</t>
  </si>
  <si>
    <t>M/s Himanshu Prints &amp; Design</t>
  </si>
  <si>
    <t>M/s Hind Ad Solutions</t>
  </si>
  <si>
    <t>M/s Hindustan Plywood and Timber</t>
  </si>
  <si>
    <t>Shop No.10, Under Chetak Bridge, Zone-2,, MP Nagar, Bhopal-462011, Madhya Pradesh</t>
  </si>
  <si>
    <t>M/s Hirwani Enterprises</t>
  </si>
  <si>
    <t>41/301A, KDP, P.O South Kalamassery, Kochi, Ernakulam-683104, Kerala</t>
  </si>
  <si>
    <t>M/s H.K. Contractor</t>
  </si>
  <si>
    <t>5-67 D 3, 76 Badagubettu, Golden Rock, Building, Bailoor, Udupi, Karnataka- 576101</t>
  </si>
  <si>
    <t>M/s HKGN Graphics</t>
  </si>
  <si>
    <t>M/s HMK Enterprises</t>
  </si>
  <si>
    <t>M/s Home Furniture (Pb)</t>
  </si>
  <si>
    <t>G-6, Jetal Tower, 3 A Bow Street, Kolkata-700012, West Bangal</t>
  </si>
  <si>
    <t>M/s HP Flex</t>
  </si>
  <si>
    <t>F-343, Old M.B Road
Lado Sarai Crossing, Delhi- 110030, India</t>
  </si>
  <si>
    <t>M/s Hritik Exim</t>
  </si>
  <si>
    <t>M/s H.S. Hardware</t>
  </si>
  <si>
    <t>5, Biren Roy Road , behala, kolkata,(West Bengal), 700008</t>
  </si>
  <si>
    <t>M/s Huepress</t>
  </si>
  <si>
    <t>M/s Ibrahim Kutty.N Prop. Technal Marketing</t>
  </si>
  <si>
    <t>M/s Ideaa Creations</t>
  </si>
  <si>
    <t>Shop No. 01 RKB Industries, Manchalapur Road, Raichur-584101, (Karnataka)- 584101</t>
  </si>
  <si>
    <t>M/s Ideal Trading Concern</t>
  </si>
  <si>
    <t>13/5, Bajanai Koil Street,Saidapet,, Vellore,Tamil Nadu-632012</t>
  </si>
  <si>
    <t>M/s ID Tech Solutions Pvt Ltd</t>
  </si>
  <si>
    <t>98711 53065</t>
  </si>
  <si>
    <t>Arora Building, Parshuram Marg, Rishikesh, Uttarakhand-249201</t>
  </si>
  <si>
    <t>M/s I.J.S Traders</t>
  </si>
  <si>
    <t>M/s Ilma Steel Fabrication</t>
  </si>
  <si>
    <t>No.23, M.R.R Road, Bengaluru (Karnataka), Pin Code-560002</t>
  </si>
  <si>
    <t>M/s Impulse Retail</t>
  </si>
  <si>
    <t>M/s India Iron Store</t>
  </si>
  <si>
    <t>Kediya buisness park , taatibandh chowk, chandandih , bhilai road , raipur,, Pic Code- 490099 (Chhattisgarh)</t>
  </si>
  <si>
    <t>M/s Indian Art</t>
  </si>
  <si>
    <t>M/s Indian Timber Products Private Limited</t>
  </si>
  <si>
    <t>Firm change</t>
  </si>
  <si>
    <t>M/s India Timber &amp; Plywood</t>
  </si>
  <si>
    <t>Shop No.3/4, Near Posh Mata Mandir Ghodbandar, Road Ovla, Thane Mumbai-400615, Maharashtra</t>
  </si>
  <si>
    <t>M/s Indicraft Communications India Pvt.Ltd</t>
  </si>
  <si>
    <t>Hno-1833, Sec-9, First Floor,, Bahadurgarh - 124507(Haryana)</t>
  </si>
  <si>
    <t>M/s Indora Interior</t>
  </si>
  <si>
    <t>M/s Infurnico</t>
  </si>
  <si>
    <t>M/s Ingenious Ad and Design</t>
  </si>
  <si>
    <t>M/s Innovations India Inn</t>
  </si>
  <si>
    <t>M/s Innovative Designs</t>
  </si>
  <si>
    <t>M/s Insight</t>
  </si>
  <si>
    <t>M/s Intirio Trade and Construction Private Limited</t>
  </si>
  <si>
    <t>M/s Investo Graphics</t>
  </si>
  <si>
    <t>No.17 Annapoorneshwari Layout, Thigalarapalaya Near Sollapuradhamma Temple, Karivobanahalli Peenya 2nd Stage, Bangalore -560058</t>
  </si>
  <si>
    <t>M/s Ios Commerce Private Limted</t>
  </si>
  <si>
    <t># 22-1-10 &amp; 13 , A G. Complex,, P.B. Road, Near Ambatisatram Jn., Vizianagaram, Andra Pradesh- 535002</t>
  </si>
  <si>
    <t>M/s Jackson Paints</t>
  </si>
  <si>
    <t>M/s Jagdamba Kutir Udyog</t>
  </si>
  <si>
    <t>M/s Jai Ambe Furniture</t>
  </si>
  <si>
    <t>M/s Jai Ambey Enterprises</t>
  </si>
  <si>
    <t>M/s Jai Electrotech Private Limited</t>
  </si>
  <si>
    <t>919. RMC Road Bomboo Bajar,, Davangree, Karnataka- 577001</t>
  </si>
  <si>
    <t>M/s Jain Cards</t>
  </si>
  <si>
    <t>M/s Jain Hardware P.V.C Store</t>
  </si>
  <si>
    <t>M/s Jain Paint &amp; Sanitary Store</t>
  </si>
  <si>
    <t>33, Jawahar Nagar, 4th Street,, Upstairs,T.N.K. Puram,, Kongu Main Road, Tripur, Tamil Nadu-641607</t>
  </si>
  <si>
    <t>M/s Jairamdas &amp; Sons</t>
  </si>
  <si>
    <t>M/s Jai Shree Sticker Palace</t>
  </si>
  <si>
    <t>20E/1j, 5bk High School Road,, Aruppukottai, Virudhunagar, Tamil Nadu-626101</t>
  </si>
  <si>
    <t>M/s Jai Sri Meen Plastic</t>
  </si>
  <si>
    <t>M/s Jalaram Steel &amp; Wooden Furniture</t>
  </si>
  <si>
    <t>Billimora</t>
  </si>
  <si>
    <t>M/s Jalaram Wood Works</t>
  </si>
  <si>
    <t>M/s Janak Foundry</t>
  </si>
  <si>
    <t>M/s Jangid Hardware and Furniture</t>
  </si>
  <si>
    <t>M/s Janki Enterprises</t>
  </si>
  <si>
    <t>Plot No.302, Block D  Sector-63, Noida,, Gautam Buddha Nagar-201301</t>
  </si>
  <si>
    <t>M/s Janta Sales Corporation</t>
  </si>
  <si>
    <t>AF- (Madan Kirana Store), Near Govt School Mahaveer Nagar,, Barmer- 344001 (Rajasthan)</t>
  </si>
  <si>
    <t>M/s Jaskirat Bhambra Enterprises</t>
  </si>
  <si>
    <t>M/s Jawahar Granite and Tiles</t>
  </si>
  <si>
    <t>M/s Jawa Power Tools &amp; Electricals</t>
  </si>
  <si>
    <t>M/s Jay Shree Plywood and Hardware</t>
  </si>
  <si>
    <t>M/s J B Industries</t>
  </si>
  <si>
    <t>M/s Jed Faab Manufactures</t>
  </si>
  <si>
    <t>23, Jharkhandi Road, Behind Church, Bhola Nath, Nagar, Shahdara-110032</t>
  </si>
  <si>
    <t>M/s Jhothi Photography</t>
  </si>
  <si>
    <t>M/s Jindal Artglass Innovations Pvt.Ltd.</t>
  </si>
  <si>
    <t>M/s JITS</t>
  </si>
  <si>
    <t>M/s Jk Glass and Sanitory</t>
  </si>
  <si>
    <t>M/s J.K. Industries</t>
  </si>
  <si>
    <t>A-9, Sector-83, Noida, Gautam Buddha  Nagar,, Uttar Pradesh-201301</t>
  </si>
  <si>
    <t>M/s J.K. Traders (Mh)</t>
  </si>
  <si>
    <t>M/s Jmd Marketing</t>
  </si>
  <si>
    <t>M/s JMD Retail</t>
  </si>
  <si>
    <t>M/s Jolly Enterprise</t>
  </si>
  <si>
    <t>M/s Joy Guru Motion Films</t>
  </si>
  <si>
    <t>M/s J R G Enterprises</t>
  </si>
  <si>
    <t>M/s J .S. Fabrics</t>
  </si>
  <si>
    <t>F-35 Gali no 5E Sarurpur, Industrial area Faridabad Haryana- 121004, India</t>
  </si>
  <si>
    <t>M/s JU Agri Sciences Pvt. Ltd.</t>
  </si>
  <si>
    <t>360/7 Jessore Road, S.P. Colony,, North Twenty Four Parganas,, Kolkata- 700055 (West Bengal)</t>
  </si>
  <si>
    <t>Sikandrabad</t>
  </si>
  <si>
    <t>M/s Jyoti Art Studio</t>
  </si>
  <si>
    <t>Dhillon Niwas,, Jodhamal Colony,, Dhangu Road,, Pathankot-145001</t>
  </si>
  <si>
    <t>M/s Jyoti Enterprises</t>
  </si>
  <si>
    <t>M/s Jyoti Infotech</t>
  </si>
  <si>
    <t>M/s Jyoti International</t>
  </si>
  <si>
    <t>Shop No-3034/2, Main Bazar, Turkman Gate,, Delhi, Pin Code-110006</t>
  </si>
  <si>
    <t>M/s Jyoti Sign LLP</t>
  </si>
  <si>
    <t>M/s K2design</t>
  </si>
  <si>
    <t>M/s Kailash Timber Mart</t>
  </si>
  <si>
    <t>NH-154 Baijnath, Mandi Road, Bir Road, Mandi-, Kangra-176125, Himachal Pradesh</t>
  </si>
  <si>
    <t>M/s Kalita Printing Press</t>
  </si>
  <si>
    <t>M/s Kalpana Arts</t>
  </si>
  <si>
    <t>M/s Kalyani Graphics</t>
  </si>
  <si>
    <t>D-192, Sector D Barra-8,, Kanpur Nagar- 208027, (Uttar Pradesh)</t>
  </si>
  <si>
    <t>M/s Kamakhaya Store</t>
  </si>
  <si>
    <t>M/s Kamakshi Ceiling &amp; Roofing Industry</t>
  </si>
  <si>
    <t>East Godavari</t>
  </si>
  <si>
    <t>M/s Kamala Printers</t>
  </si>
  <si>
    <t>Robertsganj</t>
  </si>
  <si>
    <t>M/s Kamal Builders &amp; Properties</t>
  </si>
  <si>
    <t>M/s Kamal Hardware Store</t>
  </si>
  <si>
    <t>M/s Kamal Plywood Traders</t>
  </si>
  <si>
    <t>M/s Kanta in Corporation</t>
  </si>
  <si>
    <t>00, Khetrai Nangaliya Gujarwas,, Jhunjhunu-333036, Rajasthan</t>
  </si>
  <si>
    <t>M/s Kapil Redium Art</t>
  </si>
  <si>
    <t>M/s Karan Sales</t>
  </si>
  <si>
    <t>D-23, Sector-11, Noida-201301, Uttar Pradesh</t>
  </si>
  <si>
    <t>M/s Kartike Advertiser</t>
  </si>
  <si>
    <t>H No. 240, New Prem Nagar,, Karnal (Haryana)- 132001</t>
  </si>
  <si>
    <t>M/s Kashmedia Production</t>
  </si>
  <si>
    <t>M/s K B Tech Industries</t>
  </si>
  <si>
    <t>M/s K.D.Enterprises</t>
  </si>
  <si>
    <t>M/s K.D. Enterprises (Delhi)</t>
  </si>
  <si>
    <t>M/s Kedar Badri Asoociation</t>
  </si>
  <si>
    <t>Shop for Photo Videography Equipments, 47/2 Glass Bazar Ballari- 583101, (Karnataka)</t>
  </si>
  <si>
    <t>M/s Kedar Nath Naresh Kumar</t>
  </si>
  <si>
    <t>M/s Keerti Furnitures</t>
  </si>
  <si>
    <t>M/s Kelen India INC.</t>
  </si>
  <si>
    <t>M/s KGN Furniture House</t>
  </si>
  <si>
    <t>M/s Khalsa Traders</t>
  </si>
  <si>
    <t>M/s Khandelwal Hardware</t>
  </si>
  <si>
    <t>Plot No.02, Khasara No.1239,100 Feet Road, Mali, Colony, Subcity Centre Link Road, Udaipur-313002</t>
  </si>
  <si>
    <t>M/s Khan Enterprise</t>
  </si>
  <si>
    <t>M/s Khemka Plywood and Hardware</t>
  </si>
  <si>
    <t>Village Chennur,, District : Mancherial, Pin Code- 504201 (Telangana)</t>
  </si>
  <si>
    <t>M/s Khursheed Constrution Co.</t>
  </si>
  <si>
    <t>M/s Khushaboo Enterprises</t>
  </si>
  <si>
    <t>M/s Khushi Enterprise (Tripura)</t>
  </si>
  <si>
    <t>M/s Khutail Automobiles</t>
  </si>
  <si>
    <t>House No 87, Block No 15,, Kalyanpuri, Near Icici Bank ATM,, New Delhi-110091</t>
  </si>
  <si>
    <t>M/s Kiran Furniture</t>
  </si>
  <si>
    <t>M/s Kirpal Wooden Works</t>
  </si>
  <si>
    <t>M/s Kirthi Patel</t>
  </si>
  <si>
    <t>Near Makdoom Ganj Chokwi,, Kabari Bazar Crossing, Gandhi Road,, Khurja, Bulandshahr , Uttar Pradesh- 203131</t>
  </si>
  <si>
    <t>Nizamabad</t>
  </si>
  <si>
    <t>Ms. Kirti Patel</t>
  </si>
  <si>
    <t>Killa No 39/24/1 of 77/1764, Khewat No, 345, Gandhi Colony, Towar Wali Gali,, Samalkha, Samalkha, Panipat, Haryana, 132101</t>
  </si>
  <si>
    <t>M/s Kk.Glass &amp; Aluminium</t>
  </si>
  <si>
    <t>M/s Klearon Interiors LLp</t>
  </si>
  <si>
    <t>M/s Korazon Medical Devices Private Limited</t>
  </si>
  <si>
    <t>M/s K Plast</t>
  </si>
  <si>
    <t>58/3a,,Christopher Road,, Kolkata-700046</t>
  </si>
  <si>
    <t>M/s KPY Enterprises</t>
  </si>
  <si>
    <t>M/s Kranetech Automation &amp; Control</t>
  </si>
  <si>
    <t>Opp. Udaan Courier, Besides Mangal Compound, Mercedes Showroom Lane, Dewas Naka, Indore, 452010</t>
  </si>
  <si>
    <t>M/s Kriat</t>
  </si>
  <si>
    <t>Booth No. 92, Opp. Falcon View Flats Airport Road,, Sector-66 A Mohali Punjab- 160059</t>
  </si>
  <si>
    <t>M/s Krishiv Enterprises</t>
  </si>
  <si>
    <t>1st Floor, Barahia Kothi, Ram Krishna, Prasad Path, Pimohani, Kadamkuan, Patna Bihar- 800003</t>
  </si>
  <si>
    <t>M/s Krishna Iron Store</t>
  </si>
  <si>
    <t>P-5, C.I.T. Scheme No. L , Canning Street,, 2nd Floor, Kolkata- 700001, (West Bengal)</t>
  </si>
  <si>
    <t>M/s Krishna Led</t>
  </si>
  <si>
    <t>Sibari Road, Hailakandi,, Assam- 788155</t>
  </si>
  <si>
    <t>M/s Krishna Marketing (Kr)</t>
  </si>
  <si>
    <t>2575, Main Road Near Rashtriya Maruti Mandir,, Bazarpeth, Khed, Ratnagiri, (Maharashtra)- 415709</t>
  </si>
  <si>
    <t>M/s Krishna Paints</t>
  </si>
  <si>
    <t>Budebalaji Road, Pawan Colony Guna( Madhya pradesh ), Pin Code = 473001</t>
  </si>
  <si>
    <t>M/s Krishna Stickers</t>
  </si>
  <si>
    <t>W-5, Sector-11 , Noida, Gautam Buddha Nagar, Uttar Pradesh- 201301</t>
  </si>
  <si>
    <t>Sambalpur</t>
  </si>
  <si>
    <t>M/s Krishn Kumar Rajesh Kumar</t>
  </si>
  <si>
    <t>M/s K S Traders (Pb)</t>
  </si>
  <si>
    <t>0, Gram Sarsadi, Sarsadi, Ajmer, Rajasthan,, pin code-305404</t>
  </si>
  <si>
    <t>Firozpur</t>
  </si>
  <si>
    <t>M/s Kuldip Enterprises India Ltd</t>
  </si>
  <si>
    <t>M/s Kustom Made Interio</t>
  </si>
  <si>
    <t>74, Jawahar Marg, Nandlal Pura Square, Pin Code-452007</t>
  </si>
  <si>
    <t>M/s Kwality Electronics</t>
  </si>
  <si>
    <t>M/s Kw Industries</t>
  </si>
  <si>
    <t>SANITARY</t>
  </si>
  <si>
    <t>M/s La Citation Interiors Vide Vasstu</t>
  </si>
  <si>
    <t>M/s Laddu Gopal Laser Creations</t>
  </si>
  <si>
    <t>Khojim Ujjain Wala Indor Road Padam Nagar, Thane, Ka Samne Bangali Coloni Road, Near Haji Market, Khandwa-450001</t>
  </si>
  <si>
    <t>M/s Lakshmi Enterprises</t>
  </si>
  <si>
    <t>M/s Lakshy Enterprises</t>
  </si>
  <si>
    <t>Prabhat Colony, Service Road, (Near Pramansh Hotel), Santacruz (East),, Mumbai- 400055 (Maharashtra)</t>
  </si>
  <si>
    <t>M/s Lalitha Liquid Signs &amp; Suppliers</t>
  </si>
  <si>
    <t>Plot No. 40, Panjar Pol Industrial Estate,, Kolhapur- 416008 (Maharashtra)</t>
  </si>
  <si>
    <t>M/s Laminate Zone</t>
  </si>
  <si>
    <t>M/s Laxmi Art</t>
  </si>
  <si>
    <t>M/s Laxmi Hardware (Delhi)</t>
  </si>
  <si>
    <t>Jaetal Tower 3A, Bow Street, Kolkata-700012 (West Bengal)</t>
  </si>
  <si>
    <t>M/s Laxmi Hardware Store</t>
  </si>
  <si>
    <t>M/s Laxmi Marketing</t>
  </si>
  <si>
    <t>Civil Lines, Roorkee-247667 (U.K.), Mob No.- 9897185424</t>
  </si>
  <si>
    <t>M/s Leafoline Advertising</t>
  </si>
  <si>
    <t>M/s Leon Sofa Decors</t>
  </si>
  <si>
    <t>Pakabanda bazar, Beside smart furniture, Khammam-507001
Telangana</t>
  </si>
  <si>
    <t>M/s Levin Engineering</t>
  </si>
  <si>
    <t>M/s Lohitaksh Traders</t>
  </si>
  <si>
    <t>M/s Lokenath Enterprise</t>
  </si>
  <si>
    <t>Karimganj</t>
  </si>
  <si>
    <t>M/s Loomia Advertising</t>
  </si>
  <si>
    <t>No.33/8 shop no 9 to 12, 2nd floor, Sunguvar agraharam Street, Chindatripet chennai  - 600 002
, (Tamil Nadu)</t>
  </si>
  <si>
    <t>M/s Lskcon Laser</t>
  </si>
  <si>
    <t>M/s Maa Sarala Hardware &amp; Paints</t>
  </si>
  <si>
    <t>M/s Maa Savitri Developers</t>
  </si>
  <si>
    <t>2194/c Near Deshbhushan Hign School, Near Disha Diagnostics Somwarpeth Kolhapur, Pin Code 416122</t>
  </si>
  <si>
    <t>Midnapore</t>
  </si>
  <si>
    <t>M/s Maa Tara Enterprise</t>
  </si>
  <si>
    <t>Near by Vijaya Bank, Purani Tehsil Road,, Khurja- 203131 (Uttar Pradesh)</t>
  </si>
  <si>
    <t>M/s Madan Mohan Tech Ceramics</t>
  </si>
  <si>
    <t>M/s Mad Design Solutions</t>
  </si>
  <si>
    <t>Sangamner</t>
  </si>
  <si>
    <t>M/s Mad Ideo</t>
  </si>
  <si>
    <t>Shop No.18, Near I.S.M.Saraidhela, Dhanbad, 826002, Jharkhand</t>
  </si>
  <si>
    <t>M/s Magic Media Solutions</t>
  </si>
  <si>
    <t>M/s Mahadev Plastics</t>
  </si>
  <si>
    <t>M/s Mahagun Mywood</t>
  </si>
  <si>
    <t>Plot No. 85/20-21&amp; 86/16, Kundli,, Nh-44, G T Road, Dist-Sonepat,, Haryana-131028</t>
  </si>
  <si>
    <t>M/s Mahakali Foam &amp; Furnishings</t>
  </si>
  <si>
    <t>M/s Mahalakshmi Sticker</t>
  </si>
  <si>
    <t>M/s Mahalakshmi Stickers</t>
  </si>
  <si>
    <t>M/s Mahalaxmi Hardware</t>
  </si>
  <si>
    <t>M/s Mahalaxmi Hardware (Hr)</t>
  </si>
  <si>
    <t>M/s Maharaja Marketing (A.P)</t>
  </si>
  <si>
    <t>37/39 Forshore Road, Howrah-711103 (West Bengal)</t>
  </si>
  <si>
    <t>M/s Maharaja Marketing (Tamil Nadu)</t>
  </si>
  <si>
    <t>M/s Maharaja Marketing (TN)</t>
  </si>
  <si>
    <t>M/s Maharaja Sign &amp; Display</t>
  </si>
  <si>
    <t>M/s Mahaveer Plywood Marketing</t>
  </si>
  <si>
    <t>Bagsevaniya Bhopal Route- Baghsewania Road,, Bhopal, Madhya Pradesh- 462026</t>
  </si>
  <si>
    <t>M/s Mahesh Jaiswal</t>
  </si>
  <si>
    <t>M/s Mahesh Timber Trading Company</t>
  </si>
  <si>
    <t>Garh Road, (Opp. Khurja Paich), Hapur-245101 (Uttar Pradesh)</t>
  </si>
  <si>
    <t>M/s Maiya Das &amp; Sons</t>
  </si>
  <si>
    <t>Ghosh para.  East Udayrajpur.  Madhyamgram.  Kolkata  - 700129</t>
  </si>
  <si>
    <t>M/s Majestix Packology LLP</t>
  </si>
  <si>
    <t>M/s Makkah Timbers</t>
  </si>
  <si>
    <t>Mahadev Nagar, Kharadi, Pune-411014, Maharashtra</t>
  </si>
  <si>
    <t>Malerkotla</t>
  </si>
  <si>
    <t>M/s Malabar Marketing</t>
  </si>
  <si>
    <t>M/s Malik Company</t>
  </si>
  <si>
    <t>M/s Malke Impex</t>
  </si>
  <si>
    <t>M/s Manaskamona Timber &amp; Plywood Centre</t>
  </si>
  <si>
    <t>8/3974 B., J.P Nagar ,Anna Nagar,Kanakkampalayam,, poochakadu thottam,Tiruppur, Tamil Nadu, pin code-641655</t>
  </si>
  <si>
    <t>M/s Mangalam Creation</t>
  </si>
  <si>
    <t>M/s Mani Art</t>
  </si>
  <si>
    <t>M/s Manish Electrical &amp; Hardware</t>
  </si>
  <si>
    <t>M/s Manoj Plywood &amp; Colours</t>
  </si>
  <si>
    <t>Kh No. 33/5, Front of Radhakunj, Farmhouse Near JR Royal Public School,, Jonapur New Delhi- 110047</t>
  </si>
  <si>
    <t>M/s Mark Media</t>
  </si>
  <si>
    <t>Garh Road ( Near Mahohar Regency ) Hapur-245101</t>
  </si>
  <si>
    <t>M/s Marshal Auto Gas</t>
  </si>
  <si>
    <t>M/s Marsin Technology LLP</t>
  </si>
  <si>
    <t>96271 14211</t>
  </si>
  <si>
    <t>M/s Mars International</t>
  </si>
  <si>
    <t>Gali No. 3, Asthal Bohar Colony, Delhi Road,, Rohtak, Haryana- 124001</t>
  </si>
  <si>
    <t>M/s Maruti Enterprises</t>
  </si>
  <si>
    <t>Plot No.1, Prime Industrial Park,, Santej Vadsar Road,Santej Taluka Kalol,, Gandhinagar,Gujarat, 382721</t>
  </si>
  <si>
    <t>M/s Maruti Suzuki India Limited</t>
  </si>
  <si>
    <t>M/s Maruti Timbers</t>
  </si>
  <si>
    <t>M/s Maryam Advertising</t>
  </si>
  <si>
    <t>15 A.T. Road, Panigaon, Nagaon,, Assam-782001</t>
  </si>
  <si>
    <t>M/s Master Creation</t>
  </si>
  <si>
    <t>M/s Master Laser Cut</t>
  </si>
  <si>
    <t>M/s Master Profiles</t>
  </si>
  <si>
    <t>A/38 , Lalrinawma Building, Near Presbyterian, Church, Chanmari, Aizawl, Mizoram - 796007</t>
  </si>
  <si>
    <t>M/s Mauli Traders</t>
  </si>
  <si>
    <t>M/s M. B Enterprises</t>
  </si>
  <si>
    <t>Ground Floor Khasra No. 139, Near Khera, Devta Mandir, Village- Dallupura, East Delhi, Pin Code- 110096</t>
  </si>
  <si>
    <t>M/s Mediatech International Private Company</t>
  </si>
  <si>
    <t>18 Krishna Colony Naya Khera Ambabri, Jaipur, 302039</t>
  </si>
  <si>
    <t>M/s Mehta and Sons</t>
  </si>
  <si>
    <t>M/S MEP Traders</t>
  </si>
  <si>
    <t>M/s Meraki Interiors</t>
  </si>
  <si>
    <t>M/s Metro Led Lighting</t>
  </si>
  <si>
    <t>13/274-A, Ground Floor, Zack Furniture, Thevarupara, Nadackal, Erattupetta,, Kottayam , Kerala- 686122</t>
  </si>
  <si>
    <t>M/s Metro Mark</t>
  </si>
  <si>
    <t>M/s Metro Sign</t>
  </si>
  <si>
    <t>P.B. No. 6882, 174/2 Sadar Patrappa Road,, Bangalore- 560002 (Karnataka)</t>
  </si>
  <si>
    <t>M/s Metro Sign (Nagpur)</t>
  </si>
  <si>
    <t>71/1B/11, Shop No-12, Paras Phase-IV, MIDC, Bhosari, Pune-411026</t>
  </si>
  <si>
    <t>M/s M Fortune Enterprises</t>
  </si>
  <si>
    <t>B4, Tower-1 GF, 2nd Floor, 3rd Floor, Sector-63,, Noida, Uttar Pradesh-201301</t>
  </si>
  <si>
    <t>M/s Micro Polyester Lamination</t>
  </si>
  <si>
    <t>M/s Milestone Corporation</t>
  </si>
  <si>
    <t>M/s Milind Salunke</t>
  </si>
  <si>
    <t>M/s Minocha Metal P Ltd</t>
  </si>
  <si>
    <t>Shop No. 13 New Satara CHS, Plot No. 1, Sector 14, Koparkhairane Navi Mumbai-400709, (Maharashtra)</t>
  </si>
  <si>
    <t>M/s Miracle Hardware</t>
  </si>
  <si>
    <t>Prop No. 61-B First Floor, Ambedkar Colony,, Aya Nagar Pahari, South West, Delhi,, Delhi- 110047</t>
  </si>
  <si>
    <t>M/s Mirage ADS</t>
  </si>
  <si>
    <t>D-2/48 Janak Puri, Delhi-110058</t>
  </si>
  <si>
    <t>M/s Mithila Advertising (JH)</t>
  </si>
  <si>
    <t>Deoghar</t>
  </si>
  <si>
    <t>M/s Mittal Traders</t>
  </si>
  <si>
    <t>Daro Devria</t>
  </si>
  <si>
    <t>M/s MKM Trading Company</t>
  </si>
  <si>
    <t>M/s M K Plywood and Hardware</t>
  </si>
  <si>
    <t>Opp Bus Stand , Station Area,, Nandurbar Road, Dondaicha, Dhule,, Maharashtra-425408</t>
  </si>
  <si>
    <t>M/s M L PVC Furniture</t>
  </si>
  <si>
    <t>110/201, Laxmi Tower G.T. Road,, Kanpur Nagar, Kanpur, Uttar Pradesh-208012</t>
  </si>
  <si>
    <t>M/s Modak Sign World</t>
  </si>
  <si>
    <t>M/s Mod Creations</t>
  </si>
  <si>
    <t>1164, IInd Floor, Kucha Mahajani ,, Chandni Chowk, Delhi-110006</t>
  </si>
  <si>
    <t>M/s Moksh Laminate</t>
  </si>
  <si>
    <t>M/s Moondust Papers Pvt Ltd</t>
  </si>
  <si>
    <t>M/s Moto Craft</t>
  </si>
  <si>
    <t>M/s M Paliwal Plast</t>
  </si>
  <si>
    <t>NH 66, nawayath colony, near zaater, restaurant, bhatkal. 581320, Karnataka</t>
  </si>
  <si>
    <t>M/s M.Ramasamy Chettiar &amp; Son</t>
  </si>
  <si>
    <t>First Floor, D-21/5 , Okhla Industrial Area, Okhla Phase II, New Delhi, Delhi-110020</t>
  </si>
  <si>
    <t>Namakkal</t>
  </si>
  <si>
    <t>M/s M.R.G. Timbers</t>
  </si>
  <si>
    <t xml:space="preserve">Near Union Bank of India, Madel Branch, GROUND, B3 G1, Jaldhara, Old Market Circle, Madel Grande, Margao, South Goa, Goa, 403601</t>
  </si>
  <si>
    <t>M/s M S Enterprise</t>
  </si>
  <si>
    <t>Sankra gram, Mondal para., Near-Durga Mandir
P. O+P.S-Andal., Pin-713321
Dist-Paschim Bardhaman
West Bengal., 713321</t>
  </si>
  <si>
    <t>M/s M T Sales</t>
  </si>
  <si>
    <t>Wavoora Lolab kupwara
Potushai Lolab kupwara, Jammu and Kashmir - 193223</t>
  </si>
  <si>
    <t>M/s Mubarak Signs</t>
  </si>
  <si>
    <t>B-29, Sector-5 Noida-201301 (U.P.)</t>
  </si>
  <si>
    <t>Chengalpet</t>
  </si>
  <si>
    <t>M/s Mudgal Wood Industries</t>
  </si>
  <si>
    <t>Rashtravadi bhawan Opposite, satav sankul kasba,, baramati, Tal.baramati, Dist.Pune, Maharashtra, India  413102</t>
  </si>
  <si>
    <t>M/s Mukesh Girdhar</t>
  </si>
  <si>
    <t>M/s Mukesh Paints &amp; Hardware</t>
  </si>
  <si>
    <t>15/15, Manmohan Park , Old Katra Prayagraj,, Uttar Pradesh-211002</t>
  </si>
  <si>
    <t>M/s Mulukutla Raghuram</t>
  </si>
  <si>
    <t>Near Panch Batti Choraha, Rai Colony, Barmer, Rajasthan-344001</t>
  </si>
  <si>
    <t>Bhimavaram</t>
  </si>
  <si>
    <t>M/s Munesh Enterprises (Gzb)</t>
  </si>
  <si>
    <t>M/s Muskan Advertising</t>
  </si>
  <si>
    <t>M/s MZ Traders (TL)</t>
  </si>
  <si>
    <t>M/s Naaz Aquarium</t>
  </si>
  <si>
    <t>Main ITI Chowk Sonipat,, Haryana-131001</t>
  </si>
  <si>
    <t>M/s Nabarupa Varieties</t>
  </si>
  <si>
    <t>M/s Nagesh Multi-Prints</t>
  </si>
  <si>
    <t>C-327, Gajraula Hasanpur Road,, Gajraula Sub Post Office, Mohalla, Allipur Bhur, Gajraula. Amroha,, Uttar Pradesh-244235</t>
  </si>
  <si>
    <t>M/s Namami Enterprises</t>
  </si>
  <si>
    <t>M/s Narayan Art Printers Private Limited</t>
  </si>
  <si>
    <t>M/s National Hardware Products</t>
  </si>
  <si>
    <t>M/s National Ofset Printers</t>
  </si>
  <si>
    <t>Shop No. 1,2, Near Power House,, Gurukul Road, Faridabad, Haryana-121003</t>
  </si>
  <si>
    <t>Cachar</t>
  </si>
  <si>
    <t>M/s National Plywood &amp; Hardware</t>
  </si>
  <si>
    <t>KHASRA NO. 374/2, Bagmugaliya Road,, Bagmugalia, Bhopal, Bhopal, Madhya, Pradesh, 462043</t>
  </si>
  <si>
    <t>M/s Naveen Electronics</t>
  </si>
  <si>
    <t>B-873, J.J. Colony Sabada Nangloi, New Delhi-110081</t>
  </si>
  <si>
    <t>GADARWARA</t>
  </si>
  <si>
    <t>M/s Naveen Kumar</t>
  </si>
  <si>
    <t>C-182, Shop No. -1 Prashant Vihar,, Delhi-110085</t>
  </si>
  <si>
    <t>Ms. Navin Bakhai</t>
  </si>
  <si>
    <t>M/s Navketan Sign &amp; Display</t>
  </si>
  <si>
    <t>M/s Navketan Sign &amp; Display (Pune)</t>
  </si>
  <si>
    <t>C-389, Sector-10, Noida, Gautambuddha, Nagar, Uttar Pradesh-201301</t>
  </si>
  <si>
    <t>M/s Navya Enterprise</t>
  </si>
  <si>
    <t>M/s Navya Event and Advertising</t>
  </si>
  <si>
    <t>M/s Nayan Digital Press Private Limited</t>
  </si>
  <si>
    <t>G/f-100, Kh No.580/5, Gali No.6 &amp; 7 Mandoli,, Shahdara-110093, Delhi</t>
  </si>
  <si>
    <t>M/s Nazima Agate</t>
  </si>
  <si>
    <t>31W, Rather House Near Salfia Educational Institute, Lasjan, SrinagarJammu and Kashmir, 191101</t>
  </si>
  <si>
    <t>M/s NDAqual Forest</t>
  </si>
  <si>
    <t>M/s N.E. Doors</t>
  </si>
  <si>
    <t>Opp. Bhatye bridge police check post,Ratnagiri, Maharashtra 415612</t>
  </si>
  <si>
    <t>M/s Neelkanth Automation</t>
  </si>
  <si>
    <t>Village Saveleh, Ramnagar , West Post Office, Seemalkhaliya, Nainital,  Uttarakhand-244715</t>
  </si>
  <si>
    <t>M/s Neelkanth Hardware &amp; Tools</t>
  </si>
  <si>
    <t>M/s Neelkanth Stationers and Book Sellers</t>
  </si>
  <si>
    <t>M/s Neel Kanth Trade Linkers</t>
  </si>
  <si>
    <t>M/s Neeraj Hardware &amp; Mica Ply Store</t>
  </si>
  <si>
    <t>Shop no 14/15,Sapana Garden,Chogam Road,, Porvoim Goa-403521</t>
  </si>
  <si>
    <t>M/s Neeraj Thakur</t>
  </si>
  <si>
    <t>Hazaribag, Near Hanuman  Mandir, Kolghatti Main Road Hazaribagh,, Jharkhand, 825301</t>
  </si>
  <si>
    <t>Banikhet</t>
  </si>
  <si>
    <t>M/s Neha Traders</t>
  </si>
  <si>
    <t>Ground Floor, A134 E, Indra Kalyan Vihar,, Okhla Industrial Phase 1 Road,, New Delhi, South East Delhi, Delhi-110020</t>
  </si>
  <si>
    <t>M/s New Bombay Glass House</t>
  </si>
  <si>
    <t>Tenkasi</t>
  </si>
  <si>
    <t>M/s New Compitent Printing Solution</t>
  </si>
  <si>
    <t>M/s New Mishra Hardware</t>
  </si>
  <si>
    <t>Opp.Ioc Petrol Pump Nadakkavu, P.O. Udayamperoor, Pin Code-682307</t>
  </si>
  <si>
    <t>M/s New National Wood Work</t>
  </si>
  <si>
    <t>Akola Maharashtra-444001</t>
  </si>
  <si>
    <t>M/s New Navkar Marketing</t>
  </si>
  <si>
    <t>M/s New Padma Hardware</t>
  </si>
  <si>
    <t>distributor</t>
  </si>
  <si>
    <t>M/s New Variety Furniture</t>
  </si>
  <si>
    <t>M/s New Wood Craft</t>
  </si>
  <si>
    <t>M/s New World Private Limited</t>
  </si>
  <si>
    <t>M/s Niko Mats and Rugs</t>
  </si>
  <si>
    <t>Shalimar Tower, Gala No. 5, Next to Haji Motor,, Wada Road, Vanjarpatti Naka, Bhiwandi-421302, (Dist - Thane) Maharashtra</t>
  </si>
  <si>
    <t>M/s Niko Prefab Building Systems Private Limited</t>
  </si>
  <si>
    <t>M/s Ninth Aveneue Industries P. Ltd</t>
  </si>
  <si>
    <t>M/s Ninth Avenue Industries Private Limited</t>
  </si>
  <si>
    <t>Ground Floor, Kh No. 15/8, Street No. 9 Block-F,, Saroop Nagar, New Delhi, North Delhi, Delhi-110042</t>
  </si>
  <si>
    <t>M/s Ninth Avenue Industries Pvt Ltd</t>
  </si>
  <si>
    <t>S 15/2-Kh-2, Ghausabad, Varanasi,, Uttar Pradesh-221002</t>
  </si>
  <si>
    <t>M/s Niranjan Timber</t>
  </si>
  <si>
    <t>M/s N K Kapur and Company Private Limited</t>
  </si>
  <si>
    <t>M/s NN House LLP</t>
  </si>
  <si>
    <t>M/s Noora Traders</t>
  </si>
  <si>
    <t>Sco 366 Basement, Sector 44D, Chandigarh, Pin Code- 160002</t>
  </si>
  <si>
    <t>M/s Noor Electricals</t>
  </si>
  <si>
    <t>M/s Novelty Arts</t>
  </si>
  <si>
    <t>M/s N R Sanitary and Hardware</t>
  </si>
  <si>
    <t>House No.-20, Sepco, Street No. 1st Avenue, Durgapur, Paschim Bardhaman West Bengal-713205</t>
  </si>
  <si>
    <t>M/s NS Enterprises (H)</t>
  </si>
  <si>
    <t>M/s Nsk Doors</t>
  </si>
  <si>
    <t>2nd Floor, C-201 Bldg No.9, Laxmi Ratan, Four Bunglows, Andheri West, Mumbai Suburban, Maharashtra-400053</t>
  </si>
  <si>
    <t>M/s NS Prefab Porta Cabin</t>
  </si>
  <si>
    <t>M/s N Vision Enterprises</t>
  </si>
  <si>
    <t>78, New Colony No.3, Birla Nagar,, Gwalior .Madhya Pradesh-474004</t>
  </si>
  <si>
    <t>M/s N V Traders</t>
  </si>
  <si>
    <t>3/772,Near Anwar English Medium School, Manjeri Road, Thirurkkad, Malappuram-Kerala, Pin:679321</t>
  </si>
  <si>
    <t>M/s Omkar Enterprises (O)</t>
  </si>
  <si>
    <t>M/s Om Marketing</t>
  </si>
  <si>
    <t>Kabir Plaza, Way Wait +, Vadnagar, Kheralu High Way, Shekhpur (Khe.)- 384325</t>
  </si>
  <si>
    <t>M/s Om Media Agency</t>
  </si>
  <si>
    <t>M/s Omm Sai Enterprises</t>
  </si>
  <si>
    <t>M/s Omnific Fitouts Llp</t>
  </si>
  <si>
    <t>Vivekananda Pally, English Bazar,, Malda-732101 (West  Bengal)</t>
  </si>
  <si>
    <t>M/s Om Trading Company</t>
  </si>
  <si>
    <t>Plot No.-67, Sector-53  HSIIDC Industrial Estate,, Phase V Kundli Sonipat, Haryana-131028</t>
  </si>
  <si>
    <t>JHAJJAR</t>
  </si>
  <si>
    <t>M/s Om Vishwakarma Furniture</t>
  </si>
  <si>
    <t>M/s Ons Spare Parts</t>
  </si>
  <si>
    <t>B-37, Sharad Indl Estate, Lake Road, Bhandup-W, Mumbai-400078 (Maharashtra)</t>
  </si>
  <si>
    <t>M/s OP Printers &amp; Company</t>
  </si>
  <si>
    <t>9, Namrata Society, Near Indra Complex,, Manjalpur, Vadodara, Gujarat-390004</t>
  </si>
  <si>
    <t>M/s Opulence Craft</t>
  </si>
  <si>
    <t>Agrawal Dharamshala Gali,, Main Market, Rudrapur, Udham Singh Nagar,, Uttarakhand-263153</t>
  </si>
  <si>
    <t>M/s Opulence Media</t>
  </si>
  <si>
    <t>M/s Orbiz Autocraft</t>
  </si>
  <si>
    <t>M/s Orbiz Creative Private Limited</t>
  </si>
  <si>
    <t>B 15, IHDL Flats, Amman Kovil Street, GCT (P.O.), Venkittapuram, Coimbatore-641013</t>
  </si>
  <si>
    <t>M/s Ortex Industries Private Limited</t>
  </si>
  <si>
    <t>Ground Floor, D2/A3, Shiv Durga Vihar, Dayal Bagh Road, Lakkarpur Railway Fatak,, Katan Pahari, Faridabad Haryana-121009</t>
  </si>
  <si>
    <t>M/s Osakatek India Private Limited (Hr)</t>
  </si>
  <si>
    <t>M/s Oshin Enterprises</t>
  </si>
  <si>
    <t>Plot No. 3/1/12, Site-IV Industrial area,
Sahibabad Industrial Area,, Ghaziabad, Uttar Pradesh, 201010</t>
  </si>
  <si>
    <t>M/s Oswal Plywood</t>
  </si>
  <si>
    <t>Plot No.17, Phase -1, Road No.1, Akash Nagar, Near, Narayan Farm House, Indergarhi, Govindpuram,, Ghaziabad-201015, Uttar Pradesh</t>
  </si>
  <si>
    <t>M/s Paco Core Industries</t>
  </si>
  <si>
    <t>134, picnic garden road, kolkata, South, Twenty Four Parganas, West Bengal, 700039</t>
  </si>
  <si>
    <t>M/s Padamavati Print Chem</t>
  </si>
  <si>
    <t>80, jamedhar street, General Shop, East, Oppanakara Street Area, Coimbatore,, Tamil Nadu, 641001</t>
  </si>
  <si>
    <t>M/s Padma Art</t>
  </si>
  <si>
    <t>D-108, West Vinod Nagar,, Delhi-110092</t>
  </si>
  <si>
    <t>M/s Padmavati Agency</t>
  </si>
  <si>
    <t>M/s Page Makers</t>
  </si>
  <si>
    <t>M/s Palan-G Industries Private Limited</t>
  </si>
  <si>
    <t>Community Center House No. 19 Ashok Vihar, Phase-2, New Delhi, North West Delhi, Delhi-110052</t>
  </si>
  <si>
    <t>M/s Palate Distributor</t>
  </si>
  <si>
    <t>Ground Floor, Plot No-162,, Abhiram Pradhan, Oscarcity, Cenal Road,, Near Pratima Kalyani Mandap, Laxmi Nagar, Bhubnaneshwar , Khorda, Odisha-751006</t>
  </si>
  <si>
    <t>M/s Palred Electronics Private Limited</t>
  </si>
  <si>
    <t>1-A Agrensen Nagar Extn,, Mahesh Nagar, Jaipur, Rajasthan-302015</t>
  </si>
  <si>
    <t>M/s Pandit Press</t>
  </si>
  <si>
    <t>1, Radha Krishna Bagh, Near Agarshan Bhawan,, Pali, Rajasthan-306401</t>
  </si>
  <si>
    <t>M/s Panwar and Sons</t>
  </si>
  <si>
    <t>Awasiya Vikash Colony, Amaniganj,, Faizabad, Ayodhya, Uttar Pradesh, 224001</t>
  </si>
  <si>
    <t>M/s Paramhans Plywood</t>
  </si>
  <si>
    <t>Kurukshetra</t>
  </si>
  <si>
    <t>M/s Paras Plywood &amp; H/W</t>
  </si>
  <si>
    <t>M/s Paras Plywood (U.P.)</t>
  </si>
  <si>
    <t>M/s Paras Traders (M.H)</t>
  </si>
  <si>
    <t>Naya Bazar, Bhiwani-127021, Haryana</t>
  </si>
  <si>
    <t>M/s Parmeshwar Stickers</t>
  </si>
  <si>
    <t>M/s Parveen International</t>
  </si>
  <si>
    <t>M/s Patel Sand Suppliers</t>
  </si>
  <si>
    <t>M/s Paul P.S</t>
  </si>
  <si>
    <t>M/s Pawan Kumar</t>
  </si>
  <si>
    <t>Chopta Bazar ,Hansi ,Hisar, Haryana-125033</t>
  </si>
  <si>
    <t>M/s Pawan Putra</t>
  </si>
  <si>
    <t>M/s Pawan Repairing Centre</t>
  </si>
  <si>
    <t>Back Side of Gohana Road, Near Abhinandan, Hotel, Jind Haryana-126102</t>
  </si>
  <si>
    <t>M/s Pawan Traders</t>
  </si>
  <si>
    <t>M/s Peekay Trading Company</t>
  </si>
  <si>
    <t>M/s PIC Sapleston Stone</t>
  </si>
  <si>
    <t>M/s Picture Corner</t>
  </si>
  <si>
    <t>37 New Grain Market Rewari,, Haryana-123401</t>
  </si>
  <si>
    <t>M/s Picture Palace</t>
  </si>
  <si>
    <t>Emperor Square, M/s Aggarwal Plywood,, SCO No-8, TDI City , Sonipat, Haryana-131001</t>
  </si>
  <si>
    <t>M/s Pinter PL Soni</t>
  </si>
  <si>
    <t>S-21,A-350 Indrakalyan, Vihar,Okhla Phase-1,, New Delhi-110020</t>
  </si>
  <si>
    <t>M/s Pinto Ruseile Enterprises</t>
  </si>
  <si>
    <t>134-135, Housing Board Colony,, Jharsa Raod, Gurgaon, Haryana-122001</t>
  </si>
  <si>
    <t>M/s PKPL</t>
  </si>
  <si>
    <t>Ground Floor Shop No. 97-B, Bhagya, Laxmi Road, Rajapur, Sector-9 Rohini, North West Delhi, Delhi-110085</t>
  </si>
  <si>
    <t>M/s Pk Sons Enterprise</t>
  </si>
  <si>
    <t>D-96, Sanjay  Nagar, Sector-23, Ghaziabad, (Uttar Pradesh)-201001</t>
  </si>
  <si>
    <t>Amtala</t>
  </si>
  <si>
    <t>M/s Plastic Point</t>
  </si>
  <si>
    <t>Villa # 2&amp;3 Royal Enclave Society, Near Police station Majhola  Delhi Road, Moradabad 244001</t>
  </si>
  <si>
    <t>M/s Ply Max</t>
  </si>
  <si>
    <t>M/s Pooja Agencies</t>
  </si>
  <si>
    <t>Devi Dass Agrawal Khati Khana, Opposite Theka, Hathras Uttar Pradesh-204101</t>
  </si>
  <si>
    <t>M/s Pooja Medical Store</t>
  </si>
  <si>
    <t>Wadr No.10 Lalbagh, Tower Chowk,, Darbhanga  , Bihar-846004</t>
  </si>
  <si>
    <t>Ms. Poojitha G</t>
  </si>
  <si>
    <t>M/s Power Sports International</t>
  </si>
  <si>
    <t>chintaharan mahadev road mursan, gate, hathras, Hathras, Uttar Pradesh, 204101</t>
  </si>
  <si>
    <t>M/s Prabhat Saw Mill</t>
  </si>
  <si>
    <t>M/s Prabitha Polymers</t>
  </si>
  <si>
    <t>Taxi Stand Visheshwarganj, Ghazipur (U.P.), Pin Code-233001</t>
  </si>
  <si>
    <t>M/s Pradeep Hardware</t>
  </si>
  <si>
    <t>Basmat Road, Vishnu Jinning Corner,, Parbhani , Maharashtra-431401</t>
  </si>
  <si>
    <t>M/s Pradvi Sales</t>
  </si>
  <si>
    <t>Mandirpara, S/o Chhabi Bhowal, Malbazar,, Jalpaiguri, West Bengal, 735221</t>
  </si>
  <si>
    <t>M/s Prakash Arts Pvt. Ltd</t>
  </si>
  <si>
    <t>Shop No.4, Latif Building, Dr. Ambedkar Road, Opp. Shine Wadi, Dadar, Mumbai, Maharashtra-400014</t>
  </si>
  <si>
    <t>M/s Prakash Art Studio</t>
  </si>
  <si>
    <t>Jain Market,Holta Camp,, Palampur,Dist Kangra, Himachal Pradesh-176061</t>
  </si>
  <si>
    <t>M/s Pramukh Raj Decor</t>
  </si>
  <si>
    <t>Aloda</t>
  </si>
  <si>
    <t>M/s Prasad Traders</t>
  </si>
  <si>
    <t>Plot no. 308 Udhyog Kendra I 
Ecotech 3 
Greater Noida, 201306</t>
  </si>
  <si>
    <t>M/s Prasad Vanities</t>
  </si>
  <si>
    <t>4th Floor, 5A/162, Gali No. 4, W.E.A. Satnagar, Karol Bagh, Central , Delhi-110005</t>
  </si>
  <si>
    <t>M/s Prateek Plywood and Hardwares</t>
  </si>
  <si>
    <t>B-10 Second Floor, Sector-65,, Noida-201301 (Uttar Pradesh)</t>
  </si>
  <si>
    <t>M/s Prayag Type Foundry</t>
  </si>
  <si>
    <t>Jain Complex, Near Jain Mandir ,, Lower Bazar , Modi Nagar, Ghaziabad, Uttar Pradesh-201204</t>
  </si>
  <si>
    <t>M/s Precad Interiors</t>
  </si>
  <si>
    <t>M/s Prerna Threads Private Limited</t>
  </si>
  <si>
    <t>M/s Preview</t>
  </si>
  <si>
    <t>943A/817/B, Malviya Nagar,, Bansmandi, Prayagraj, Uttar Pradesh-211003</t>
  </si>
  <si>
    <t>M/s Printjunket</t>
  </si>
  <si>
    <t>C-144, Shop No.-6, Ground Floor, Jail Road,, Fateh Nagar, New Delhi-110018</t>
  </si>
  <si>
    <t>M/s Printmania</t>
  </si>
  <si>
    <t>Office No-56 &amp; 61, B- Wing, Steel Floor,, K.K Market Pune Maharasthra-43</t>
  </si>
  <si>
    <t>M/s Print Media</t>
  </si>
  <si>
    <t>50, Koodal Alagar Perumal Kovil Street,, Near Padmalaya Hospital, Madurai-625001, Tamil Nadu</t>
  </si>
  <si>
    <t>M/s Print Point</t>
  </si>
  <si>
    <t>M/s Print Solution</t>
  </si>
  <si>
    <t>M/s P S Fashions</t>
  </si>
  <si>
    <t>M/s Puneet Lazer Cut</t>
  </si>
  <si>
    <t>707/483, Gali Peer Wali, Zakir Colony,, Hapur Road, Meerut, Uttar Pradesh-250002</t>
  </si>
  <si>
    <t>M/s Punit Enterprise</t>
  </si>
  <si>
    <t>204, Near Nago Wala Mandir, Mohalla, Mahajanan, Bilari, Moradabad, Uttar Pradesh, 244411</t>
  </si>
  <si>
    <t>M/s Pushpa Enterprises</t>
  </si>
  <si>
    <t>Near by Aband Marriage Palace,, Raita Road, Tohana -125120 (Haryana)</t>
  </si>
  <si>
    <t>M/s PVblink Technology Pvt Ltd</t>
  </si>
  <si>
    <t>M/s PV Signs Private Limited</t>
  </si>
  <si>
    <t>M/s Quality Colour Chem</t>
  </si>
  <si>
    <t>11-5-338, Opp. MNJ Cancer Hospital, Red Hills, Lakdi Ka Pul,, Hyderabad, Telangana-500004</t>
  </si>
  <si>
    <t>M/s Quality Furniture Works</t>
  </si>
  <si>
    <t>H No- 2A, Guru Govind Singh Road,, Hazaribagh, Hazaribag, Jharkhand, 825301</t>
  </si>
  <si>
    <t>M/s Quality Hardware</t>
  </si>
  <si>
    <t>489, Near Dwarka Mor Metro Station, Najafgarh, South West Delhi, Delhi-110043</t>
  </si>
  <si>
    <t>M/s Rab Textiles Pvt Ltd</t>
  </si>
  <si>
    <t>M/s Rachit Signage Gallery</t>
  </si>
  <si>
    <t>M/s Radhe Graphics (Gujarat)</t>
  </si>
  <si>
    <t>padle building ,Hulgeshwari road near Veershiv Bank, Ichalkaranji 416115. (maharashtra)</t>
  </si>
  <si>
    <t>Bilimora</t>
  </si>
  <si>
    <t>M/s Radhey Radium Art &amp; Autospares</t>
  </si>
  <si>
    <t>Daulatpur Chowk, Daulatpur, Near Bus, Stand Daulatpur Chowk, Daulatpur, Una,, Himachal Pradesh, 177204</t>
  </si>
  <si>
    <t>M/s Radon India Private Limited</t>
  </si>
  <si>
    <t>Old Mandi Road, Hisar,, Haryana-125001</t>
  </si>
  <si>
    <t>M/s Raftaar Design</t>
  </si>
  <si>
    <t>M/s R.A. Hardware</t>
  </si>
  <si>
    <t>M/s Raif Printers</t>
  </si>
  <si>
    <t>Shop No. G-49, Vardhman Mall, Sector -5, Bawana, Industrial Area, New Delhi, North Delhi, Delhi, 110039</t>
  </si>
  <si>
    <t>Bhatkal</t>
  </si>
  <si>
    <t>M/s Raiganj Colour Lab</t>
  </si>
  <si>
    <t>52 and 54, Ambica Hardware Street No.-7, I D A Nacharam, Rangareddy Telangana-500076</t>
  </si>
  <si>
    <t>Raiganj</t>
  </si>
  <si>
    <t>M/s Rajan Wadhwa Estates Pvt.Ltd</t>
  </si>
  <si>
    <t>Shop No.  Chandrakant Patil Compound,, Near Liberty Hotel, Agra Road, Bhiwandi-421302, (Maharashtra)</t>
  </si>
  <si>
    <t>M/s Raja Plastic Work House</t>
  </si>
  <si>
    <t>M/s Rajasthan Glass</t>
  </si>
  <si>
    <t>M/s Rajdhani Sign Store</t>
  </si>
  <si>
    <t>Cinema Road, Palampur (H.P.)-176061</t>
  </si>
  <si>
    <t>M/s Raj Golu Welding</t>
  </si>
  <si>
    <t>Gandhi Chowk Shukarwari, Seoni(M.P)-480661</t>
  </si>
  <si>
    <t>M/s Raj Graphix Gallery</t>
  </si>
  <si>
    <t>M/s Rajkamal Glass Plywood &amp; Hardware</t>
  </si>
  <si>
    <t>261, 276, 277/6, G T ROAD NORTH,, Howrah, West Bengal, 711106</t>
  </si>
  <si>
    <t>M/s Raj Marketing</t>
  </si>
  <si>
    <t>M/s Raj Paints &amp; Hardware Store</t>
  </si>
  <si>
    <t>friends co.coporative colony, near tempo stand kankarbagh 
patna 800020, (Bihar)</t>
  </si>
  <si>
    <t>M/s Raj Pal Safety Tools</t>
  </si>
  <si>
    <t>IUdp Colony, Near, Kali Mata Mandir,, Washim-444505 (Maharashtra)</t>
  </si>
  <si>
    <t>M/s Raj Plastic Works</t>
  </si>
  <si>
    <t>M/s Rajshree Graphics</t>
  </si>
  <si>
    <t>OLD SAC, B Block, Department of Earth Sciences,, IIT Kanpur 208016 (Uttar Pradesh)</t>
  </si>
  <si>
    <t>M/s Raj signage</t>
  </si>
  <si>
    <t>M/s Ramdev Hardware</t>
  </si>
  <si>
    <t>Ground Floor, 209/31, Lila Ram Market, Masjid Moth, South Delhi, Delhi-110049</t>
  </si>
  <si>
    <t>M/s Ramdev Led</t>
  </si>
  <si>
    <t>Shop No. 2,3, Shardanand Anathalaya Trust, Sadar Bazar, Karnal Haryana-132001</t>
  </si>
  <si>
    <t>M/s Ramdev Stickers</t>
  </si>
  <si>
    <t>Ongole</t>
  </si>
  <si>
    <t>M/s Ramesh Arts</t>
  </si>
  <si>
    <t>Jay Vijay Society Road, Opp. Bank of Baroda,, Unjha-384170, Gujarat</t>
  </si>
  <si>
    <t>Raichur</t>
  </si>
  <si>
    <t>M/s Ramesh Arts (Mh)</t>
  </si>
  <si>
    <t>668, Ward No, 6 Bhadrapally, Burdwan, Purba, 'bardhaman, West Bengal-713101</t>
  </si>
  <si>
    <t>Atpadi</t>
  </si>
  <si>
    <t>M/s Rashmi Belts</t>
  </si>
  <si>
    <t>M/s Rathi Iron and Machinery Store</t>
  </si>
  <si>
    <t>13/2 Fakir Dey Lane,Bowbazar,
Kolkata : 700012 INDIA, Near YogaYog Bhavan 
Central Avenue, (West Bengal)</t>
  </si>
  <si>
    <t>M/s Rathore Book Depot</t>
  </si>
  <si>
    <t>First Floor Near Basanti Bagh,, Sai Road Baddi (H.P.)-173205</t>
  </si>
  <si>
    <t>Lalitpur</t>
  </si>
  <si>
    <t>M/s Regal Graphic Arts</t>
  </si>
  <si>
    <t>S/o Ravi Kumar, Mussalahpur Hat, Patna, Bihar-800006</t>
  </si>
  <si>
    <t>M/s Rehan Trading Co.</t>
  </si>
  <si>
    <t>Bharaopar , Ranchi Road, Biharsharif, Nalanda, Bihar-803101</t>
  </si>
  <si>
    <t>M/s Rehman Doors</t>
  </si>
  <si>
    <t>shastri colony, kannod road, ashta, Sehore,, Madhya Pradesh, 466116</t>
  </si>
  <si>
    <t>M/s Relax Enterprise</t>
  </si>
  <si>
    <t>M/s Rely on</t>
  </si>
  <si>
    <t>102, B Wing Vasukamal, Society Tungu Village,, Saki Vinus Road Powai Mumbai-400072, (Maharashtra)</t>
  </si>
  <si>
    <t>M/s Reyansh Enterprises</t>
  </si>
  <si>
    <t>Plot No.215, 852/2422, Abhaya Debadatta Swain,, Baramunda Road, Bhubaneswar, Khordha-751007, Odisha</t>
  </si>
  <si>
    <t>M/s Reynobond India</t>
  </si>
  <si>
    <t>Plot No. 126, Ganesh Colony, Jhotwara, Jaipur, (Rajasthan)-302012</t>
  </si>
  <si>
    <t>M/s R.G. Engineering Enterprises</t>
  </si>
  <si>
    <t>Indra Nagar, Postal Park, Kankarbagh,, Patna-800001 (Bihar)</t>
  </si>
  <si>
    <t>M/s Ria Doors</t>
  </si>
  <si>
    <t>M/s Right Angle Application</t>
  </si>
  <si>
    <t>M/s Riyasat Saifi</t>
  </si>
  <si>
    <t>21, Tehsil Chouraha, Dewas (M.P.)-455001</t>
  </si>
  <si>
    <t>M/s R.Karthick</t>
  </si>
  <si>
    <t>Near A-1, Furniture Jhokan Bagh Jhansi, Uttar Pradesh-284001</t>
  </si>
  <si>
    <t>M/s R K Enterprises</t>
  </si>
  <si>
    <t>M/s R.K. Enterprises (Delhi)</t>
  </si>
  <si>
    <t>Plot No.10 A, Krishna Colony,, Gaddi Maliyan Road, Jonesganj, Ajmer, Rajasthan-305001</t>
  </si>
  <si>
    <t>M/s R K Lights</t>
  </si>
  <si>
    <t>Sardar Vivek Singh Transport Wali Gali,, Nadrai Gate,  Kasganj-207123 (U.P.)</t>
  </si>
  <si>
    <t>Borivali East</t>
  </si>
  <si>
    <t>M/s R.K. Paint Hardware &amp; Sanitary Store</t>
  </si>
  <si>
    <t>Opp. Krishna Talkies Tanakpur Road,, Khatima-262308, Distt Us Nagar(Uttarakhand)</t>
  </si>
  <si>
    <t>M/s R N Bhargava &amp; Sons</t>
  </si>
  <si>
    <t>Infront of Gandak office,, station road, Gopalganj, Bihar 841428</t>
  </si>
  <si>
    <t>M/s Robotek LLP</t>
  </si>
  <si>
    <t>M/s Rohilla Flex Printer</t>
  </si>
  <si>
    <t>Shop No. 51 Basement Bhairo Bazar, Belanganj Agra, Uttar Pradesh-282004</t>
  </si>
  <si>
    <t>M/s Romano Optics</t>
  </si>
  <si>
    <t>M/s Royal Machine Tools (Delhi)</t>
  </si>
  <si>
    <t>M/s Royal Ply &amp; Paint House</t>
  </si>
  <si>
    <t>Plot No. 11, CBD Centre, Shahdara, New, Delhi, Delhi, 110032</t>
  </si>
  <si>
    <t>M/s Royal Prefeb</t>
  </si>
  <si>
    <t>GF-1, Pushpak Apt, NDA,   Pashan Rd,, Bavdhan, Pune-411021 (Maharashtra)</t>
  </si>
  <si>
    <t>M/s Royal Traders</t>
  </si>
  <si>
    <t>Kotulpur Ramkrishna, Pally, Bankura Pin No.-722141, (West Bengal)</t>
  </si>
  <si>
    <t>M/s R.P. Tiles &amp; Tubes LTD</t>
  </si>
  <si>
    <t>Kh No. 793, Back Side of H.B. Farm, House Gul-II Sector-23, Ghaziabad, Pin Code-201002 (Uttar Pradesh)</t>
  </si>
  <si>
    <t>M/s Rr Interiors &amp; Polymarbles</t>
  </si>
  <si>
    <t>21KH No 245   183 old Coman chhattarpur,, enclave phase 2 south Delhi ,110074</t>
  </si>
  <si>
    <t>M/s R.S. Tools</t>
  </si>
  <si>
    <t>0, KL Complex, kl complex, Demsein Long,, Shillong, East Khasi Hills, Meghalaya, 793011</t>
  </si>
  <si>
    <t>M/s Rtile</t>
  </si>
  <si>
    <t>M/s Rudrakh Enterprises</t>
  </si>
  <si>
    <t>Haripada Chatterjee Road,, (Nabadwip Road ) Krishna Nagar,Nadia, West Bengal-741101</t>
  </si>
  <si>
    <t>M/s Rudraksh Advertising</t>
  </si>
  <si>
    <t>Ropar</t>
  </si>
  <si>
    <t>M/s Rupam Arts &amp; Advertising</t>
  </si>
  <si>
    <t>21, Pondy Road, Villupuram,, Tamil Nadu-605602</t>
  </si>
  <si>
    <t>M/s S3 Decor</t>
  </si>
  <si>
    <t>House No. 63 and 64 Khata No. 152,, Bettadasnapura Village, Begur Hobli,, Bangalore, Bengaluru (Bengalore) Rural,, Karnataka-560100</t>
  </si>
  <si>
    <t>M/s Sabarish Anjaneyan</t>
  </si>
  <si>
    <t>M/s Sachin Enterprises</t>
  </si>
  <si>
    <t>Vivekanand Colony Murdhawa Renukoot, Sonbhadra-231217 (Uttar Pradesh)</t>
  </si>
  <si>
    <t>M/s Sachin Paint &amp; Sanatry Store</t>
  </si>
  <si>
    <t>A-1/330, Industrial Area, Kavi Nagar, Industrial Area Sector 17,, Ghaziabad-201001, Uttar Pradesh</t>
  </si>
  <si>
    <t>M/s Saideep Agency</t>
  </si>
  <si>
    <t>M/s Saifi Trading Company</t>
  </si>
  <si>
    <t>Opp. Namkeen Factory,1, Jasbir Colony, Barsat Road, Norrwala,, Panipat-132103 (Haryana)</t>
  </si>
  <si>
    <t>M/s Saifi Turning Wood Works</t>
  </si>
  <si>
    <t>Shop No. 2 Plot No. 71, Patel Nagar Colony,, Near Bharat Talkies Bhopal, Madhya Pradesh-462001</t>
  </si>
  <si>
    <t>M/s Sai Global Services</t>
  </si>
  <si>
    <t>M/s Saiglowsign</t>
  </si>
  <si>
    <t>M/s Saini Hardware Sanitary &amp; Paint House</t>
  </si>
  <si>
    <t>3123, Sadhu Saha Nagar , Turkiawas Road, Rewari, Haryana-123401</t>
  </si>
  <si>
    <t>M/s Sai Sanitary &amp; Electrical Shop</t>
  </si>
  <si>
    <t>D-302, Shanti Complex, Opp. L&amp;T Gate No.7, Saki, Vihar Road, Powai, Mumbai-400072</t>
  </si>
  <si>
    <t>M/s Sai Sreevang</t>
  </si>
  <si>
    <t>Baghajatin colony Pradhannagar siliguri, Near Muktamanch 
West Bengal
734003</t>
  </si>
  <si>
    <t>M/s Sakshi Sanitary Stores</t>
  </si>
  <si>
    <t>Bocha Chak, Phulwarisarif, Patna Bihar-801505</t>
  </si>
  <si>
    <t>M/s Samarth Printers</t>
  </si>
  <si>
    <t>M/s Samriddhi Automations Pvt.Ltd (U.K.)</t>
  </si>
  <si>
    <t>804 Block-1 My Home Vihanga, Financial Dist. Gachibowli Hyderabad, Telangana-500032</t>
  </si>
  <si>
    <t>M/s S And S Marketing</t>
  </si>
  <si>
    <t>M/s Sangam Ad</t>
  </si>
  <si>
    <t>M/s Sanjay Upadhya</t>
  </si>
  <si>
    <t>M/s Sansap Technology Private Limited</t>
  </si>
  <si>
    <t>M/s Santosh Computer</t>
  </si>
  <si>
    <t>582/1795,0, Chandaka, Bhubaneswar,, Khordha Odisha-751024</t>
  </si>
  <si>
    <t>M/s Sant Rohidas Chappal Mart &amp; Shoe Material</t>
  </si>
  <si>
    <t>LGF 10 Barrow Shopping Center Below, Hotel Geetraj Near Alambagh Bus Stand, Alambagh Lucknow Uttar Pradesh-226005</t>
  </si>
  <si>
    <t>M/s Sarala Timber Depot</t>
  </si>
  <si>
    <t>M/s Saraswati Samil</t>
  </si>
  <si>
    <t>Phaltan</t>
  </si>
  <si>
    <t>M/s S Babulal and Co.</t>
  </si>
  <si>
    <t>M/s S D Arts Pune</t>
  </si>
  <si>
    <t>M/s Sensational Agri Inputs Pvt Ltd</t>
  </si>
  <si>
    <t>16, Parbato Shopping Complex,, Ashram More, G.T. Road Asansol-713303, (West Bengal)</t>
  </si>
  <si>
    <t>M/s S.G.Enterprises(Delhi)</t>
  </si>
  <si>
    <t>G-01, H.No.11/232, Sagar Apartment, Nani Daman, Darda and Nagar Haveli and Daman and Diu-396210</t>
  </si>
  <si>
    <t>M/s Shagun Cards</t>
  </si>
  <si>
    <t>M/s Shah Association</t>
  </si>
  <si>
    <t>Village Chattarpur, Prop No. 377, Ground Floor, Chattarpur, New Delhi,, South Delhi, Delhi-110074</t>
  </si>
  <si>
    <t>M/s Shah Photographer</t>
  </si>
  <si>
    <t>M/s Shakumbri Plywood</t>
  </si>
  <si>
    <t>M/s Shankar Building Material House</t>
  </si>
  <si>
    <t>M/s Shanti Hardware &amp; Paint Store</t>
  </si>
  <si>
    <t>M/s Sharma Art Productions Private Limited</t>
  </si>
  <si>
    <t>B-975, Basement, Sangam Vihar,, South Delhi - 110080</t>
  </si>
  <si>
    <t>M/s Sharma Handicraft</t>
  </si>
  <si>
    <t>B 24 Sector 6 Noida 201301
Uttar Pradesh</t>
  </si>
  <si>
    <t>M/s Sharp Innovations</t>
  </si>
  <si>
    <t>Shop No. 6 Ground Floor, H.N.1192, Ratilal, Compound, Devji Nagar, Narpoli Road, Bhiwandi, Thane, Maharashtra-421302</t>
  </si>
  <si>
    <t>M/s Sharul's Innoavtions</t>
  </si>
  <si>
    <t>Ambaji Nagar, Opp LIC Office,, Takhatgarh Road,  Sumerpur , Pali, Rajasthan-306902</t>
  </si>
  <si>
    <t>M/s Shilpa Store</t>
  </si>
  <si>
    <t>M/s Shine Signmakers</t>
  </si>
  <si>
    <t>Uttar Gangotri Shop No.4 Venkateshwar, Talkies Road, Supela Road, Bhilai,, Durg, Chhattisgarh-490023</t>
  </si>
  <si>
    <t>M/s Shivam Associates</t>
  </si>
  <si>
    <t>171, Raviwarpeth, Kannachowk,, Solapur-413005 (Maharashtra)</t>
  </si>
  <si>
    <t>M/s Shivam Creations</t>
  </si>
  <si>
    <t>0, Shahabad Road, Mohalla Bazar,, Bilari , Moradabad, Uttar Pradesh-202411</t>
  </si>
  <si>
    <t>M/s Shivashish Associates</t>
  </si>
  <si>
    <t>A-22, Sector-58, Noida-201301 (U.P.)</t>
  </si>
  <si>
    <t>M/s Shiv Shakti Enterprises (Delhi)</t>
  </si>
  <si>
    <t>34/2, Parthasarathi Street, Pulianthope,,, Chennai, Chennai, Tamil Nadu, 600012</t>
  </si>
  <si>
    <t>M/s Shiv Shakti Enterprises (U.P.)</t>
  </si>
  <si>
    <t>M/s Shivshakti Marketing</t>
  </si>
  <si>
    <t>108, SS Toll Town, Asur, Tiruchirappalli,, Tamil Nadu, 620015</t>
  </si>
  <si>
    <t>M/s Shiv Shakti Timber</t>
  </si>
  <si>
    <t>M/s Shourya Enterprises</t>
  </si>
  <si>
    <t>M/s Shree Adeshwar Enterprises</t>
  </si>
  <si>
    <t>M/s Shree Arts</t>
  </si>
  <si>
    <t>M/s Shree Balaji Hardware &amp; Sanitary</t>
  </si>
  <si>
    <t>M/s Shree Bhagwati Traders</t>
  </si>
  <si>
    <t>M/s Shree Cards</t>
  </si>
  <si>
    <t>4M/10, Bahadurpur Housing Colony,, Bhootnath Road, Kankarbagh, Patna, Bihar- 800026</t>
  </si>
  <si>
    <t>M/s Shree Ganesh Marketing</t>
  </si>
  <si>
    <t>M/s Shree Ganpati Exports</t>
  </si>
  <si>
    <t>G/F - 20, Akshardham Residency, opp sahaj, 2 Appartment, SP Ring Road, Vastral,, Ahmedabad, Gujarat, 382418</t>
  </si>
  <si>
    <t>M/s Shree Gopal Industries</t>
  </si>
  <si>
    <t>F 234A, Mangal Bazar, Laxmi Nagar, East Delhi, Delhi, 110092</t>
  </si>
  <si>
    <t>M/s Shreeji Sign Media</t>
  </si>
  <si>
    <t>M/s Shree Prayag Air Controls Pvt.Ltd.</t>
  </si>
  <si>
    <t>Plot No. 742, Pocket-C, IFC Gazipur,, New Delhi-110096</t>
  </si>
  <si>
    <t>M/s Shree Rajendra Flex</t>
  </si>
  <si>
    <t>Modi Road, Jhunjhunu, Rajasthan-333001</t>
  </si>
  <si>
    <t>M/s Shree Sai Flex and Printers</t>
  </si>
  <si>
    <t>Building No-3, 1st Floor, Gala No-109,, Shree Siddhivinayak Ind, Nanagar Road,, Palghar Maharashtra-401208</t>
  </si>
  <si>
    <t>M/s Shree Salasar Enterprises</t>
  </si>
  <si>
    <t>Rajindra  Printers, Behind Bus Stand,, Ladwa,kukrshetra, haryana-136132</t>
  </si>
  <si>
    <t>M/s Shree Samarth Plywood and Hardware</t>
  </si>
  <si>
    <t>Nsight, unit 105, 1st floor, tower B,, unitech cyber park, sec 39, gurugram, Haryana-122003</t>
  </si>
  <si>
    <t>M/s Shree Shyam Sanitary Ware</t>
  </si>
  <si>
    <t>Shop at Manesar Road, Hayatpur,, Garhi Harsaru, Gurugram, Haryana, 122505</t>
  </si>
  <si>
    <t>Hissar</t>
  </si>
  <si>
    <t>M/s Shree Siddhi Trading Company</t>
  </si>
  <si>
    <t>Shop No. 5, Sardar Patel, Cotton Market, Kadi- Chhatral, Highway, Kadi-382715 (Gujarat)]</t>
  </si>
  <si>
    <t>M/s Shree Vidya Arts &amp; Graphics (M.P.)</t>
  </si>
  <si>
    <t>M/s Shree Vinayak Enterprises</t>
  </si>
  <si>
    <t>M/s Shri Aman Media</t>
  </si>
  <si>
    <t>Khasra No.-301 A, Vill- Nanhera Anantpur, Puhana, Tehsil- Roorkee, Dist- Haridwar (U.K.)-247667</t>
  </si>
  <si>
    <t>M/s Shri Balaji Elec &amp; Hardware Store</t>
  </si>
  <si>
    <t>Deokali Bypass Chauraha, Ayodhya-224001, Uttar Pradesh</t>
  </si>
  <si>
    <t>M/s Shri Balaji Hardware</t>
  </si>
  <si>
    <t>Plot No. 220, Shyam Vihar 3, Modhera Road,, Mahesana, Mahesana, Gujarat, 384002</t>
  </si>
  <si>
    <t>M/s Shri Balaji Hardware and Electricals</t>
  </si>
  <si>
    <t>0, Jhalu Nehtaur Road, Jhalu, Distt Bijnor, Uttar Pradesh-246701</t>
  </si>
  <si>
    <t>M/s Shri Balaji Hardware &amp; Sanitary Store</t>
  </si>
  <si>
    <t>M/s Shri Ganesh Plywood</t>
  </si>
  <si>
    <t>M/s Shri Ganpati Homes Private Limited</t>
  </si>
  <si>
    <t>U&amp;V-36 A Shop No. 1 Opp. RBI Colony, Shalimar Bagh, Delhi-110088</t>
  </si>
  <si>
    <t>M/s Shri Ji Digital Solution</t>
  </si>
  <si>
    <t>M/s Shri Khatu Shyam Hardware</t>
  </si>
  <si>
    <t>M/s Shri Krishna Enterprises (Roorkee)</t>
  </si>
  <si>
    <t>M/s Shri Niwas and Sons Company</t>
  </si>
  <si>
    <t>Ground, 504, B L Jangid Art, Medical Road,, Chandan Nagar, Nagpur, Maharashtra,, 440009</t>
  </si>
  <si>
    <t>M/s Shri Ram Hardware &amp; Sanitary</t>
  </si>
  <si>
    <t>M/s Shri Ram Industries</t>
  </si>
  <si>
    <t>Z/1, 326, Okhla, Jamia Nagar, New Delhi-110025</t>
  </si>
  <si>
    <t>M/s Shri Shri Dori Makers</t>
  </si>
  <si>
    <t>M/s Shri Shyam Baba products</t>
  </si>
  <si>
    <t>A-1 Lajpat Nagar-1, New Delhi-110024</t>
  </si>
  <si>
    <t>M/s Shri Shyam Hardware (Delhi)</t>
  </si>
  <si>
    <t>M/s Shri Shyam Ji Products</t>
  </si>
  <si>
    <t>A-9, Noida, GM Fashion, Sector 7, Noida,, Gautambuddha Nagar, Uttar Pradesh, 201301</t>
  </si>
  <si>
    <t>M/s Shri Vishwakarma Timber</t>
  </si>
  <si>
    <t>M/s Shriya Timber &amp; Plywood</t>
  </si>
  <si>
    <t>552, f pocket, sarita vihar. New delhi 110076</t>
  </si>
  <si>
    <t>M/s Shubh Printers</t>
  </si>
  <si>
    <t>M/s Shukla Traders</t>
  </si>
  <si>
    <t>#48-7-21, Old Vegitable Market Lane, Srinagar,, Visakhapatnam-530016 (Andhra Pradesh)</t>
  </si>
  <si>
    <t>M/s Shweta Arts</t>
  </si>
  <si>
    <t>M/s Shyam Graphics Private Limited</t>
  </si>
  <si>
    <t>Shop No. 45, Narela Road,, Bawana New Delhi, Delhi-110039</t>
  </si>
  <si>
    <t>M/s Siddarth Traders</t>
  </si>
  <si>
    <t>Baghpat</t>
  </si>
  <si>
    <t>M/s Sidhi Interior</t>
  </si>
  <si>
    <t>D-10A, Khasra No. 121/13 Defence Enclave,, Madhu Vihar, New Delhi-110059</t>
  </si>
  <si>
    <t>M/s Signadd Solution Advertising</t>
  </si>
  <si>
    <t>M/s Sign Craft</t>
  </si>
  <si>
    <t>M/s Sign Dynamic</t>
  </si>
  <si>
    <t>M/s Sign Mart</t>
  </si>
  <si>
    <t>Shop no 1 amiraj society opp burkule, hall uttam nager cidco nashik 422009, (Maharashtra)</t>
  </si>
  <si>
    <t>M/s Signscapes</t>
  </si>
  <si>
    <t>M/s Singh Paper Product &amp; Printers</t>
  </si>
  <si>
    <t>Shah Zubair Rd, Shastri Nagar,, Munger, Bihar-811201</t>
  </si>
  <si>
    <t>M/s Sivam LED</t>
  </si>
  <si>
    <t>M/s S K Furniture Abd Decorators</t>
  </si>
  <si>
    <t>Shop No. 4 Old Barak T-108, R.C. Road,, Chembur Camp, Mumbai-400074 (Maharashtra)</t>
  </si>
  <si>
    <t>M/s SKG Homes Pvt. Ltd.</t>
  </si>
  <si>
    <t>M/s S.K. Patel and Brothers</t>
  </si>
  <si>
    <t>M/s SK Power Tools</t>
  </si>
  <si>
    <t>M/s S.K Steel &amp; Electrical Store</t>
  </si>
  <si>
    <t>OPP . Registry Office Takiyapar,, Danapur Patna-800012</t>
  </si>
  <si>
    <t>M/s SLV Modular Furniture</t>
  </si>
  <si>
    <t>M/s Smart Brain Labs</t>
  </si>
  <si>
    <t>Plot No 2A ,  1st Floor ,  Kh No 294 ,  Kehar Singh state ,, Saidulajab Village Lane No 2 New Delhi 110030</t>
  </si>
  <si>
    <t>M/s S.M. Chemicals</t>
  </si>
  <si>
    <t>Lumding Road, Ward No. 5, Lanka, Hojal Assam-782446</t>
  </si>
  <si>
    <t>M/s S.M. Eco Dispotech</t>
  </si>
  <si>
    <t>M/s S.M Industrial Corporation</t>
  </si>
  <si>
    <t>M/s Smita Bhatt</t>
  </si>
  <si>
    <t>M/s Smriti Print House</t>
  </si>
  <si>
    <t>M/s SMT Traders</t>
  </si>
  <si>
    <t>M/s Sofa Manufacturing</t>
  </si>
  <si>
    <t>M/s Sonam Enterprises</t>
  </si>
  <si>
    <t>Patil Estate, Shop No. 2, Opp. to Punjab, National Bank, Indrayani Nagar, Bhosari,, Pune-411026 (Maharashtra)</t>
  </si>
  <si>
    <t>Ms. Sonia</t>
  </si>
  <si>
    <t>Balaji Bottle Store. Main Road, Dhanas, Marble Market, Chandigarh,-160014</t>
  </si>
  <si>
    <t>M/s Soni Digital Industries</t>
  </si>
  <si>
    <t>M/s Soni Plastic</t>
  </si>
  <si>
    <t>M/s Sony Enterprises (Kr)</t>
  </si>
  <si>
    <t>Near BPTP Tower, Shopr No.1,, Samaspur, Gurugram , Haryana-122001</t>
  </si>
  <si>
    <t>M/s Souza Enterprises</t>
  </si>
  <si>
    <t>M/s Spectrum Scan Pvt Ltd</t>
  </si>
  <si>
    <t>Opp Sector-4 Pulia Near Kidjee School Sonepat, Road Rohtak, Haryana-124001</t>
  </si>
  <si>
    <t>M/s Spoorthy Creations</t>
  </si>
  <si>
    <t>M/s SPS Metal Craft LLP</t>
  </si>
  <si>
    <t>M/s S R Denim Care Enterprises</t>
  </si>
  <si>
    <t>M/s Sree and Co.</t>
  </si>
  <si>
    <t>M/s Sree Balaji Frame Works</t>
  </si>
  <si>
    <t>3rd Floor, H No-79, BLK-H, PKT-32,, Sector-3, Rohini, Delhi-110085</t>
  </si>
  <si>
    <t>M/s Sree Durga Industry</t>
  </si>
  <si>
    <t>Wz-68, Ground Floor Phase-1, Om Vihar, Uttam Nagar, North West Delhi,, Delhi-110059</t>
  </si>
  <si>
    <t>M/s Sree Venkateswara Furniture &amp; Homeneeds</t>
  </si>
  <si>
    <t>near nehru putla, Balani Plywood, Station road,, Nandurbar, Nandurbar, Maharashtra, 425412</t>
  </si>
  <si>
    <t>M/s Sri Balaji Timber Traders</t>
  </si>
  <si>
    <t>J-48 And J-49
Sector 63 Noida, Gautambuddha Nagar  
Uttar Pradesh, Pin Code-201301</t>
  </si>
  <si>
    <t>Tuticorin</t>
  </si>
  <si>
    <t>M/s Sri Durga Sri Timbers</t>
  </si>
  <si>
    <t>Salem pincode 637502, Tamil Nadu</t>
  </si>
  <si>
    <t>Ms. Srikanth Nathani</t>
  </si>
  <si>
    <t>M/s Sri Krishna Valves Industries</t>
  </si>
  <si>
    <t>Near Shankar Murti, Opp. Masjid, Chandpur, (Bijnor), Pin Code-246725</t>
  </si>
  <si>
    <t>M/s Sri Meenatchiamman Screen Makers</t>
  </si>
  <si>
    <t>M/s Srinivasumoorthy D V</t>
  </si>
  <si>
    <t>H.No.2093/47, Siliguri Industrial Estate,, Sevoke Road, Siliguri, Jalpaiguri,, West Bengal-734001</t>
  </si>
  <si>
    <t>M/s Sri Periyandavar Traders</t>
  </si>
  <si>
    <t>Aruppukkottai</t>
  </si>
  <si>
    <t>M/s Sri Rama Enterprises</t>
  </si>
  <si>
    <t>Wz-190, Opp. Hastal Road,, Metro Pillar No. 662, Main Najafgarh Road,, Uttam Nagar, New Delhi-110059</t>
  </si>
  <si>
    <t>Nandyal</t>
  </si>
  <si>
    <t>M/s Sri Ranganatha Palte</t>
  </si>
  <si>
    <t>M/s Sri Sai Ganesh Ads</t>
  </si>
  <si>
    <t>Shop at Plot No.11 Block D, Kh No., 12/13/2/19, Madhu Vihar Uttam Nagar, South West Delhi, Delhi-110075</t>
  </si>
  <si>
    <t>M/s Sri Vasavi Agencies</t>
  </si>
  <si>
    <t>Chaudhary Building, Opp. Copretive Society, Palwal Road, Khair-202138 (Aligarh)</t>
  </si>
  <si>
    <t>M/s S R K Associates</t>
  </si>
  <si>
    <t>0, Satha Road, Bulandshahr, Uttar Pradesh-203001</t>
  </si>
  <si>
    <t>M/s Sr Petmart Private Limited (N)</t>
  </si>
  <si>
    <t>Opp Icici Bank, Hisar Road, Bhuna-125111, Fatehabad (Haryana)</t>
  </si>
  <si>
    <t>M/s S.R. Radium</t>
  </si>
  <si>
    <t>3002, Old Bus Stand,, Tri Nagar,Delhi, North West Delhi,, Delhi-110035</t>
  </si>
  <si>
    <t>M/s S.S Anugraha Flex and Prints</t>
  </si>
  <si>
    <t>Opp. Gramin Bank Hayatpur, Hayatpur, Opp., Gramin Bank, Sec 93 Gurgaon, Hayatpur,, Hayatpur Gurgaon, Gurugram, Gurugram, Haryana, 122505</t>
  </si>
  <si>
    <t>M/s S S Enterprises (AP)</t>
  </si>
  <si>
    <t>251, Shrimangal, Near City Post,, Pune Maharashtra-411002</t>
  </si>
  <si>
    <t>M/s S.S. Gift Collection</t>
  </si>
  <si>
    <t>Shop No 1, Balaji Heights, Near Buchade, Patil Office, Marunji, Pune, Pune, Maharashtra, 411057</t>
  </si>
  <si>
    <t>M/s S.S. Ply and Hardware</t>
  </si>
  <si>
    <t>M/s S.S. Plywood &amp; Furniture</t>
  </si>
  <si>
    <t>48 Dispensary Road, opp back gate of Kotwali,, Dehradun, UK, 248001</t>
  </si>
  <si>
    <t>M/s Stanbon Exlp Solution Llp</t>
  </si>
  <si>
    <t>M/s Standard Plywood &amp; Furniture</t>
  </si>
  <si>
    <t>M/s Star Enterprises</t>
  </si>
  <si>
    <t>M/s Star Inc</t>
  </si>
  <si>
    <t>M/s Starplast</t>
  </si>
  <si>
    <t>M/s Staunch Electronics India Llp</t>
  </si>
  <si>
    <t>M/s Style Graphic</t>
  </si>
  <si>
    <t>PLOT NO -2 Sector -2A Imt Manesar Gurugarm, (Haryana)-122101</t>
  </si>
  <si>
    <t>M/s Stylish Home</t>
  </si>
  <si>
    <t>Plot No. 10/2, Palla No. 1 Nehar Road, P.O., Amar Nagar Near Jiva Farm House,, NHPC Metro Station Dist Faridabad-121003, (Haryana)</t>
  </si>
  <si>
    <t>M/s Subham Enterprises</t>
  </si>
  <si>
    <t>Vill, Balarampur, Haripal, Hooghly , West Bengal-712403</t>
  </si>
  <si>
    <t>M/s Sudarshan Enterprises</t>
  </si>
  <si>
    <t>M/s Sudhir Sambarcible Repairing &amp; Sanitary Hw</t>
  </si>
  <si>
    <t>Bata Chowk, Madhubani,, Bihar-847211</t>
  </si>
  <si>
    <t>M/s Sultan Furniture</t>
  </si>
  <si>
    <t>4 Bansari Bungalows, Opp Green Acres, Prahlad, Nagar, Ahmedabad-380015, Gujarat</t>
  </si>
  <si>
    <t>M/s Sumit Enterprises (Hr)</t>
  </si>
  <si>
    <t>Near Tagore School, Narnaund,, Hisar, Haryana-125039</t>
  </si>
  <si>
    <t>M/s Summit Enterprise</t>
  </si>
  <si>
    <t>M/s SunBeam Exports</t>
  </si>
  <si>
    <t>Opp. Co-Operative Society, Railway Station,, Kosii , Rewari, Haryana-123302</t>
  </si>
  <si>
    <t>M/s Sunder Pattern &amp; Sanatry Works</t>
  </si>
  <si>
    <t>Mohalla Jai Jai Ram, Sanbhar Wali Gali,, Kasganj, Uttar Pradesh-207123</t>
  </si>
  <si>
    <t>M/s Sunil Hardware &amp; Paint</t>
  </si>
  <si>
    <t>M/s Sunil Plastic Store</t>
  </si>
  <si>
    <t>M/s Sunrise E Soft</t>
  </si>
  <si>
    <t>Shop No. 2A, Extn-3,, Main -3 Main Rohtak Road Nangloi Delhi-110041</t>
  </si>
  <si>
    <t>M/s Sunshine Acrylic</t>
  </si>
  <si>
    <t>Plot No.-56, Shop No.-01 Jagriti Vihar, Sector-23 Sanjay Nagar Ghaziabad, Uttar Pradesh-201001</t>
  </si>
  <si>
    <t>M/s Sunshine Interior Decorators</t>
  </si>
  <si>
    <t>Ahju</t>
  </si>
  <si>
    <t>M/s Sunshine Printer Sona Flex Print</t>
  </si>
  <si>
    <t>Nayagarh</t>
  </si>
  <si>
    <t>M/s Sunshine Print Graphics</t>
  </si>
  <si>
    <t>69, Bhagsipura, Ujjain, Madhya Pradesh-456006</t>
  </si>
  <si>
    <t>M/s Sunshine Services &amp; Suppliers</t>
  </si>
  <si>
    <t>Rais Market, Chota Pull, Nainital Road, Bareilly-243003, (Uttar Pradesh)</t>
  </si>
  <si>
    <t>M/s Sun Sign &amp; Technologies</t>
  </si>
  <si>
    <t>68, Bhayaji Road, Mhow , Indore, Madhya Pradesh-453441</t>
  </si>
  <si>
    <t>M/s Sun Sign Traders</t>
  </si>
  <si>
    <t>FF, Shop No. 25, 26 Part of Prop No.235 to 240,, Gali Kunjas, Dariba Kalan, Chandni Chowk,, Delhi-110006</t>
  </si>
  <si>
    <t>M/s Supadak Footwear India Private Limited</t>
  </si>
  <si>
    <t>56, Jagriti Vihar, Sector 23, Sanjay Nagar, Ghaziabad, Uttar Pradesh-201002</t>
  </si>
  <si>
    <t>M/s Super Bond Mfg Pvt. Ltd</t>
  </si>
  <si>
    <t>36, Guru Govind Singh Road, K.B. Market, Hazaribagh, Jharkhand-825301</t>
  </si>
  <si>
    <t>M/s Super Creations Interiors &amp; Exteriors Pvt Ltd.</t>
  </si>
  <si>
    <t>M/s Superpacks Business Solutions LLP</t>
  </si>
  <si>
    <t>M/s Supreme Shine Hospitality Service</t>
  </si>
  <si>
    <t>106, Main Road, Magol Pur Khurd,, North West Delhi, Delhi-110083</t>
  </si>
  <si>
    <t>M/s Surabhi Polymers Pvt Ltd.</t>
  </si>
  <si>
    <t>M/s Surbhi Satcom Private Limited</t>
  </si>
  <si>
    <t>M/s Surbhi Traders</t>
  </si>
  <si>
    <t>WZ-96, Ram Nagar, Tilak Nagar,, New Delhi-110018</t>
  </si>
  <si>
    <t>M/s Surmount Energy Solutions Pvt Ltd</t>
  </si>
  <si>
    <t>B-2 Ganesh Nagar, West Delhi, Delhi-110018</t>
  </si>
  <si>
    <t>M/s Surya Industries (Pb)</t>
  </si>
  <si>
    <t>M/s Surya Publicity</t>
  </si>
  <si>
    <t>M/s Surya Traders Hardware &amp; Electricals</t>
  </si>
  <si>
    <t>M/s S V Blocks &amp; Studio</t>
  </si>
  <si>
    <t>Ballari</t>
  </si>
  <si>
    <t>M/s S.V.Enterprises</t>
  </si>
  <si>
    <t>Village Mehandipur PO kishangarh, Teh Khanna Distt Ludhiana 141401, (Punjab)</t>
  </si>
  <si>
    <t>M/s Svs Photography</t>
  </si>
  <si>
    <t>2nd shanta durga bhavan kacheri road palghar 401404</t>
  </si>
  <si>
    <t>M/s Swami Ji Paints &amp; Hardware</t>
  </si>
  <si>
    <t>Shop No.1114, Ground Floor, Bajaj Shopping Complex,, Furniture Bazar, Ulhasnagar-421003, Maharashtra</t>
  </si>
  <si>
    <t>M/s Swastik Complete Outdoor Signage</t>
  </si>
  <si>
    <t>11, Gande Nale Ke Pass, Bus Stand K Peeche,, Udaipur, Rajasthan-313001</t>
  </si>
  <si>
    <t>M/s Swastik Enterprise</t>
  </si>
  <si>
    <t>M/s Swastik Print Ad Industry</t>
  </si>
  <si>
    <t>M/s Swastik Printers</t>
  </si>
  <si>
    <t>Branch Office opp-Haryana Hotel, Gangaswar Road H.Q Out Side Gate
Bikaner</t>
  </si>
  <si>
    <t>M/s Syed Liyakhat Ali Saddam</t>
  </si>
  <si>
    <t># 2, Nayak Complex Hosapete Road, Sirsi-581401, Karnataka</t>
  </si>
  <si>
    <t>Adilabad</t>
  </si>
  <si>
    <t>M/s Taha Battries and Art Prop, Yusuf Bhai</t>
  </si>
  <si>
    <t>M/s Taj and Company</t>
  </si>
  <si>
    <t>B 6/9
Dlf phase 1 
Gurgaon 122002, (Haryana)</t>
  </si>
  <si>
    <t>M/s Taksh</t>
  </si>
  <si>
    <t>S.N. Ganguly Road, Main Road,, Ranchi Jharkhand-834001</t>
  </si>
  <si>
    <t>West Tripura</t>
  </si>
  <si>
    <t>M/s Tanishka Online</t>
  </si>
  <si>
    <t>Chashiri, Near Classic Trailor Bijnor,, Uttar Pradesh-246701</t>
  </si>
  <si>
    <t>M/s Tanushree Cotex</t>
  </si>
  <si>
    <t>M/s Tausavarh &amp; Son's Company</t>
  </si>
  <si>
    <t>2/162/B, Jalalpur Road, Dubrajpur Ward No. 12, Dist Birbhum, Pin Code-731123 (West Bengal)</t>
  </si>
  <si>
    <t>M/s Tayal Traders</t>
  </si>
  <si>
    <t>Cycle More Gobindarampur, P.O--Gobindarampur
Via-- Kakdwip, South 24 Parganas
West Bengal Pin--743347</t>
  </si>
  <si>
    <t>Khurja</t>
  </si>
  <si>
    <t>M/s Tds Enterprises</t>
  </si>
  <si>
    <t>Bartan Bazar, Bichla Bazar Chowk,, Bhiwani,  Haryana-127021</t>
  </si>
  <si>
    <t>M/s Tentacle Aerologistix Pvt.Ltd</t>
  </si>
  <si>
    <t>M/s Terra Polyplast Pvt Ltd</t>
  </si>
  <si>
    <t>M/s Thavar India Surface System</t>
  </si>
  <si>
    <t>Near Village Pond, Malvi Road,, Panchayat Headquarter, Kamach Khera,, Jind, Haryana-126101</t>
  </si>
  <si>
    <t>M/s The Adography</t>
  </si>
  <si>
    <t>N 181, SECTOR 12, SECTOR 12,, Gautambuddha Nagar, Uttar Pradesh, 201301</t>
  </si>
  <si>
    <t>M/s The Choudhary Printers</t>
  </si>
  <si>
    <t>96 DSIDC Shed, Okhla Industrial Estate Phase-2,, New Delhi-110020, Delhi</t>
  </si>
  <si>
    <t>M/s The Design Studio</t>
  </si>
  <si>
    <t>M/s The Techno Store</t>
  </si>
  <si>
    <t>M/s Tirupati Enterprises (Bihar)</t>
  </si>
  <si>
    <t>M/s Tiwari Emporium</t>
  </si>
  <si>
    <t>Plot No. F-4/3 Five Star MIDC Kagal,, Dist: Kolhapur-416236 (Maharashtra)</t>
  </si>
  <si>
    <t>M/s Tiwari Enterprise</t>
  </si>
  <si>
    <t>M/s Todkari Art</t>
  </si>
  <si>
    <t>M/s Tosif Art Decor</t>
  </si>
  <si>
    <t>219-220 NK Surana Marg, Gulabi Bagh, North Delhi, Delhi-110007</t>
  </si>
  <si>
    <t>M/s Toyo Sanitary Wares Private Limited</t>
  </si>
  <si>
    <t>12/6 DM road street 3 plot 4 gurukul industrial Area, faridabad pin no. 121003</t>
  </si>
  <si>
    <t>M/s Tree Home Modular Kitchen</t>
  </si>
  <si>
    <t>Kichha</t>
  </si>
  <si>
    <t>M/s Trijal Industries</t>
  </si>
  <si>
    <t>M/S Triveni Enterprises</t>
  </si>
  <si>
    <t>Plot No 27, Sohna Road, Ballabgarh,, Faridabad, Haryana, 121004</t>
  </si>
  <si>
    <t>M/s Trophy House</t>
  </si>
  <si>
    <t>M/s Tropical Industries International Pvt Ltd</t>
  </si>
  <si>
    <t>M/s True Line Printers &amp; Advertisers</t>
  </si>
  <si>
    <t>00, Katiya Tola, Tehsil Sadar Bazar,, Shahjahanpur, Uttar Pradesh-242001</t>
  </si>
  <si>
    <t>M/s Udit Polymers &amp; Chemicals</t>
  </si>
  <si>
    <t>475 Village &amp; PO Badagaon Meerut, Rawan Urf Baragaon Meerut Bagpat, Uttar Pradesh-250101</t>
  </si>
  <si>
    <t>M/s Ujjain Wala</t>
  </si>
  <si>
    <t>Kaipukharia, NH 12, Gutka Shop, Adhata,, North Twenty Four Parganas,, West Bengal, 743221</t>
  </si>
  <si>
    <t>M/s U.K Industrial Corporation</t>
  </si>
  <si>
    <t>D-1/77. Rama Vihar, Karala, Delhi-110081</t>
  </si>
  <si>
    <t>M/s Ulfat Graphic</t>
  </si>
  <si>
    <t>M/s Ulka Creations</t>
  </si>
  <si>
    <t>M/s Undo World Pvt Ltd</t>
  </si>
  <si>
    <t>Shop No. 3 Ashoka Mews, Kondhwa Bk,, Pune, Maharashtra-411048</t>
  </si>
  <si>
    <t>M/s Unico Electronics</t>
  </si>
  <si>
    <t>M/s Unik Plastic</t>
  </si>
  <si>
    <t>RZ-17 , Mahindra Park Uttam Nagar, New Delhi-110059</t>
  </si>
  <si>
    <t>M/s Unique Collection</t>
  </si>
  <si>
    <t>Shop No. 1,2, Rudransh, Sector-48,, Nerul, Thane Maharashtra-400706</t>
  </si>
  <si>
    <t>M/s Unique Collection (U.K.)</t>
  </si>
  <si>
    <t>M/s Unique Films</t>
  </si>
  <si>
    <t>AJMER</t>
  </si>
  <si>
    <t>M/s Unique interior decors</t>
  </si>
  <si>
    <t>#100-Evr Road, Puthure, Trichy-620017, (Tamil Nadu)</t>
  </si>
  <si>
    <t>Khammam</t>
  </si>
  <si>
    <t>M/s Universal Plywood</t>
  </si>
  <si>
    <t>M/s Upkar Vala</t>
  </si>
  <si>
    <t>49,Shyam Enclave Karkardooma,, Near Bahubali Enclave,, Delhi-110092</t>
  </si>
  <si>
    <t>M/s Usha Doors &amp; Interiors</t>
  </si>
  <si>
    <t>M/s Uttam Comunicartions</t>
  </si>
  <si>
    <t>M/s UV Laser</t>
  </si>
  <si>
    <t>M/s V3glorious</t>
  </si>
  <si>
    <t>M/s Varad Enterprises</t>
  </si>
  <si>
    <t>2/16 , vivekanand nagar, sweet rose, Academy, Aravali Vihar, Alwar Rajasthan-301001</t>
  </si>
  <si>
    <t>M/s Vardhman Plywood Store</t>
  </si>
  <si>
    <t>217,Chakraborty Enterprises,Mathapur Road,, Chatir Math Palpara/nabadwip, Nadia,West Bengal, 741302</t>
  </si>
  <si>
    <t>M/s Vasundhara Plywood and Hardware</t>
  </si>
  <si>
    <t>Shop No. 03, House No. 498, Navnath Apartment, Juhu Gaon, Sector-11, Vashi, Thane, Maharashtra-400701</t>
  </si>
  <si>
    <t>M/s VAY Incorporates</t>
  </si>
  <si>
    <t>Ground Floor, BLOCK-C-16, Sumel Business, Park 6, 
Dudheshwar Circle, Dudheswar, Ahmedabad,, Gujarat-380004</t>
  </si>
  <si>
    <t>M/s Veena Arts</t>
  </si>
  <si>
    <t>Ramshilla, Near Gammon Bridge,, Ramshilla, P.O. Bhekhali Ramshilla,, Kullu, Himachal Pradesh-175101</t>
  </si>
  <si>
    <t>M/s Veil Craft Solutions</t>
  </si>
  <si>
    <t>M/s Venus Paper Cone</t>
  </si>
  <si>
    <t>Na, Maya Market, Gumaniwala, Rishikesh, Gumaniwala, Dehradun Uttarakhand-249204</t>
  </si>
  <si>
    <t>M/s Verma Tool Hardware and Alloy</t>
  </si>
  <si>
    <t>V.P.O. Tigaon, Near Nagar Steel Work,, Faridabad-121101, (Haryana)</t>
  </si>
  <si>
    <t>M/s Vibrations Led Signs</t>
  </si>
  <si>
    <t>SCF-15, Sector-6, Bahadurgarh, Jhajjar-124507, Haryana</t>
  </si>
  <si>
    <t>M/s Victory Advertising Agency</t>
  </si>
  <si>
    <t>M/s Victory Painter and Advertisement</t>
  </si>
  <si>
    <t>M/s Vijay Enterprises</t>
  </si>
  <si>
    <t>M/s Vijay Repairing Center</t>
  </si>
  <si>
    <t>M.G. Road Jalgaon Dist: Alipurduar (W.B), Pin Code-736182 (West Bengal)</t>
  </si>
  <si>
    <t>M/s Vijayshree Autocom Ltd.</t>
  </si>
  <si>
    <t>402, Ashwood, Acme Ozone, Manpada,, Thane, Maharashtra, 400610</t>
  </si>
  <si>
    <t>Howrah</t>
  </si>
  <si>
    <t>M/s Vijay Stone Supply Co.</t>
  </si>
  <si>
    <t>M/s Vikas Sharma</t>
  </si>
  <si>
    <t>M/s Vinayak Ply India</t>
  </si>
  <si>
    <t>Shop No. 318, Goupuri,, Ghaziabad, Uttar Pradesh-201001</t>
  </si>
  <si>
    <t>M/s Vinayak Plywood (Mp)</t>
  </si>
  <si>
    <t>1,1, Choudhary, Khapatahay Np Tola,, Jagdishpur, Bhojpur, Bihar-802158</t>
  </si>
  <si>
    <t>M/s Vinit Hardware Store</t>
  </si>
  <si>
    <t>M/s Vinod Kumar &amp; Co.</t>
  </si>
  <si>
    <t>Tika Para, Ward No-8, Suri, Birbhum, West Bengal-731101</t>
  </si>
  <si>
    <t>M/s Vinylo interiors Private Limited</t>
  </si>
  <si>
    <t>C-16, In front of Coca Cola Factory,, Patliputra Industrial Area, Patna, Bihār 800013</t>
  </si>
  <si>
    <t>M/s Virat Traders</t>
  </si>
  <si>
    <t>B-63, Street No. 5, Jagatpuri,, East Delhi, Delhi-110051</t>
  </si>
  <si>
    <t>M/s Virat Wood Furniture</t>
  </si>
  <si>
    <t>Pilani Road, Near Naveen Cinema Hall,, Chirawa, Jhunjhunu Rajasthan-333026</t>
  </si>
  <si>
    <t>M/s Vishal Arts Sign &amp; Graphics Pvt.Ltd</t>
  </si>
  <si>
    <t>Chakkar Road,Kath Mandi,, Jind-126102(Haryana)</t>
  </si>
  <si>
    <t>M/s Vishwabharathi Sign's</t>
  </si>
  <si>
    <t>M/s Vishwakarma Glass House</t>
  </si>
  <si>
    <t>S/o Bashir Ahmed,, Razdepur, Telpurwa, Ghazipur, Uttar Pradesh-233001</t>
  </si>
  <si>
    <t>M/s Vishwa Printing</t>
  </si>
  <si>
    <t>Kh No.14/24 &amp; 25/1, Ram Nagar Extn, New Delhi-110041</t>
  </si>
  <si>
    <t>M/s Vishwa S.B.</t>
  </si>
  <si>
    <t>Haveri</t>
  </si>
  <si>
    <t>M/s Viz Creation</t>
  </si>
  <si>
    <t>Building No.8/c, Shop No. 3, Ashok Nagar, Bhiwandi-421302, (Maharashtra)</t>
  </si>
  <si>
    <t>M/s Vmade Laser Technology</t>
  </si>
  <si>
    <t>E-24,K.C.Badkhal Road,S.G.M. Nagar,, N.I.T Faridabad-121001</t>
  </si>
  <si>
    <t>Badnapur</t>
  </si>
  <si>
    <t>M/s VM Live Private Limited</t>
  </si>
  <si>
    <t>D 48 Sector 2, Bawana Industrial Area, Delhi-110039</t>
  </si>
  <si>
    <t>M/s VSH Traders</t>
  </si>
  <si>
    <t>6, Monalisa, LBS Marg, Near Hariniwas, Circle, Thane(W) , Pin Code-400601, (Maharashtra)</t>
  </si>
  <si>
    <t>M/s V.V Interiors</t>
  </si>
  <si>
    <t>279. Patparganj industrial area 
Delhi - 110092</t>
  </si>
  <si>
    <t>M/s Warsi Furniture House</t>
  </si>
  <si>
    <t>Ground Floor, Mehta Building, Sector 1, New Shimla, Kasumpti, Shimla,, Himachal Pradesh, 171009</t>
  </si>
  <si>
    <t>Balrampur</t>
  </si>
  <si>
    <t>M/s Wave Modulars</t>
  </si>
  <si>
    <t>M/s Windbridge Concepts Private Limited</t>
  </si>
  <si>
    <t>M/s Woodco Furniture</t>
  </si>
  <si>
    <t>1137/20, Puthenpally Mifthahul, Uloom Complex Poonjar Road, Erattupetta, Kottayam, (D.T), Kerala-686121</t>
  </si>
  <si>
    <t>M/s Woodco Interiors</t>
  </si>
  <si>
    <t>M/s Wood Craft</t>
  </si>
  <si>
    <t>Unit -2 , No. 95/2, Near New Agarwal Cargo Movers, Hottappanapalya, Madavara Post, Bangalore North, Pin Code-562162</t>
  </si>
  <si>
    <t>M/s Woodtale</t>
  </si>
  <si>
    <t>First Second Third Floor, Plot No. 09,, Ram Nagar, Om Vihar, Uttam Nagar, West Delhi,, Delhi-110059</t>
  </si>
  <si>
    <t>M/s Wood Tech Industries</t>
  </si>
  <si>
    <t>A-37, Phase II (Hosiery Complex) Noida, Gautam Buddha Nagar, Uttar Pradesh-201305</t>
  </si>
  <si>
    <t>M/s Wt Print Go</t>
  </si>
  <si>
    <t>GF, 171, Block -R, Vani Vihar, Vani Vihar Road,, uttam Nagar, New
Delhi, West Delhi, Delhi, 110059</t>
  </si>
  <si>
    <t>M/s Yahya Fashion</t>
  </si>
  <si>
    <t>Plot No. G-1/632, Riico Ind. Area,, Chopanki, Bhiwadi, Alwar ,, Rajasthan- 301019</t>
  </si>
  <si>
    <t>M/s Yash Enterprises (Delhi)</t>
  </si>
  <si>
    <t>M/s Yash Sonkiya</t>
  </si>
  <si>
    <t>B, 1st floor, 15/3, above Ramdev Medicals, Kasavanahalli, Bengaluru, Karnataka 560035</t>
  </si>
  <si>
    <t>M/s Y Mallikarjuna</t>
  </si>
  <si>
    <t>M/s Your Choice (M.P.)</t>
  </si>
  <si>
    <t>M/s Ypeck Quality Pacakaging Private Limited</t>
  </si>
  <si>
    <t>15, Ramakrishna Nagar, Samundipuram, Main Road, Tirupur-3 Tamil Nadu-641603, India</t>
  </si>
  <si>
    <t>M/s Zack Furniture</t>
  </si>
  <si>
    <t>M/s Zakki</t>
  </si>
  <si>
    <t>Near bus stand  pnb bank building 1st Floor teh.Nadaun, distt hamirpur H.P 177033</t>
  </si>
  <si>
    <t>M/s Zenith Industrial Supplies</t>
  </si>
  <si>
    <t>First Floor, Right Side, C-1 Madanpur Khadar, Extn Part-1 ,Sarita Vihar, South Delhi,, Delhi-110076</t>
  </si>
  <si>
    <t>M/s Zenith Sales Corporation</t>
  </si>
  <si>
    <t>Khasra No. 55, 47 KM Stone Delhi Rohtak Road,, Plaza Village Road, Bahadurgarh Haryana, 124507</t>
  </si>
  <si>
    <t>M/s Zet Town India Private Limited</t>
  </si>
  <si>
    <t>55/10 S M Nest (opp st Joseph school, next to Allen institute)
Whitfield main road, Bangalore 560066 (Karnataka)</t>
  </si>
  <si>
    <t>M/s Ziyan Novelty</t>
  </si>
  <si>
    <t>Shivaji Market-2 Shop No. 4/5, Plot No. 51/25, Sector-19D, Vashi, Navi Mumbai, Thane, Maharashtra-400703</t>
  </si>
  <si>
    <t>M/s Zoya Home Comforts</t>
  </si>
  <si>
    <t>The Aryans Group</t>
  </si>
  <si>
    <t>opp. To old amar talkies, Shukrawari bazar, City: seoni 480661, (Madhya Pradesh)</t>
  </si>
  <si>
    <t>The Giftery</t>
  </si>
  <si>
    <t>Gala No.50 &amp; 83, 2nd Floor A Building,, Gami Industrial Park, Plot No.C-39A,, Pawne Village Dist-TTC Industrial Area, MIDC Industrail Area Navi Mumbai Maharashtra, 400705</t>
  </si>
  <si>
    <t>The Graphic Sky</t>
  </si>
  <si>
    <t>Ground Floor 186, Satbari,, New Delhi, South Delhi, Delhi-110074</t>
  </si>
  <si>
    <t>Dr. C.M. Bhagat</t>
  </si>
  <si>
    <t>Heleo electronics private limited</t>
  </si>
  <si>
    <t>Rahimabad, Sarojini Nagar,, Kanpur Road, Lucknow, Uttar Pradesh-226008</t>
  </si>
  <si>
    <t>Iiot Innovation Private Limited</t>
  </si>
  <si>
    <t>M/ J.K. Traders</t>
  </si>
  <si>
    <t>M/ Sunmica Centre</t>
  </si>
  <si>
    <t>M/a Amrit Art Gallery</t>
  </si>
  <si>
    <t>M/a Maa Mangala Furniture</t>
  </si>
  <si>
    <t>M/s  K M B D Jewellers</t>
  </si>
  <si>
    <t>P&amp;E Veng H.N. B-54 Near LFCS,, Serchhip, Mizoram Pin- 796181</t>
  </si>
  <si>
    <t>M/s # Tag</t>
  </si>
  <si>
    <t>M/s 11 Media</t>
  </si>
  <si>
    <t>M/s 2 Signage</t>
  </si>
  <si>
    <t>MIDC, Plot No-56/10, Tal.Kudal,Dist. Sindhudurg, Near Coconut Hotel,, Sateri Prasad Complex ,Kudal Maharasthra, -416520</t>
  </si>
  <si>
    <t>M/s 4N Laser Cutting &amp; Printing</t>
  </si>
  <si>
    <t>M/s 9 Expression</t>
  </si>
  <si>
    <t>Village Pichanpur, Dwarka Sector-23,, New Delhi-110077</t>
  </si>
  <si>
    <t>M/s 999 Engineering Solutions (goa)</t>
  </si>
  <si>
    <t>Madgaon</t>
  </si>
  <si>
    <t>M/s A &amp; N Traders</t>
  </si>
  <si>
    <t>Andal</t>
  </si>
  <si>
    <t>M/s A 2 Z Ply Citi Centre</t>
  </si>
  <si>
    <t>Post Matnavali, Gulaothi-dhaulana Road,, Sirodhan, Hapur, Uttar Pradesh, 245101</t>
  </si>
  <si>
    <t>M/s A D Enterprises</t>
  </si>
  <si>
    <t>Sebak das
Gopal Nagar station, Bongaon North 24 Pargana
Pin 743262, (West Bengal)</t>
  </si>
  <si>
    <t>M/s A K Graphics</t>
  </si>
  <si>
    <t>01, Ward No. 40, Sadar Bazar, Near Basantpur,, Police Station, Bharka Para, Rajnandgaon,, Chhattisgarh-491441</t>
  </si>
  <si>
    <t>M/s A K Hardware and Modular Solution</t>
  </si>
  <si>
    <t>26/47, Trilok Puri Mayur Vihar, Phase-I Delhi-110091</t>
  </si>
  <si>
    <t>M/s A Kumar Hardware</t>
  </si>
  <si>
    <t>M/s A M Hardware</t>
  </si>
  <si>
    <t>Anandamayee Kalibari Road, Haiderpara, Siliguri-734006 (West Bengal)</t>
  </si>
  <si>
    <t>M/s A N Imports and Exports</t>
  </si>
  <si>
    <t>M/s A One Hardware Store</t>
  </si>
  <si>
    <t>M/s A P Associates</t>
  </si>
  <si>
    <t>Khasra No. 40, Village Bhatti, New Delhi,, South Delhi, Delhi-110074</t>
  </si>
  <si>
    <t>M/s A R Plywood Hardware &amp; Paints</t>
  </si>
  <si>
    <t>Girraj Nursing Home, Sonkh Road,, Goverdhan Brahaman, Mathura, Uttar Pradesh, Pin Code-281502</t>
  </si>
  <si>
    <t>M/s A Rahim Trading Company</t>
  </si>
  <si>
    <t>Old Bus Stand , Sehore Madhya Pradesh-466001</t>
  </si>
  <si>
    <t>M/s A S Plywood and Hardware</t>
  </si>
  <si>
    <t>Amroha</t>
  </si>
  <si>
    <t>M/s A S Tradetech Pvt. Ltd</t>
  </si>
  <si>
    <t>GENERAL STORE</t>
  </si>
  <si>
    <t>G/f, Plot No.  B-5, Shop No. -2,, Block- B Kiran Garden, Uttam Nagar, Near Krishan Hospital, West Delhi,, Delhi-110059</t>
  </si>
  <si>
    <t>Noida - Gr.Noida</t>
  </si>
  <si>
    <t>M/s A T Aluminium Febrication</t>
  </si>
  <si>
    <t>M/s A to Z Enterprises (D</t>
  </si>
  <si>
    <t>M/s A.K. Corporation</t>
  </si>
  <si>
    <t>M/s A.K. Enterprises (M.P.)</t>
  </si>
  <si>
    <t>M/s A.K. Furniture</t>
  </si>
  <si>
    <t>Shree Radha Krishna Mandir,, Near Bharat Talkise, Hamidia Road, Bhopal, (Madhya Pradesh)-462001</t>
  </si>
  <si>
    <t>M/s A.K. Paints &amp; Hardware Store</t>
  </si>
  <si>
    <t>5409A/60, 2nd Floor, New Market, Sadar Bazar, Delhi-110006</t>
  </si>
  <si>
    <t>M/s A.K. Traders Una</t>
  </si>
  <si>
    <t>M/s A.Kumar and Company</t>
  </si>
  <si>
    <t>M/s A.N. Acrylic</t>
  </si>
  <si>
    <t>Main Qutubgarh Road, Near Water Tank,, Kanjhawla, Delhi-110081</t>
  </si>
  <si>
    <t>M/s A.P. Decor (India)</t>
  </si>
  <si>
    <t>M/s A.S. Consigneers</t>
  </si>
  <si>
    <t>M/s A2S Enterprises (D)</t>
  </si>
  <si>
    <t>M/s A4 Shine Total Interior Solutions</t>
  </si>
  <si>
    <t>F-30/4 Ground Floor, Okhla Industrial Area,
Phase-2, South Delhi, Okhla-110020, Delhi</t>
  </si>
  <si>
    <t>M/s Aadhunik Lasercraft</t>
  </si>
  <si>
    <t>Opp. Photo Vali Gali,, Jhajjar Road,, Rohtak, Rohtak, Haryana, 124001</t>
  </si>
  <si>
    <t>M/s Aafaque shaukat majgaonkar</t>
  </si>
  <si>
    <t>M/s Aahana the Corbett Wilderness</t>
  </si>
  <si>
    <t>M/s Aaimata Hardware and Sanitary</t>
  </si>
  <si>
    <t>M/s Aakaar Interior Concepts</t>
  </si>
  <si>
    <t>Plot No. 243, Zone-II, M.P.Nagar, Bhopal, Madhya Pradesh-462011</t>
  </si>
  <si>
    <t>M/s Aakar Metal Works</t>
  </si>
  <si>
    <t>M/s Aakruti Enterprises</t>
  </si>
  <si>
    <t>Porvoim</t>
  </si>
  <si>
    <t>M/s Aanvi Enterprises</t>
  </si>
  <si>
    <t>A-724 State hanger Road, Behind EP Cinema 
Sidhart Nagar 
, Jaipur-302017 (Rajasthan)</t>
  </si>
  <si>
    <t>M/s Aanya Stationery and Packaging</t>
  </si>
  <si>
    <t>377B 2nd phase Kurichi Housing Unit, Coimbatore 641 021 Tamil Nadu INDIA</t>
  </si>
  <si>
    <t>M/s Aar Vee Group Trophy &amp; Awards</t>
  </si>
  <si>
    <t>Ground Floor , Plot No. -47 Near Ganga Hospital,, Dabra Chowk, Hisar Haryana-125001</t>
  </si>
  <si>
    <t>M/s Aaradhya flex</t>
  </si>
  <si>
    <t>7/22, SITE-4, Sahibabad Industrial Area,, Ghaziabad, Uttar Pradesh, -201010</t>
  </si>
  <si>
    <t>karlapalem</t>
  </si>
  <si>
    <t>M/s Aargee Communications</t>
  </si>
  <si>
    <t>Ground Floor, 1 1 Giri Babu Lane, Bowbazar, Kolkata, West Bengal-700012</t>
  </si>
  <si>
    <t>Udayamperoor</t>
  </si>
  <si>
    <t>M/s Aarif Rangrezz</t>
  </si>
  <si>
    <t>First Floor, G-102, Yogi Villa, Vanmali,, Junction Road, Yogi Villa, Punagam, Surat,, Gujarat-395010</t>
  </si>
  <si>
    <t>M/s Aaroora Add's</t>
  </si>
  <si>
    <t>Kh No. 112/2 Ground Floor, Opp. Biodiversity Park, Wazirabad, Delhi-110084</t>
  </si>
  <si>
    <t>M/s Aarti Steel Industries</t>
  </si>
  <si>
    <t>Bhupalpur</t>
  </si>
  <si>
    <t>M/s Aas Mohammad Timber Merchant</t>
  </si>
  <si>
    <t>2695/2696, Ground, Dr Kartha Complex,, Paramara Road, Kochi, Ernakulam, Kerala,, 682018</t>
  </si>
  <si>
    <t>M/s Aashapura Marketing</t>
  </si>
  <si>
    <t>Ground Floor Shop No. 15, Prince Palace, khot lane, near royal glass, Ghatkopar West,, Mumbai Suburban, Maharashtra, 400086</t>
  </si>
  <si>
    <t>M/s Aastha Industries</t>
  </si>
  <si>
    <t>Near Saveryaji Mandi Rmadhopura, Ahore, Jalore, Rajasthan-307029</t>
  </si>
  <si>
    <t>M/s Aastha Plywood and Hardware</t>
  </si>
  <si>
    <t>M/s Aayu Signs</t>
  </si>
  <si>
    <t>Raghav Nagar Near durga mandir Deoria Up -274001</t>
  </si>
  <si>
    <t>M/s Aayush Kitchens</t>
  </si>
  <si>
    <t>M/s Aayushi Polymers</t>
  </si>
  <si>
    <t>M/s Ab Letter Board and Interior Designer</t>
  </si>
  <si>
    <t>M/s Abhi Home Exports LLP</t>
  </si>
  <si>
    <t>Jhanda Chowk, Jaitra, Vill Jaitra Tehsil Dhampur,, Bijnor-246761, Uttar Pradesh</t>
  </si>
  <si>
    <t>M/s Abhinandan Enterprise</t>
  </si>
  <si>
    <t>M/s Abhishek Enterprises</t>
  </si>
  <si>
    <t>KP Road, Iqbalabad,, Anantnag, Jammu and Kashmir-192101</t>
  </si>
  <si>
    <t>M/s Abhishek Glow Signs</t>
  </si>
  <si>
    <t>Near Murugan Temple,, RGT Road, Port Blair, South Andaman-744101, Andaman &amp; Nicobar Islands</t>
  </si>
  <si>
    <t>M/s Abode Interiors</t>
  </si>
  <si>
    <t>1st Floor Shop No. 902 Workshop Road,, Jagadhri Shop Yamuna Nagar, Haryana-135002</t>
  </si>
  <si>
    <t>M/s Ace Enterprises</t>
  </si>
  <si>
    <t>M/s Achinta Ananta &amp; Sons Private Limited</t>
  </si>
  <si>
    <t>M/s Acme Creations</t>
  </si>
  <si>
    <t>Plot No - 3, Anand Industrial Estate, Mohan Nagar, Near Arthala Metro, Ghaziabad (NCR) UP - 201007,  India.</t>
  </si>
  <si>
    <t>M/s Acrofab</t>
  </si>
  <si>
    <t>Place Shop No. 7, Rishab Vihar Karkardooma-110092</t>
  </si>
  <si>
    <t>M/s Acrylic World</t>
  </si>
  <si>
    <t>Na 9, Malviya Nagar, Haridwar Road,, Rishikesh , Dehradun, Uttarakhand -249202</t>
  </si>
  <si>
    <t>M/s Active Digital</t>
  </si>
  <si>
    <t>14p/15, Nitinzone-2,, Rajkot Morbi Highway, Sanala, Morbi,, Gujarat-363641</t>
  </si>
  <si>
    <t>M/s Actizo Marketing</t>
  </si>
  <si>
    <t>NH 68, Near by Thar Hospital Barmer,, Rajasthan-344001</t>
  </si>
  <si>
    <t>M/s Ad Solutions</t>
  </si>
  <si>
    <t>M/s ADAA Design</t>
  </si>
  <si>
    <t>M/s Adept Print &amp; Pack</t>
  </si>
  <si>
    <t>IInd Floor, D-1/1, Krishna Market,, Lal Quarter, Krishna Nagar, Delhi-110051</t>
  </si>
  <si>
    <t>M/s Adhikary Plywood &amp; Glass</t>
  </si>
  <si>
    <t>Birbhum</t>
  </si>
  <si>
    <t>M/s Adi Joysree Press</t>
  </si>
  <si>
    <t>M/s Aditac Solutions &amp; Services Pvt. Ltd.</t>
  </si>
  <si>
    <t>M/s Aditya Creations</t>
  </si>
  <si>
    <t>225, Prime Shopper, Rundh, Vesu, Surat,, Gujarat-394518</t>
  </si>
  <si>
    <t>M/s Aditya Engineers</t>
  </si>
  <si>
    <t>M/s Aditya Marketing (Guj)</t>
  </si>
  <si>
    <t>Manjalpur</t>
  </si>
  <si>
    <t>M/s Adlakha Glass Store</t>
  </si>
  <si>
    <t>Q Block, Room No.2, Anwar Bano Chawl,, New Andheri Plot, Jogeshwari East,
Mumbai, Maharashtra 400060
India</t>
  </si>
  <si>
    <t>M/s Admax Sign Factory</t>
  </si>
  <si>
    <t>Ground Floor and Basement, SCO, 2911-2912, Sector 22-C,, Chandigarh-160022</t>
  </si>
  <si>
    <t>M/s Adnaam Key Chain</t>
  </si>
  <si>
    <t>Tapaswi Complex Near K.G. Kulkrni Hospital, Koppal-583231 ( Karnataka)</t>
  </si>
  <si>
    <t>M/s Ads and Fabs</t>
  </si>
  <si>
    <t>M/s Ads Paints and Hardware</t>
  </si>
  <si>
    <t>M/s Aduex Display Service</t>
  </si>
  <si>
    <t>M/s Aduex Display Service Private Limited</t>
  </si>
  <si>
    <t>M/s Advance Impact</t>
  </si>
  <si>
    <t>E-20, Site-C UPSIDC Industries Area,, Surajpur, Greater Noida, U.P.-201306</t>
  </si>
  <si>
    <t>M/s Advance Mart</t>
  </si>
  <si>
    <t>Duaplywood and Timber Traders, Behind Co, Operative Bank, Circular Road, Rewari,, Rewari, Haryana, 123401</t>
  </si>
  <si>
    <t>M/s Advent</t>
  </si>
  <si>
    <t>M/s Advik Files &amp; Catalogs</t>
  </si>
  <si>
    <t>House No.-55, Floor Ground Pkt-7, Rohini Sector 2, New Delhi, North West, Delhi, Delhi-110085</t>
  </si>
  <si>
    <t>M/s Adwave Creation</t>
  </si>
  <si>
    <t>WARD NO 7, Porwal Hardware Store,, Salasar Bus Stand, Sikar Rajasthan-332001</t>
  </si>
  <si>
    <t>M/s Adworld Advertiser and Printers</t>
  </si>
  <si>
    <t>Mohalla Sarswati Vihar, Ward No. 19, Near Hanuman  Murti Bypass,, Rampur Road, Sehora Govind, Moradabad, Uttar Pradesh-244001</t>
  </si>
  <si>
    <t>M/s Aeron</t>
  </si>
  <si>
    <t>Hari Vihar, Kakrola More Near Mcd Office-110078, New  Delhi</t>
  </si>
  <si>
    <t>M/s Aerosign Tradelink Private Limited</t>
  </si>
  <si>
    <t>M/s Agarwal Gems</t>
  </si>
  <si>
    <t>Ground Floor, Shop No-02,, Royal Trading  Tower,, Near Rupam Cinema , Salabatpura, Surat,, Gujarat-395002</t>
  </si>
  <si>
    <t>M/s Agarwal Hardware &amp; Sanitary</t>
  </si>
  <si>
    <t>113/3,4 Navyug Market,, Ghaziabad (Up)-201301</t>
  </si>
  <si>
    <t>M/s Agarwal Hardwares &amp; Home Decor</t>
  </si>
  <si>
    <t>Ayodhya</t>
  </si>
  <si>
    <t>M/s Aggarwal Bros and Co.</t>
  </si>
  <si>
    <t>35, Electronics Complex, Industrial Area,, Chambaghat, Solan, Himachal Pradesh, 173213</t>
  </si>
  <si>
    <t>M/s Aggarwal Enterprises</t>
  </si>
  <si>
    <t>Cc-32, New Colony Road, Behind Nexa,, Maruti Showroom, Palarivattom , Kochi, Kerala-682025</t>
  </si>
  <si>
    <t>Ellenabad</t>
  </si>
  <si>
    <t>M/s Aggarwal H/w Paint &amp; Electric Store</t>
  </si>
  <si>
    <t>M/s Aggarwal Hardware &amp; Machinery Store</t>
  </si>
  <si>
    <t>village. Kardhan 
Nearly .govt high school, CANTT, Ambala, Haryana, 133006</t>
  </si>
  <si>
    <t>M/s Aggarwal Hardware &amp; Paints Merchants</t>
  </si>
  <si>
    <t>Main Road, Buchpora,, Sri Nagar, Jammu &amp; Kashmir-190020</t>
  </si>
  <si>
    <t>M/s Aggarwal Hardware and Electric Co.</t>
  </si>
  <si>
    <t>M/s Aggarwal Hardware and Electricals</t>
  </si>
  <si>
    <t>M/s Aggarwal Hardware Store (D)</t>
  </si>
  <si>
    <t>M/s Aggarwal Iron Store</t>
  </si>
  <si>
    <t>M/s Aggarwal Nirman Store</t>
  </si>
  <si>
    <t>M/s Aggarwal Paint Hardware and Machinery Store</t>
  </si>
  <si>
    <t>M/s Aggarwal Paint Store</t>
  </si>
  <si>
    <t>Plot No. 286-289. Sector-3 Phase-II,, IMT Bawal, Haryana-123501</t>
  </si>
  <si>
    <t>M/s Aggarwal Paints &amp; Hardware</t>
  </si>
  <si>
    <t>26 Anekant Nagar beside Nirankari, Bhawan near D mart jahagirabad, Bhopal 462008 (Madhya Pradesh)</t>
  </si>
  <si>
    <t>M/s Aggarwal Plywood</t>
  </si>
  <si>
    <t>320 Arjun Nagar Behind Hotel, Rama Karnal, Haryana-132001</t>
  </si>
  <si>
    <t>M/s Aggarwal Plywood &amp; Hardware</t>
  </si>
  <si>
    <t>Flat No.101-B, 170-A Sai Regency, Mahalaxmi Nagar, Indore-452001, Madhya Pradesh</t>
  </si>
  <si>
    <t>M/s Aggarwal Plywood(HR)</t>
  </si>
  <si>
    <t>Plot No- 6, sector-4, IMT Manesar,, Gurugram Haryana-122052</t>
  </si>
  <si>
    <t>M/s Aggarwal Stationery (Okhla)</t>
  </si>
  <si>
    <t>M/s Aggarwal Tools Centre</t>
  </si>
  <si>
    <t>M/s Aggarwal Trader(D)</t>
  </si>
  <si>
    <t>M/s Aggarwal Traders (U.P.)</t>
  </si>
  <si>
    <t>Upper Ground Floor, 55, UGF, N-H- 24, Sector-3, Nh 24, Wave City, Ghaziabad, Uttar Pradesh-201002</t>
  </si>
  <si>
    <t>M/s Aglow Exports Inc</t>
  </si>
  <si>
    <t>1st Floor, Plot No. Gh 1, Flat No. B-102,, Apex Alphabet , Noida Greater Noida Link Road, Apex Golf Avenue, Sports City, Adjoining Techzone 4 Greater Noida, Gautambuddha Nagar, Uttar Pradesh-201308</t>
  </si>
  <si>
    <t>M/s AGP Printer</t>
  </si>
  <si>
    <t xml:space="preserve"> 91 8131911300</t>
  </si>
  <si>
    <t>Sy No. 7P, P. B Road,
Mallashettyhalli,, Honnur post,
Davanagere - 577004
, (Karnataka)</t>
  </si>
  <si>
    <t>M/s Agrawal Enterprises</t>
  </si>
  <si>
    <t>Hathras</t>
  </si>
  <si>
    <t>M/s Agrawal Glass House</t>
  </si>
  <si>
    <t>208/9, Phase II, IDA, Cherlapally, Hyderabad 500051, (Telangana)</t>
  </si>
  <si>
    <t>M/s Agrawal Hardware Store</t>
  </si>
  <si>
    <t>profffesor colony ring road 1 raipur ganj 492009, (Chhattisgarh)</t>
  </si>
  <si>
    <t>M/s Agrawal Plywood &amp; Hardware Kendra</t>
  </si>
  <si>
    <t>M/s Agrawal Plywood and Hardware Store</t>
  </si>
  <si>
    <t>Unit No. F6/7/9, Shree Parshava Industrial Estate, V.P Road, Opp. Plasma Blood Bank, Pendse Nagar Dombivali East, Maharashtra-421201</t>
  </si>
  <si>
    <t>M/s Agrawal Sunmica Store</t>
  </si>
  <si>
    <t>62, Raja Industrial Estate, P.K. Road, Mulund West Mumbai 400080</t>
  </si>
  <si>
    <t>M/s Ahinsa Stickers</t>
  </si>
  <si>
    <t>Office number 88, bombay timber market,, reay road, near brittania company,, Mumbai-400010 (Maharashtra)</t>
  </si>
  <si>
    <t>Parbhani</t>
  </si>
  <si>
    <t>M/s Ajanta Flex-O- Add</t>
  </si>
  <si>
    <t>M/s Ajanta Hardware &amp; Tools Centre</t>
  </si>
  <si>
    <t>B-46, Okhla Industrial Area,Phase-1,, New Delhi-110020</t>
  </si>
  <si>
    <t>M/s Ajay Enterprises</t>
  </si>
  <si>
    <t>Water Works Road ,
Silchar , Assam-788001, Behind Subash Transport</t>
  </si>
  <si>
    <t>M/s Ajay Paint &amp; H/w Store</t>
  </si>
  <si>
    <t>M/s Ajay Products India</t>
  </si>
  <si>
    <t>212, Afganan, Delhi Gate,, Ghaziabad, Uttar Pradesh-201001</t>
  </si>
  <si>
    <t>M/s Ajit Arts (Delhi)</t>
  </si>
  <si>
    <t>Nit Faridabad, Near Cheetal Garden,, Plot No.5 Bata  B Colony, Faridabad, Haryana-121001</t>
  </si>
  <si>
    <t>M/s AK Arts</t>
  </si>
  <si>
    <t>5/16/1/3, Jamuniya Bagh Chowk, Faizabad,, Ayodhya, Uttar Pradesh-224001, Uttar Pradesh</t>
  </si>
  <si>
    <t>M/s Akash Traders(UP)</t>
  </si>
  <si>
    <t>M/s Akashi Paints and Hardware Store</t>
  </si>
  <si>
    <t>Bajrang Market Jind Road, Kaithal,, Haryana-136027</t>
  </si>
  <si>
    <t>M/s Akhter Saw Mill &amp; Timber Depot</t>
  </si>
  <si>
    <t>Moradabad Road, Ex Fauzi Plyboard and Hardware, Moradabad Road, Noorpur, Bijnor,, Uttar Pradesh-246734</t>
  </si>
  <si>
    <t>hyderabad</t>
  </si>
  <si>
    <t>M/s Akshat Hardware</t>
  </si>
  <si>
    <t>Khirgaon, Faizan Nagar, Hazaribag, Jharkhand-825301</t>
  </si>
  <si>
    <t>Prayagraj</t>
  </si>
  <si>
    <t>M/s Akshat Timber &amp; Plywood</t>
  </si>
  <si>
    <t>Chevarambalam, Calicut-673001, Kerala</t>
  </si>
  <si>
    <t>M/s Akshay Arts</t>
  </si>
  <si>
    <t>Kangra Road , Ghurkari Chowk,, Matour, Tehsil &amp; Distt, Kangra (H.P.), Pin Code 176001</t>
  </si>
  <si>
    <t>M/s Akshaya Agency</t>
  </si>
  <si>
    <t>M/s Akt Creations</t>
  </si>
  <si>
    <t>Ground Floor, O, Poddar Tower,, Shastri Nagar, Near ICICI Band Dhanbad,, Jharkhand-826001</t>
  </si>
  <si>
    <t>M/s AL Ifra</t>
  </si>
  <si>
    <t>4th Floor, C-21/02 Back Side, Okhla Vihar Jamia Nagar, South Delhi, Delhi-110025</t>
  </si>
  <si>
    <t>M/s Al Madina Tarpaulin Agencies</t>
  </si>
  <si>
    <t>M/s Al Sufyan Engineering Works</t>
  </si>
  <si>
    <t>M/s Alankar Paint and Hardware Store</t>
  </si>
  <si>
    <t>Bilari</t>
  </si>
  <si>
    <t>M/s Ali Hardware &amp; Plywood</t>
  </si>
  <si>
    <t>M/s Aligarh Locks and Hardware Store</t>
  </si>
  <si>
    <t>Una Hamirpur Road, Una,, Near Old Bus Stand Una,, Himachal Pradesh-174303</t>
  </si>
  <si>
    <t>M/s Alishba Enterprses</t>
  </si>
  <si>
    <t>Upper Ground Floor, Q-8/4 AL Noor Lane,, Balta House, Jamia Nagar, Okhla,, South Delhi, Delhi-110025</t>
  </si>
  <si>
    <t>M/s All Signs Visual Communication</t>
  </si>
  <si>
    <t>T 23 hno.2
Asalatpura near, dair wali masjid
Moradabad UP
244001</t>
  </si>
  <si>
    <t>M/s Allied Agencies</t>
  </si>
  <si>
    <t>1/1, 1/2, GNT Road, Durainallur village,, Puduvayal post, Ponneri taluk,, Thiruvalluvar district - 601 206</t>
  </si>
  <si>
    <t>Chakradharpur</t>
  </si>
  <si>
    <t>M/s Allied Interio Decors</t>
  </si>
  <si>
    <t>M/s Almech Aluminium Extrution</t>
  </si>
  <si>
    <t>Ground Floor, D-73/A, Kanchan Kanj, Sarita Vihar,, Madanpur Khadar Extension-II, New Delhi-110076, Delhi</t>
  </si>
  <si>
    <t>M/s Aloke Maitra</t>
  </si>
  <si>
    <t>M/s AM Sticker</t>
  </si>
  <si>
    <t>M/s Aman Gifts</t>
  </si>
  <si>
    <t>No-128, 2nd Cross, Thillainagar West,, Trichy Tiruchirappalli, Tamil Nadu-620018</t>
  </si>
  <si>
    <t>M/s Amar Tools Company</t>
  </si>
  <si>
    <t>#5/1, 14th main, 2nd Cross,, Magadi Road, Bangalore 560023</t>
  </si>
  <si>
    <t>M/s Ambay Hardware</t>
  </si>
  <si>
    <t>M/s Ambay Yadav Sales &amp; Corporation</t>
  </si>
  <si>
    <t>M/s Ambe Mill Store</t>
  </si>
  <si>
    <t>M/s Ambica Hardware and Plywood Center</t>
  </si>
  <si>
    <t>13/2, K.B. Basu Road,, Barasat Kolkata-700124, West Bengal</t>
  </si>
  <si>
    <t>Rangareddy</t>
  </si>
  <si>
    <t>M/s Ambika Enterprises (Mh)</t>
  </si>
  <si>
    <t>M/s Ambikesh Interiors</t>
  </si>
  <si>
    <t>NR. Talim S.No. 32/1K/1, Shelar Mala, K-K Rd,, Katraj, Pune, Maharashtra-411046</t>
  </si>
  <si>
    <t>M/s Amit Goyal &amp; Sons</t>
  </si>
  <si>
    <t>Shop No.1121, Nandal Bhawan, Shastri Nagar, Ladhaut Road, Near KVM College,, Rohtak, Haryana, 124001</t>
  </si>
  <si>
    <t>M/s Amit Hardware Store (H.P.)</t>
  </si>
  <si>
    <t>M/s Amit Photo Studio</t>
  </si>
  <si>
    <t>Plot No.N-2/105-A, Nayapalli, IRC Village,, Bhubaneswar, Khordha-751015, Odisha</t>
  </si>
  <si>
    <t>M/s Amitesh Graphics</t>
  </si>
  <si>
    <t>M/s Amito Label Kraft</t>
  </si>
  <si>
    <t>M/s Amog Creations</t>
  </si>
  <si>
    <t>M/s Amrita Furniture</t>
  </si>
  <si>
    <t>M/s Amrut Advertising</t>
  </si>
  <si>
    <t>Washim</t>
  </si>
  <si>
    <t>M/s Anamika Enterprises</t>
  </si>
  <si>
    <t>M/s Anamitra Sikdar</t>
  </si>
  <si>
    <t>M/s Anand Cloth House</t>
  </si>
  <si>
    <t>Shop No. 14, First Floor, Ashtbhuja, Complex, Station Road, Chalisgaon-424101, (Maharashtra)</t>
  </si>
  <si>
    <t>M/s Anand Paints</t>
  </si>
  <si>
    <t>M/s Anand Plywood</t>
  </si>
  <si>
    <t>565 dhapai Road 
N/R - gillson ind, Amritsar-143001 (Punjab)</t>
  </si>
  <si>
    <t>M/s Anand Plywoods</t>
  </si>
  <si>
    <t>M/s Anand Sign</t>
  </si>
  <si>
    <t>PLOT NO.7/14 UPSIDE SITE-2, LONI ROAD,, Mohan Nagar, Ghaziabad, Uttar Pradesh, 201007</t>
  </si>
  <si>
    <t>Unjha</t>
  </si>
  <si>
    <t>M/s Anant Madhav</t>
  </si>
  <si>
    <t>Shop No. 12, New B.J.P Market, Sadguru Appa Maharaj Samadhi Samore, Jalgaon-425100 (Maharashtra)</t>
  </si>
  <si>
    <t>M/s Ananta Spa &amp; Resort</t>
  </si>
  <si>
    <t>jaipur</t>
  </si>
  <si>
    <t>rajasthan</t>
  </si>
  <si>
    <t>M/s Angad Industries</t>
  </si>
  <si>
    <t>M/s Angel Art</t>
  </si>
  <si>
    <t>Plot No. 17, Ecotech - XII, Greater Noida,, Gautambuddha Nagar, Uttar Pradesh, 201306</t>
  </si>
  <si>
    <t>M/s Anika Traders</t>
  </si>
  <si>
    <t>Khata No. 232, Plot-1777/2483 Ainthapali, Near Social Kitchen, Kainshira Sambhal, Odisha-768004</t>
  </si>
  <si>
    <t>M/s Anil Chemical</t>
  </si>
  <si>
    <t>Near Bal Bari School Gangashahar Road,, Bikaner (Raj)-334001</t>
  </si>
  <si>
    <t>Biharsarif</t>
  </si>
  <si>
    <t>M/s Anil Hardware</t>
  </si>
  <si>
    <t>RZ-H2/1A, Mahavir Enclave, Main Palam, Dabri Road, New Delhi-110045</t>
  </si>
  <si>
    <t>M/s Anjali Printers</t>
  </si>
  <si>
    <t>Sant Sawata Mali Chowk, Beed, Maharashtra-431122</t>
  </si>
  <si>
    <t>M/s Anjana Asthunu</t>
  </si>
  <si>
    <t>M/s Anjanaya Trading</t>
  </si>
  <si>
    <t>M/s Anjani Mica Home Decor</t>
  </si>
  <si>
    <t>Old Station Road, Alwar-301001 (Raj)</t>
  </si>
  <si>
    <t>M/s Ankit Ply &amp; Glass</t>
  </si>
  <si>
    <t>M/s Ankit Plywood &amp; Hardware</t>
  </si>
  <si>
    <t>Shop No 30, Railway Road, Bahadurgarh- 124507 (Haryana)</t>
  </si>
  <si>
    <t>M/s Ankit Plywoods</t>
  </si>
  <si>
    <t>17/69/1, Than Singh Nagar,, New Rohtak Road,, Anand Parvat, New Delhi-110005</t>
  </si>
  <si>
    <t>M/s Ankur Collection</t>
  </si>
  <si>
    <t>1st Floor, 14, Moti Nagh, Opp. Saint Paul School, Market Bulandshahr, Uttar Pradesh-203001</t>
  </si>
  <si>
    <t>M/s Ankur Plywood House</t>
  </si>
  <si>
    <t>Mela Road, Dwarikapuri, Lakhimpur Kheri,, Uttar Pradesh-262701</t>
  </si>
  <si>
    <t>M/s Anmol Trading Co</t>
  </si>
  <si>
    <t>Plot No. 6-B, Kh. No. 16/17, G/F, Raju Park, Extension, Kakrola, New Delhi, West Delhi,, Delhi, 110078</t>
  </si>
  <si>
    <t>M/s Anoop Kulshrestha</t>
  </si>
  <si>
    <t>M/s Anoop Ply Wood &amp; Hardware Store</t>
  </si>
  <si>
    <t>M/s Ansar Plywood Store</t>
  </si>
  <si>
    <t>Near royal Enfield showroom, Sultanpur road,, Kapurthala, Punjab-144601</t>
  </si>
  <si>
    <t>M/s Ansh Electric</t>
  </si>
  <si>
    <t>Ara Road Kath Mandi,, Jind Haryana-126102</t>
  </si>
  <si>
    <t>M/s Anshika glass</t>
  </si>
  <si>
    <t>M/s Anshul Electrical and Hardware</t>
  </si>
  <si>
    <t>B-5, Mahindra Park, Sarai , Peepal Thala Delhi, North Delhi, Delhi-110033</t>
  </si>
  <si>
    <t>M/s Antique House</t>
  </si>
  <si>
    <t>M/s Anubhav Events</t>
  </si>
  <si>
    <t>M/s Anush Finlease and Construction Private Limited</t>
  </si>
  <si>
    <t>M/s Anushka Solanki</t>
  </si>
  <si>
    <t>M/s Anushree Marketing</t>
  </si>
  <si>
    <t>M/s Aparaa Living Private Limited</t>
  </si>
  <si>
    <t>Opp. 132 Kv Power House, Hisar Road, Near Sukhpura, Chowk, Rohtak-124001, Haryana</t>
  </si>
  <si>
    <t>M/s Apart Vision Private Limited</t>
  </si>
  <si>
    <t>M/s Apex Marketing</t>
  </si>
  <si>
    <t>D-1167 Top Floor, Back Side, Street No-5,, Ashok Nagar Shahdara, North East Delhi 110093</t>
  </si>
  <si>
    <t>M/s Apnapride Enterprises LLP</t>
  </si>
  <si>
    <t>M/s Apollo Corporation</t>
  </si>
  <si>
    <t>No.32, Anna Salai, Nagalkeni, Pammal,, Chennai-600075 (Tamil Nadu)</t>
  </si>
  <si>
    <t>Krishnagar</t>
  </si>
  <si>
    <t>M/s APSS Kitchen Gallery</t>
  </si>
  <si>
    <t>Village Salarpur, Mandir Wali Gali, Village Salarpur, Noida, Gautham Buddha Nagar, Uttar Pradesh-201305</t>
  </si>
  <si>
    <t>M/s Aranmanai Maravadi</t>
  </si>
  <si>
    <t>M/s Aranya Home Decor</t>
  </si>
  <si>
    <t>M/s Arasu Timbers and Hardwares</t>
  </si>
  <si>
    <t>New No. 5/9 Tahir Saheb Street, Eills Road, Anna Salai Chennai- 600002</t>
  </si>
  <si>
    <t>M/s ARC Engineers</t>
  </si>
  <si>
    <t>137, Mamondarwaja Road, Tikamgarh, Madhya Pradesh-472001</t>
  </si>
  <si>
    <t>Sonbhadra</t>
  </si>
  <si>
    <t>M/s Arc Furnishing</t>
  </si>
  <si>
    <t>M/s Archana Ply</t>
  </si>
  <si>
    <t>Near Nitidin Office, Mancheswar IE Rd, Mancheswar Industrial Estate,, Bhubaneswar, Odisha 751010</t>
  </si>
  <si>
    <t>M/s ARH Export</t>
  </si>
  <si>
    <t>1st floor KH. No.33/3, HOUSE NO. 71, Gali, Number 23 block D, Yadav Nagar near, sameypur, New Delhi, North Delhi, Delhi, 110042</t>
  </si>
  <si>
    <t>M/s Arihant Enterprises</t>
  </si>
  <si>
    <t>M/s Arihant Stationary (M.P.)</t>
  </si>
  <si>
    <t>#48-8-22, MLA complex, Srinagar,, Visakhapatnam-530016
Andhra Pradesh, india</t>
  </si>
  <si>
    <t>M/s Arihant Textiles</t>
  </si>
  <si>
    <t>M/s Arihant Trading Company</t>
  </si>
  <si>
    <t>B-62, Sector-5,, Noida, U.P.-201301</t>
  </si>
  <si>
    <t>M/s Arish Advertisement Solutions</t>
  </si>
  <si>
    <t>M/s Aritra Podder</t>
  </si>
  <si>
    <t>Ground Floor, 180, Khasra No. 562 Village Dera, South Delhi, Delhi-110074</t>
  </si>
  <si>
    <t>M/s Arjun Furniture</t>
  </si>
  <si>
    <t>M/s ARK Aquatics Products</t>
  </si>
  <si>
    <t>S F No. 160 D No.  15 A, Ayyakovil Thottam Pathai,, Athappa Gounden Pudur, Irugur , Coimbatore, Tamil Nadu-641103</t>
  </si>
  <si>
    <t>M/s ARK Engineering &amp; Solutions</t>
  </si>
  <si>
    <t>M/s Army Flex Printers</t>
  </si>
  <si>
    <t>M/s Arora Paints and Hardware</t>
  </si>
  <si>
    <t>Plot No.40/A,Sector -A,, Industrial Area,Govindpura
Bhopal, MP-462023</t>
  </si>
  <si>
    <t>M/s Arora Trading</t>
  </si>
  <si>
    <t>91 7011580304</t>
  </si>
  <si>
    <t>M/s Arpit Fancy Light Decoratiom</t>
  </si>
  <si>
    <t>Ambedkar Nagar</t>
  </si>
  <si>
    <t>M/s Arpita Pattanaik</t>
  </si>
  <si>
    <t>M/s Arrow Advertising</t>
  </si>
  <si>
    <t>M/s Arrow Sign</t>
  </si>
  <si>
    <t>Wayanad</t>
  </si>
  <si>
    <t>kerala</t>
  </si>
  <si>
    <t>M/s ARS Merchants Private Limited</t>
  </si>
  <si>
    <t>Nadrai Gate , Kasganj-207123, Uttar Pradesh</t>
  </si>
  <si>
    <t>M/s Arsh Plywood Co.</t>
  </si>
  <si>
    <t>M/s Art Samrat</t>
  </si>
  <si>
    <t>Ichalkaranji</t>
  </si>
  <si>
    <t>M/s Art World</t>
  </si>
  <si>
    <t>Plot No. 83 Khasra No.392, Gali No.-10 Om Sai Garden, Chipiyana Ghaziabad, Gautam Buddha Nagar, Uttar Pradesh+201009</t>
  </si>
  <si>
    <t>M/s Artist Painting Work</t>
  </si>
  <si>
    <t>Second Floor, 50-1-49/1/1, Ratna Kunj, Hil, view layout, ASR Nagar, Seethammadhara,, Visakhapatnam, Visakhapatnam, Andhra Pradesh, 530013</t>
  </si>
  <si>
    <t>Daman And Diu</t>
  </si>
  <si>
    <t>M/s Artistic Indians</t>
  </si>
  <si>
    <t>M/s Artroot Signages</t>
  </si>
  <si>
    <t>M/s Arun Arora</t>
  </si>
  <si>
    <t>M/s Arun Furniture</t>
  </si>
  <si>
    <t>Near Shiva Bollywood, Baloda Bazar-493332, Chhattisgarh</t>
  </si>
  <si>
    <t>M/s Arunodaya Graphics</t>
  </si>
  <si>
    <t>Near Rudrakash Shop , Khari Khurd, Shyampur, Rishikesh, Dehradun, Uttarakhand-249203</t>
  </si>
  <si>
    <t>M/s Arvind Trading Co</t>
  </si>
  <si>
    <t>Near Grain Market, Bathinda, Punjab-151103</t>
  </si>
  <si>
    <t>M/s Arya Art Framing</t>
  </si>
  <si>
    <t>M/s Ash Brush Works</t>
  </si>
  <si>
    <t>M/s Ashapura Hardware</t>
  </si>
  <si>
    <t>Near State Bank of India, South City, Gadhi Bolni Road, Rewari, Haryana-123401</t>
  </si>
  <si>
    <t>M/s Ashapura Hardware(RJ)</t>
  </si>
  <si>
    <t>M/s Ashiana Aluminium and Glass Works</t>
  </si>
  <si>
    <t>M/s Ashika Designing</t>
  </si>
  <si>
    <t>G/F, B-1 Shop NO 10, 40 Feet Road,, Chanakya Place, New Delhi, West Delhi,, Delhi, 110059</t>
  </si>
  <si>
    <t>M/s Ashirvad Art</t>
  </si>
  <si>
    <t>M/s Ashrafi Plywood and Hardware Store</t>
  </si>
  <si>
    <t>WZ-1390/6, Pankha Road, Nangal Raya,, South West Delhi, Delhi-110046</t>
  </si>
  <si>
    <t>M/s Ashton Transmission Company</t>
  </si>
  <si>
    <t>M/s Ashwin WoodZ Art</t>
  </si>
  <si>
    <t>Add- A-8, Opp Sector -57 , Deepak Vihar, Khora Colony, Gzb (U.P.) 201309</t>
  </si>
  <si>
    <t>M/s Ashwini Bhalchandra Kelaskar</t>
  </si>
  <si>
    <t>OBC Bank Vali Gali, Opp. Nirankari College,, Sohna, Gurugram, Haryana-122103</t>
  </si>
  <si>
    <t>M/s Ashwini Interiors</t>
  </si>
  <si>
    <t>Shop No. 12 Shahid Chowk, Kumbharwad Navsari-396445, (Gujarat)</t>
  </si>
  <si>
    <t>M/s Asiana Marbles</t>
  </si>
  <si>
    <t>9, Chennai Bangalore NH Road, Indra Nagar, Perumugai, VELLORE - 632009, Tamil Nadu</t>
  </si>
  <si>
    <t>M/s Asik Enterprise</t>
  </si>
  <si>
    <t>F-55, Sec 8, Noida-201301, (Uttar Pradesh)</t>
  </si>
  <si>
    <t>Paschim Mednipur</t>
  </si>
  <si>
    <t>M/s ASN Packaging Private Limited</t>
  </si>
  <si>
    <t>B-31, 1st Floor- Front Portion Sector-10, Noida Uttar Pradesh-201301, India</t>
  </si>
  <si>
    <t>Chakan</t>
  </si>
  <si>
    <t>M/s Aspa India Enterprises</t>
  </si>
  <si>
    <t>M/s Asrariya Traders</t>
  </si>
  <si>
    <t>A-1/21B, Sector No. 15 Judiyan Sahjanwa, Gorakhpur, Industrial Development Authority, Gida Gorakhpur,, Uttar Pradesh-273209</t>
  </si>
  <si>
    <t>Purulia</t>
  </si>
  <si>
    <t>M/s Assam Aluminium Centre</t>
  </si>
  <si>
    <t>101, Ladrey Mohalla, Jonapur, New Delhi, South Delhi,, Delhi-110047</t>
  </si>
  <si>
    <t>M/s Assam Ply &amp; Glass Hardware</t>
  </si>
  <si>
    <t>M/s Assess Buildchem Private Limited</t>
  </si>
  <si>
    <t>6-8-1218, K.T Road, N G O COLONY, TIRUPATI,Chittoor,, AndhraPradesh, 517501</t>
  </si>
  <si>
    <t>M/s Astha Plywood</t>
  </si>
  <si>
    <t>C/o- Industrial sales agency, 1D/1B.P Main Road Near Hardware Chowk,, NIT Faridabad
pin code-121001</t>
  </si>
  <si>
    <t>M/s Astro Advision Private Limited</t>
  </si>
  <si>
    <t>M/s Ativir Buildcon Pvt Ltd</t>
  </si>
  <si>
    <t>Bldg F5 - Unit No. 235-240
Bhumi World Industrial Park, Mumbai - Nasik Highway NH-3 
(Pimplas Village), Thane 421 302</t>
  </si>
  <si>
    <t>M/s Atlair art (D)</t>
  </si>
  <si>
    <t>Near Canera Bank, Chandausi Road Bilari, Moradabad, Uttar Pradesh-202411</t>
  </si>
  <si>
    <t>M/s Atma Ram Vinod Kumar</t>
  </si>
  <si>
    <t>M/s Atul Art</t>
  </si>
  <si>
    <t>M/s Aum Art</t>
  </si>
  <si>
    <t>M/s Automobilist Media Private Limited</t>
  </si>
  <si>
    <t>0, Hundel Khel, Kachcha Katra,, Shahjahanpur, Uttar Pradesh-242001</t>
  </si>
  <si>
    <t>M/s Avi Hardware</t>
  </si>
  <si>
    <t>M/s Aviraj Enterprise</t>
  </si>
  <si>
    <t>Kadi</t>
  </si>
  <si>
    <t>M/s Avon Hardware (D)</t>
  </si>
  <si>
    <t>Plot No. 121 Block-D, S.G.M. Nagar, Badkhal, Road,, Faridabad, Faridabad, Haryana, 121001</t>
  </si>
  <si>
    <t>M/s Avon Plywood</t>
  </si>
  <si>
    <t>Shop No. G-3 Aggarwal Square, Plot No.-10, Pocket-4 Sector-11, Dwarka, New Delhi-110078</t>
  </si>
  <si>
    <t>M/s Avsr Group of Companies</t>
  </si>
  <si>
    <t>M/s Awadh Agencies</t>
  </si>
  <si>
    <t>M/s Axellise Auto Accessories Private Limited</t>
  </si>
  <si>
    <t>Near Janta Talkies, Church Square, Itarsi-461111, Madhya Pradesh</t>
  </si>
  <si>
    <t>M/s Ayan Hardware</t>
  </si>
  <si>
    <t>M/s Ayush Enterprises (U.P.)</t>
  </si>
  <si>
    <t>M/s Ayush Stationery (D)</t>
  </si>
  <si>
    <t>Near UCO Bank, Silani Gate,, Jhajjar, Haryana-124103</t>
  </si>
  <si>
    <t>M/s Azad Paints &amp; H/w</t>
  </si>
  <si>
    <t>XV/3202, Gali Dispensary Wali, Sangtarshan,, Paharganj , Central Delhi, Delhi-110055</t>
  </si>
  <si>
    <t>M/s Aziz Sawmill</t>
  </si>
  <si>
    <t>3250, Ranjeet nagar,
Near south Patel Nagar, Metro Station, New Delhi-110008</t>
  </si>
  <si>
    <t>Sathanpally</t>
  </si>
  <si>
    <t>M/s Azwa Resin Art</t>
  </si>
  <si>
    <t>Gurinder Osan, F65, Greenwoods City, Sector 46, Gurgaon-122003 (Haryana)</t>
  </si>
  <si>
    <t>M/s B K P Metal Concepts</t>
  </si>
  <si>
    <t>Khasra No 191, Old Hoshiarpur Road, Opp ., Jagdishwar Hospital, Una, Una, Himachal, Pradesh, 174303</t>
  </si>
  <si>
    <t>M/s B L Jangid Art</t>
  </si>
  <si>
    <t>M/s B.B.S. Hardware</t>
  </si>
  <si>
    <t>Plot no.11 Near shakuntala lawns, Karwand Naka Road shirpur,, Dist Dhule-425405 (Maharashtra)</t>
  </si>
  <si>
    <t>M/s B.K. Sanitation</t>
  </si>
  <si>
    <t>Gurudatta art's, Opp ShreeLeela hotel,, pune-solapur Highway, Uruli kanchan, Pune- 412202., (Maharashtra)</t>
  </si>
  <si>
    <t>M/s B.R Hardware and Sanitary</t>
  </si>
  <si>
    <t>46-5-31/A, by Pass Road, Idia Showroom, Rajamahendravaram, East Godavari,, Andhra Pradesh-533101</t>
  </si>
  <si>
    <t>M/s B.S.V Electricals</t>
  </si>
  <si>
    <t>M/s B.Two Engineering Pvt Ltd</t>
  </si>
  <si>
    <t>Shop No. 19, Riddhi C.H.S. Plot No. 19/20, Khanda Colony, New Panvel (W)-410206, (Maharashtra)</t>
  </si>
  <si>
    <t>Katunayake</t>
  </si>
  <si>
    <t>Sri Lanka</t>
  </si>
  <si>
    <t>M/s B2B Global Routes LLP</t>
  </si>
  <si>
    <t>M/s Baabu and Gum Adhesives</t>
  </si>
  <si>
    <t>Virudhunagar</t>
  </si>
  <si>
    <t>M/s Baar Baar Dekho</t>
  </si>
  <si>
    <t>Near Khanser Chowk, in Front of L D, Rice Mill, Safidon, Jind Haryana-126112</t>
  </si>
  <si>
    <t>M/s Baba Enterprises</t>
  </si>
  <si>
    <t>M/s Baba Flex</t>
  </si>
  <si>
    <t>Main Road, Near Vishal Cinema, Muradnagar, Ghaziabad, Uttar Pradesh-201206</t>
  </si>
  <si>
    <t>M/s Baba Hardware</t>
  </si>
  <si>
    <t>Near Sai Mandir, Tehsil Naraingarh, Dist Ambala, Pin Code-134203 (Haryana)</t>
  </si>
  <si>
    <t>M/s Baba Hardware &amp; Paints</t>
  </si>
  <si>
    <t>C -41, Phase-1, Okhla Industrial Area, New Delhi, South East Delhi,, Delhi-110020</t>
  </si>
  <si>
    <t>M/s Baba Mohanram Plywood Hardware</t>
  </si>
  <si>
    <t>M/s Baba Paint &amp; Hardware Store</t>
  </si>
  <si>
    <t>M/s Baba Plywood</t>
  </si>
  <si>
    <t>2622/16, Near Gali Phat Wali, Sultanwind Gate,, Amritsar-143001</t>
  </si>
  <si>
    <t>M/s Baba Stationers</t>
  </si>
  <si>
    <t>Mughal road kanitar near lanker resort 
190023, Jammu &amp; Kashmir</t>
  </si>
  <si>
    <t>M/s Baba Trader</t>
  </si>
  <si>
    <t>M/s Babji Hardware (Mh)</t>
  </si>
  <si>
    <t>M/s Babji Traders</t>
  </si>
  <si>
    <t>M/s Bablu Hardware</t>
  </si>
  <si>
    <t>W-29/134 Street Ram Ganj, Railway Road Hapur, Uttar Pradesh-245101</t>
  </si>
  <si>
    <t>M/s Babu Glass Enterprises</t>
  </si>
  <si>
    <t>M/s Bahirunath Hardware &amp; Electric Stores</t>
  </si>
  <si>
    <t>Unit No. 1, Gogate Wadi, Chobe Estate, Off Aarey Road, Near Walia Terrace, Goregaon (East),, Maharashtra-400163</t>
  </si>
  <si>
    <t>M/s Bahubali Digilam</t>
  </si>
  <si>
    <t>M/s Baijnath Traders</t>
  </si>
  <si>
    <t>M/s Baisla Hardware &amp; Sanitary</t>
  </si>
  <si>
    <t>M/s Baiya Ji Enterprises</t>
  </si>
  <si>
    <t>M/s Bajrang Colour Corner Pvt Ltd</t>
  </si>
  <si>
    <t>Shiv Nagar Chamunda Mandir, Transit Camp,, Rudrapur (U.S. Nagar) Uttarakhand-263153</t>
  </si>
  <si>
    <t>M/s Bajrang Enterprises (D)</t>
  </si>
  <si>
    <t>M/s Bajrang Furniture Industry</t>
  </si>
  <si>
    <t>M/s Bajrang Hardware</t>
  </si>
  <si>
    <t>Sector-17, Gurudwara Road Hira Ghat, Ulhasnagar, 421003, Maharashtra</t>
  </si>
  <si>
    <t>M/s Bajrang Hardware Store</t>
  </si>
  <si>
    <t>M/s Bajrang Plywood</t>
  </si>
  <si>
    <t>M/s Bajrangi Furniture House</t>
  </si>
  <si>
    <t>M/s Bal Kishan Dass Kanchhimal</t>
  </si>
  <si>
    <t>M/s Balaj Gum India</t>
  </si>
  <si>
    <t>22, Housing Board Colony, Rohtak,, Haryana- 124001</t>
  </si>
  <si>
    <t>M/s Balaji Arts</t>
  </si>
  <si>
    <t>Shop No -02, Sector-68 Near Tulip Chowk,, Badshahpur, Gurugram, Haryana, 122101</t>
  </si>
  <si>
    <t>M/s Balaji Bottle Store</t>
  </si>
  <si>
    <t>Kabari Bazar, Bulandshahr,, Uttar Pradesh-203001</t>
  </si>
  <si>
    <t>Dhanas</t>
  </si>
  <si>
    <t>M/s Balaji Graphics (Mh)</t>
  </si>
  <si>
    <t>Bhaisora, Bhno C-10 A Kh No. 74., Gomti Nagar, Lucknow, Uttar Pradesh-226010</t>
  </si>
  <si>
    <t>M/s Balaji Hardware Home</t>
  </si>
  <si>
    <t>M/s Balaji Hardware(HR)</t>
  </si>
  <si>
    <t>Sheo Puri , Sugar Mill Nawab Ganj,, Dewa Road, Somaiya Nagar, Sub Post Office,, Dhakauli, Barabanki, Uttar Pradesh-225123</t>
  </si>
  <si>
    <t>M/s Balaji Paints &amp; Hardware Store</t>
  </si>
  <si>
    <t>K-303, 3rd Floor, Aashirvad Avenue,, Haridarshan Cross Road, Vasant Vihar 2, Nava, Naroda, Ahmedabad, Gujarat 382330</t>
  </si>
  <si>
    <t>M/s Balaji Ply Home</t>
  </si>
  <si>
    <t>M/s Balaji Plywood and Hardware Store</t>
  </si>
  <si>
    <t>1A, Naval Vihar Panchyawala, Sirsi Road,, Jaipur, Rajasthan-302021</t>
  </si>
  <si>
    <t>Narnaund</t>
  </si>
  <si>
    <t>M/s Balaji Stationers &amp; Book Depot</t>
  </si>
  <si>
    <t>M/s Balaji Stickers (V)</t>
  </si>
  <si>
    <t>46, Rama Market, Pitampura, Delhi-110034</t>
  </si>
  <si>
    <t>visakhapatnam</t>
  </si>
  <si>
    <t>M/s Balaji Tarate</t>
  </si>
  <si>
    <t>M/s Balaji Tooling Solutions</t>
  </si>
  <si>
    <t>0, Infront of Block Office, Bankipur, Gorakh Fatuha, Patna, Bihar-803201</t>
  </si>
  <si>
    <t>M/s Balaji Trading Co. (D)</t>
  </si>
  <si>
    <t>Ward No.6, Mukundgarh Road,, Mandawa, Jhunjhunu, Rajasthan-333704</t>
  </si>
  <si>
    <t>M/s Balani Plywood</t>
  </si>
  <si>
    <t>14, Ch, Devi Lal Market Jind Chowk, Hansi, Hisar Haryana-125033</t>
  </si>
  <si>
    <t>M/s Balar Marketing Private Limited</t>
  </si>
  <si>
    <t>M/s Bali studio</t>
  </si>
  <si>
    <t>Gohana Road, Jind-126102 (Haryana)</t>
  </si>
  <si>
    <t>M/s Bandhu Timber and Plywood</t>
  </si>
  <si>
    <t>M/s Bankey Lal Musaddi Lal</t>
  </si>
  <si>
    <t>A-6, Ramgarh Opp. Metro Piller No.149,, Jahangirpuri,Delhi-110033</t>
  </si>
  <si>
    <t>M/s Bansal Enterprises(Faridabad)</t>
  </si>
  <si>
    <t>M/s Bansal Graphics &amp; Advertisers</t>
  </si>
  <si>
    <t>M/s Bansal Hardware &amp; Sanitary</t>
  </si>
  <si>
    <t>M/s Bansal Hardware &amp; Tools(D)</t>
  </si>
  <si>
    <t>M/s Bansal Hardware (D)</t>
  </si>
  <si>
    <t>1A 803, Versova Cosmic Tower Mhada Colony, Lokhnadwala Circle  Road, Andheri West, Mumbai, Maharashtra-400053</t>
  </si>
  <si>
    <t>M/s Bansal Ply Company</t>
  </si>
  <si>
    <t>M/s Bansal Plyboard &amp; Laminates</t>
  </si>
  <si>
    <t>Deori, Heera Traders Main Road, Deori, Gondia, Maharashtra-441901</t>
  </si>
  <si>
    <t>M/s Bansal Plywood</t>
  </si>
  <si>
    <t>Sy No - 1185/1B1 , Kelamangalam main road,, Achettipalli, Hosur, Tamil Nadu, India - 635110</t>
  </si>
  <si>
    <t>M/s Bansal Plywood and Hardware (Hr)</t>
  </si>
  <si>
    <t>503/B Gandharv Darshan, S.N. Path, Hanuman Lane, Lower Parel, Mumbai-400013 (Maharashtra)</t>
  </si>
  <si>
    <t>M/s Bansal Timber &amp; Plywood</t>
  </si>
  <si>
    <t>M/s Bansal Trading Company(Hr)</t>
  </si>
  <si>
    <t>M/s Bansilal Ramnath Agarwal Charitable Trust</t>
  </si>
  <si>
    <t>45A/89C/2, Thornhill Road,, Opposite Aman Hospital, Dhobighat,, Civil Lines Prayagraj -211001</t>
  </si>
  <si>
    <t>M/s Bansuri Ply &amp; Hardware</t>
  </si>
  <si>
    <t>M/s Basant H/w &amp; Sanitary</t>
  </si>
  <si>
    <t>M/s Base Camp Hospitality</t>
  </si>
  <si>
    <t>Plot No. 2 of Plot No. 37/B of City Sr. No.4669,, Survey No.-345, Parola Road, Dhule, Khadda Gin, Dhule, Maharashtra- 424004</t>
  </si>
  <si>
    <t>M/s Batra Sanitary &amp; Electrical House</t>
  </si>
  <si>
    <t>M/s BCI</t>
  </si>
  <si>
    <t>Plot No-160/3674, Nigamananda Nagar,, Lane-2, Bomikhal, Bhubaneswar., Khordha, Odisha-751010</t>
  </si>
  <si>
    <t>banaskant</t>
  </si>
  <si>
    <t>M/s Behl Enterprises</t>
  </si>
  <si>
    <t>Ground Floor Shed No. 1 P T Sheet No. 155,, Near Mapusa Urban Bank,, Mapusa North Goa, Goa-403507</t>
  </si>
  <si>
    <t>M/s Berhampur Advertiising</t>
  </si>
  <si>
    <t>M/s Best Ideas Advertising</t>
  </si>
  <si>
    <t>M/s Best Interior</t>
  </si>
  <si>
    <t>0, Hamirpur, Nit Anu , Hamirpur,, Himachal Pradesh-177005</t>
  </si>
  <si>
    <t>M/s Betula</t>
  </si>
  <si>
    <t>M/s Beyond the Walls</t>
  </si>
  <si>
    <t>M/s Bhagawati Saw Mill</t>
  </si>
  <si>
    <t>Hooghly</t>
  </si>
  <si>
    <t>M/s Bhagwan Singh &amp; Sons</t>
  </si>
  <si>
    <t>M/s Bhagwati Glass House</t>
  </si>
  <si>
    <t>Haridwar Road, Shyampur, Rishikesh, Tulsi Vihar Colony, Rishikesh Dehradun, Uttarakhand-249202</t>
  </si>
  <si>
    <t>Madhubani</t>
  </si>
  <si>
    <t>M/s Bhagwati Inc</t>
  </si>
  <si>
    <t>M/s Bhagwati Plywood and Hardware</t>
  </si>
  <si>
    <t>M/s Bhagwati Plywood and Marble</t>
  </si>
  <si>
    <t>88, Mahadev Nagar, Macheda, Jaipur, Rajasthan-302003</t>
  </si>
  <si>
    <t>M/s Bhagwati Plywood Centre</t>
  </si>
  <si>
    <t>M/s Bhagwati Traders (U)</t>
  </si>
  <si>
    <t>Marunji Road, Shinde Nagar Behind Tulsi, Ice Cream, Hinjewadi Pune-411057 (M.H.)</t>
  </si>
  <si>
    <t>M/s Bharat Enterprieses</t>
  </si>
  <si>
    <t>Rajendra Ward In Front Of Om Vidhya Pith School, Rajendra Ward
City :- Mungeli, Chhattisgarh-495334</t>
  </si>
  <si>
    <t>Badaun</t>
  </si>
  <si>
    <t>M/s Bharat Motors</t>
  </si>
  <si>
    <t>M/s Bharat Paints &amp; Hardware</t>
  </si>
  <si>
    <t>M/s Bharat Plywood (D)</t>
  </si>
  <si>
    <t>Amar Tochigi K Pass , Fire Brigade, Sehore-466001 (Madhya Pradesh)</t>
  </si>
  <si>
    <t>M/s Bharat Plywood (Jh)</t>
  </si>
  <si>
    <t>M/s Bharat Plywood (Mh)</t>
  </si>
  <si>
    <t>407 Sahajanand Palace
Anand Nagar Road, Ahmedabad 380015 (Gujarat)</t>
  </si>
  <si>
    <t>M/s Bharat Plywood Traders</t>
  </si>
  <si>
    <t>M/s Bharat Rubber Stamp</t>
  </si>
  <si>
    <t>M/s Bharat Sales Coporation</t>
  </si>
  <si>
    <t>M/s Bharat Silverware</t>
  </si>
  <si>
    <t>Flat No. 202 Sr. No. 97A-1/35, Lali Residency, Gultek, Pune, Maharashtra-411037</t>
  </si>
  <si>
    <t>M/s Bharat Timbers</t>
  </si>
  <si>
    <t>69, HSIDC, Phase 3,, Kundli, Sonipat, Haryana-131028</t>
  </si>
  <si>
    <t>M/s Bharat Tools Supply Agency</t>
  </si>
  <si>
    <t>M/s Bharat Traders (Gzb)</t>
  </si>
  <si>
    <t>M/s Bharat Traders and Services</t>
  </si>
  <si>
    <t>Belagavi</t>
  </si>
  <si>
    <t>M/s Bharat Traders(D)</t>
  </si>
  <si>
    <t>Shop No. 1 Gali No. 2, Sai Enclave, Tigri Greater Noida, Gautam Buddha Nagar, Uttar Pradesh-201306</t>
  </si>
  <si>
    <t>M/s Bharat Traders(Delhi)</t>
  </si>
  <si>
    <t>412/2,
Ghitorni, MG Road,, New Delhi -110030</t>
  </si>
  <si>
    <t>M/s Bharat Trading Co</t>
  </si>
  <si>
    <t>Plot No. 142 C  &amp; D A-5 to A-10, Noida,, Special Economic Zone, Noida, Gautham Buddha, Nagar, Uttar Pradesh-201305</t>
  </si>
  <si>
    <t>M/s Bhardwaj Enterprises</t>
  </si>
  <si>
    <t>M/s Bhartiya Enterprises</t>
  </si>
  <si>
    <t>M/s Bhaskar Pres</t>
  </si>
  <si>
    <t>E-137. Indl. Area Phase 7., Mohali,Punjab-160055</t>
  </si>
  <si>
    <t>M/s Bhati Sanitary Paints &amp; H/w Store</t>
  </si>
  <si>
    <t>M/s Bhavani Gunasekaran</t>
  </si>
  <si>
    <t>C-157, Sector-63, Noida Gautam Buddha Nagar-201307, Uttar Pradesh</t>
  </si>
  <si>
    <t>M/s Bhavani Plywood</t>
  </si>
  <si>
    <t>Chakkalamttatu Tower Chalakudy North,, Thrissur Kerala-680307, India</t>
  </si>
  <si>
    <t>M/s Bhavmeen Singh Kular</t>
  </si>
  <si>
    <t>M/s Bhawani Enterprises</t>
  </si>
  <si>
    <t>Plot No. IC Velayudham Nagar, Thirumudivakkam, Chennai,, Tamil Nadu-600044</t>
  </si>
  <si>
    <t>M/s Bhawani Hardware</t>
  </si>
  <si>
    <t>Ground Floor and Basement,C-63,, Okhla Industrial Area,Phase-1, New Delhu-110020</t>
  </si>
  <si>
    <t>M/s Bhawani Marketing (RJ)</t>
  </si>
  <si>
    <t>M/s Bhawani Plywood and Hardware</t>
  </si>
  <si>
    <t>M/s Bhawishya Graphics</t>
  </si>
  <si>
    <t>M/s Bhoj Advertising Co.</t>
  </si>
  <si>
    <t>Ground Floor, Gala No 6 - B, Singh, Industrial Estate, Ram Mandir Road, Mumbai, Mumbai Suburban
Maharashtra - 400104</t>
  </si>
  <si>
    <t>M/s Bhoomi Enterprises</t>
  </si>
  <si>
    <t>Sirsi</t>
  </si>
  <si>
    <t>M/s Bhumi Plywood</t>
  </si>
  <si>
    <t>M/s Bigfoot Guitars</t>
  </si>
  <si>
    <t>F2 Ashray C Near Kirti Medicals,Durgabhat,, Ponda Goa -403401</t>
  </si>
  <si>
    <t>M/s Bihar Glass Co.</t>
  </si>
  <si>
    <t>Ground Floor, Plot No-1075,, Dabua Pali Road, Faridabad Haryana-121004</t>
  </si>
  <si>
    <t>M/s Bijnor Traders</t>
  </si>
  <si>
    <t>M/s Bikaner Glass House</t>
  </si>
  <si>
    <t>Shri Empire Tower, 1st &amp; 2nd Floor, Kirloskar Road, Belgaum-590001, Karnataka</t>
  </si>
  <si>
    <t>M/s Bikash Steel &amp; Marble</t>
  </si>
  <si>
    <t>M/s Bishalaxmi Sanitation Mohal</t>
  </si>
  <si>
    <t>Manaskamana Road,Near KFC Malda,, P.O-Jhaljhalia,P.S-Englishbazar, PIN-732102,, Malda, West Bengal, India.</t>
  </si>
  <si>
    <t>Kakdwip</t>
  </si>
  <si>
    <t>M/s Bishan Dayal &amp; Sons</t>
  </si>
  <si>
    <t>M/s Bittoo Batteries House</t>
  </si>
  <si>
    <t>M/s Blaze advertising solution</t>
  </si>
  <si>
    <t>B-42, Sector-58, Noida, Gautambuddha, Nagar, Uttar Pradesh, 201301</t>
  </si>
  <si>
    <t>karinkallathani</t>
  </si>
  <si>
    <t>M/s Blessaro</t>
  </si>
  <si>
    <t>B-22 udhyog Kendra Ist ecotech IIIrd, Habibpur market, Greater Noida 201306</t>
  </si>
  <si>
    <t>Julana</t>
  </si>
  <si>
    <t>M/s Bliv Enterprise</t>
  </si>
  <si>
    <t>4th-floor Modrina Mansion, Laitumkhrah City -, District - East Khasi Hills, Shillong ,, Shillong , Pin Code-793003 (Meghalaya)</t>
  </si>
  <si>
    <t>M/s Blue Sky Advertising</t>
  </si>
  <si>
    <t>1, Babapora, Habba Kadal,, Srinagar Jammu and Kashmir-190001</t>
  </si>
  <si>
    <t>M/s Blue Smart Technologies</t>
  </si>
  <si>
    <t>Plot 65, Udyog Vihar Extension , Ecotech II,, Greater Noida - 201306 (Uttar Pradesh)</t>
  </si>
  <si>
    <t>M/s Bluebell Marketing</t>
  </si>
  <si>
    <t>M/s Bol Bum Enterprises</t>
  </si>
  <si>
    <t>Ist Main 4th Cross 2138/89, Swamy Vivekanand, Layout, Davanagere, Karnataka- 577004</t>
  </si>
  <si>
    <t>M/s Bold Industries Private Limited</t>
  </si>
  <si>
    <t>M/s Bombay Plastic Works</t>
  </si>
  <si>
    <t>Mirzahadipura, Bypass Road,, Maunath, Bhanjan-275101 (Uttar Pradesh)</t>
  </si>
  <si>
    <t>M/s Bonding Solutions</t>
  </si>
  <si>
    <t>B-113, G/F Anand Vihar-110092, Delhi</t>
  </si>
  <si>
    <t>Chinchwad</t>
  </si>
  <si>
    <t>M/s Bram Health Care Private Limited</t>
  </si>
  <si>
    <t>Ishwar ply place, Dabra Chowk,, Hisar, Haryana, 125001</t>
  </si>
  <si>
    <t>M/s Brandmark Infrastructure Pvt Ltd.</t>
  </si>
  <si>
    <t>M/s Brandthought Retail Private Limited</t>
  </si>
  <si>
    <t>Sy No.55/A, Annaram Village, Near Airfoce Academy, Gummadidala Mandal, Sangareddy District,, Telangana-502313</t>
  </si>
  <si>
    <t>M/s Breeze Glass Tools</t>
  </si>
  <si>
    <t>D-401, Ansals Lake View, Shyamala, Hills, Bhopal , Madhya Pradesh-462001</t>
  </si>
  <si>
    <t>M/s BRHC Concrete Industries</t>
  </si>
  <si>
    <t>42/B, Malanga Lane, Kolkata, West Bengal-700012</t>
  </si>
  <si>
    <t>M/s Brigade prints</t>
  </si>
  <si>
    <t>0, Behind Akansha Automobiles Delhi Road,, Lakri Fazalpur, Moradabad,, Uttar Pradesh-244001</t>
  </si>
  <si>
    <t>Bengaluru</t>
  </si>
  <si>
    <t>M/s Bright Signage</t>
  </si>
  <si>
    <t>M/s Brijesh &amp; Sons</t>
  </si>
  <si>
    <t>Shop No. 3, Arora Market, Vishvakarma Chowk,, Yamuna Nagar, Haryana-135001</t>
  </si>
  <si>
    <t>M/s BRM Enterprises ( U.P.)</t>
  </si>
  <si>
    <t>VII/223, Kannangayathu Building, Peppathy, Piravom, Ernakulam, Kerala-686664</t>
  </si>
  <si>
    <t>M/s Brothers Enterprise</t>
  </si>
  <si>
    <t>INDUSTRIAL SUPPLIER</t>
  </si>
  <si>
    <t>20/306, Ground Floor, Kadampuzha, Melmuri, Kerala-676552</t>
  </si>
  <si>
    <t>Barasat</t>
  </si>
  <si>
    <t>M/s Brothers Interiors</t>
  </si>
  <si>
    <t>Venniyoor 
Venganoor PO, Thiruvananthapuram
695523
Kerala</t>
  </si>
  <si>
    <t>M/s Bruto Footcare</t>
  </si>
  <si>
    <t>Ground Floor, NA, PO-Sadhanpur, PS-Amdanga, Near Club, Village-Sadhapur, North Twenty Four, Parganas, West Bengal-743221</t>
  </si>
  <si>
    <t>M/s Bungas Printing Works</t>
  </si>
  <si>
    <t xml:space="preserve"> 91 8638022631</t>
  </si>
  <si>
    <t>Kokrajhar</t>
  </si>
  <si>
    <t>M/s Burhani Hardware</t>
  </si>
  <si>
    <t>M/s C.H. Plywood</t>
  </si>
  <si>
    <t>M/s CADMAP</t>
  </si>
  <si>
    <t>M/s Canon Ply &amp; Hardware</t>
  </si>
  <si>
    <t>M/s Capital City Projects Private Limted</t>
  </si>
  <si>
    <t>M/s Capital Radio Company</t>
  </si>
  <si>
    <t>Inside old bus stand, JK Traders, NH-21,, bhojpur, sunder nagar, Mandi, Himachal, Pradesh, 175002</t>
  </si>
  <si>
    <t>M/s Capricorn</t>
  </si>
  <si>
    <t>Nowgam byepass srinagar
J&amp;k 190015</t>
  </si>
  <si>
    <t>Trichy</t>
  </si>
  <si>
    <t>M/s Carbhyd Chemicals Export Private Limited</t>
  </si>
  <si>
    <t>160, Jagannath Puri Deeg Gate,, Bhuteshwar Road, Mathura, Uttar Pradesh-281001</t>
  </si>
  <si>
    <t>M/s Castrol Diamond Tools</t>
  </si>
  <si>
    <t>139, Arjun Nagar, Kotla Mubarakpur,, New Delhi, South Delhi, Delhi-110003</t>
  </si>
  <si>
    <t>M/s CDM</t>
  </si>
  <si>
    <t>M/s Cellomm solutions Ltd</t>
  </si>
  <si>
    <t>4, Circus Avenue, 5th Floor,, Circus Plaza, Kolkata-700017 (West Bengal)</t>
  </si>
  <si>
    <t>M/s Centibell Lighting Pvt. Ltd</t>
  </si>
  <si>
    <t>M/s CEOS Trading Co.</t>
  </si>
  <si>
    <t>Tirur</t>
  </si>
  <si>
    <t>M/s Chaitanya Industries</t>
  </si>
  <si>
    <t>M/s Chakraborty Enterprise</t>
  </si>
  <si>
    <t>Nadia</t>
  </si>
  <si>
    <t>M/s Chamunda Aluminium &amp; Hardware</t>
  </si>
  <si>
    <t>M/s Chamunda Sticker Palace</t>
  </si>
  <si>
    <t>Chadyara, Chadyara, NH154, NEAR BANGA, Mri Center, Mandi, Chadyara, Mandi, Himachal Pradesh-175001</t>
  </si>
  <si>
    <t>M/s Chamunda Timber Industry</t>
  </si>
  <si>
    <t>Kullu</t>
  </si>
  <si>
    <t>M/s Chandni Moolchandani</t>
  </si>
  <si>
    <t>Budshah chowk Near Hotel Taj Red cross road, srinagar
Jammu and kashmir 190001</t>
  </si>
  <si>
    <t>M/s Chandreshwar Trading Company</t>
  </si>
  <si>
    <t>Bijaynagar DTDC Courier Office, Opp. LP School Uparhali Pin Code-781122, (Assam)</t>
  </si>
  <si>
    <t>M/s Charu Car Care</t>
  </si>
  <si>
    <t>293/1 New Market, Jhokan Bagh,, Jhansi, Uttar Pradesh-284001</t>
  </si>
  <si>
    <t>M/s Chawanrishi Electricals Hardware</t>
  </si>
  <si>
    <t>M/s Chheda Hardware Mart</t>
  </si>
  <si>
    <t>87/4-A, Heera Ganj, Jairb Chowki, Kanpur-208003, (Uttar Pradesh)</t>
  </si>
  <si>
    <t>M/s Chichawa Enterprises</t>
  </si>
  <si>
    <t>M/s Chiman Paints &amp; H/w Store</t>
  </si>
  <si>
    <t>A-127, Main Road Masoodpur,, Vasant Kunj New Delhi-110070</t>
  </si>
  <si>
    <t>M/s Chirag Electricals</t>
  </si>
  <si>
    <t>SCO 104, Model Town, New 50 feet Road,, Near Amin Road, Kurukshetra, Kurukshetra,, Haryana, 136118</t>
  </si>
  <si>
    <t>Alipurduar</t>
  </si>
  <si>
    <t>M/s Chisel India</t>
  </si>
  <si>
    <t>Ground Floor, H.No-661, Village Pooth Kalan,, Extension , Pooth Kalan , Delhi-110086</t>
  </si>
  <si>
    <t>M/s Choice Display System</t>
  </si>
  <si>
    <t>Bahjoi Road, Near Sai Mandap,, Chandausi, Sambhal, Uttar Pradesh-244412</t>
  </si>
  <si>
    <t>M/s Chopde printers</t>
  </si>
  <si>
    <t>Bhusawal</t>
  </si>
  <si>
    <t>M/s Choudhary Hardware Agriculture Store</t>
  </si>
  <si>
    <t>M/s Choudhary Ply Hard Ware</t>
  </si>
  <si>
    <t>Ara</t>
  </si>
  <si>
    <t>M/s Choudhry Traders</t>
  </si>
  <si>
    <t>M/s Chowdhury Traders</t>
  </si>
  <si>
    <t>M/s Cimage</t>
  </si>
  <si>
    <t>M/s Cipla Industries Private Limited</t>
  </si>
  <si>
    <t>M/s City Car Decor</t>
  </si>
  <si>
    <t>M/s City Plywood</t>
  </si>
  <si>
    <t>M/s City Plywood (D)</t>
  </si>
  <si>
    <t>M/s City Plywood and Hardware Centre</t>
  </si>
  <si>
    <t>M/s Classic Enterprises</t>
  </si>
  <si>
    <t>Anand Studio , Zamania Station,, Ghazipur Uttar Pradesh-232331</t>
  </si>
  <si>
    <t>M/s Classic Fountains</t>
  </si>
  <si>
    <t>Shop No-4,  S 2288,  Ayeri  Building Opp,, Lakhiya Garage , Lodhwad Mirzapur,, Ahmedabad, Gujarat-380001</t>
  </si>
  <si>
    <t>M/s Classic Hardware &amp; Electric</t>
  </si>
  <si>
    <t>M/s Classic Hardware &amp; Sanitary</t>
  </si>
  <si>
    <t>Near Baba Nath, Attabira,, Dist- Bargarh, Odisha, Pin Code-768027</t>
  </si>
  <si>
    <t>M/s Classic Leathers (India)</t>
  </si>
  <si>
    <t>Mal Godwan  Road, Barmer-344001, (Rajasthan)</t>
  </si>
  <si>
    <t>M/s Classic Plywood</t>
  </si>
  <si>
    <t>M/s Classic Polymers</t>
  </si>
  <si>
    <t>M/s Classic Traders</t>
  </si>
  <si>
    <t>Chakkar Road, Near Kath Mandi,, Jind, Haryana-126102</t>
  </si>
  <si>
    <t>M/s Clocomferr</t>
  </si>
  <si>
    <t>M/s Coco Shell Craft Export</t>
  </si>
  <si>
    <t>Sakin, Sukhdevpur, Ghazipur,, Uttar Pradesh-233001</t>
  </si>
  <si>
    <t>M/s Colormix Sign and Advertising</t>
  </si>
  <si>
    <t>M/s Colortech India Solutions</t>
  </si>
  <si>
    <t>M/s Colosia Enterprises</t>
  </si>
  <si>
    <t>M/s Colour Fillers</t>
  </si>
  <si>
    <t>M/s Complete Surveying Technologies Pvt Ltd</t>
  </si>
  <si>
    <t>Shop No-2, Chandani Chowk,, Park Soc , Piplod, Suraj Gujarat-395007</t>
  </si>
  <si>
    <t>M/s Conf-Tech</t>
  </si>
  <si>
    <t>M/s Cool Max Innovations</t>
  </si>
  <si>
    <t>M/s Coral Labtech Enterprises</t>
  </si>
  <si>
    <t>M/s Crafting Tale</t>
  </si>
  <si>
    <t>.Devichapada marathi school near Taloja MIDC, Navi Mumbai 410208</t>
  </si>
  <si>
    <t>M/s Crafttywings</t>
  </si>
  <si>
    <t>M/s Crayon</t>
  </si>
  <si>
    <t>M/s Creatick Design</t>
  </si>
  <si>
    <t>M/s Creative Arts(Mh)</t>
  </si>
  <si>
    <t>M/s Creative Creation</t>
  </si>
  <si>
    <t>M/s Creative Design</t>
  </si>
  <si>
    <t>Shop No.5, Parishram Complex,Bhavsar Hostal, BRTS, 132 Ring Road, Vyaswadi, Nava Vadaj,, Ahmedabad-380013</t>
  </si>
  <si>
    <t>M/s Creative Hitech Private Limited</t>
  </si>
  <si>
    <t>11/309 Agrasen Colony 
Azad Nagar, Opp.  Vishal Mega Mart
Bhilwara, Rajasthan ( 311001)</t>
  </si>
  <si>
    <t>M/s Creative technology</t>
  </si>
  <si>
    <t>M/s Crystal Studio</t>
  </si>
  <si>
    <t>2nd  Agiary Lane, Bldg No. 44, Ground Floor, Opp. Bullion Refinery Bldg Mumbai-400002, (Maharashtra)</t>
  </si>
  <si>
    <t>M/s Current Enterprises</t>
  </si>
  <si>
    <t>M/s Custom World</t>
  </si>
  <si>
    <t>Scheme No.6, Gandhi Nagar, Jind (Haryana)-126102</t>
  </si>
  <si>
    <t>M/s Customised Wood Solutions</t>
  </si>
  <si>
    <t>42, Near Central Bank, Pillukhera, Jind, Haryana-126113</t>
  </si>
  <si>
    <t>M/s D Allure Furnishing</t>
  </si>
  <si>
    <t>SCF-34, Shyam Market, Cheeka,, Guhla Kaithal, Haryana-136034</t>
  </si>
  <si>
    <t>M/s D Borah</t>
  </si>
  <si>
    <t>Shop No.6, Maksudabad Colony,, Firni Road, Najafgarh, South West Delhi,, Delhi-110043</t>
  </si>
  <si>
    <t>Lakhimpur</t>
  </si>
  <si>
    <t>M/s D D T Wood Works(U.P.)</t>
  </si>
  <si>
    <t>PLOT NO. 10, Unit No. 201m MLU Pocket-4,, Sector 11, Dwarka, South West Delhi, Delhi-110075</t>
  </si>
  <si>
    <t>M/s D D's Rush Art Studio</t>
  </si>
  <si>
    <t>M/s D D's Rush Art Studio (Kr)</t>
  </si>
  <si>
    <t>Shop No. 41/6, Ekta Mkt., Gali No.4, Sec, 45-C, Burail,, Chandigarh-160047</t>
  </si>
  <si>
    <t>M/s D S Enterprises</t>
  </si>
  <si>
    <t>M/s D U K Enterprises</t>
  </si>
  <si>
    <t>Plot no 4232 , gidc phase 3 dared, jamnagar 361004, (Gujarat)</t>
  </si>
  <si>
    <t>M/s D V Construction</t>
  </si>
  <si>
    <t>House No 850, Samprajnath, Delta Centre,, Alto Porvorim Bardez, North Goa, Goa, 403521</t>
  </si>
  <si>
    <t>M/s D&amp;H Enterprise</t>
  </si>
  <si>
    <t>Jahalda Super Market 
Jahalda, West Medinipur 721443, West Bengal</t>
  </si>
  <si>
    <t>M/s D. B.S Fixtures</t>
  </si>
  <si>
    <t>Plot No. 1, new balaji colony, old haibatpur,, Noida, Gautambuddha Nagar, Uttar Pradesh,, 201309</t>
  </si>
  <si>
    <t>M/s D.D Enterprises (Guj)</t>
  </si>
  <si>
    <t>D-5, DHB Soni City Complex, Laxmi Peth,, Solapur-413001 (Maharashtra)</t>
  </si>
  <si>
    <t>M/s D.K.Arts</t>
  </si>
  <si>
    <t>D - 82, D Block, Sector 7, Noida,, Uttar Pradesh 201301</t>
  </si>
  <si>
    <t>Kudal</t>
  </si>
  <si>
    <t>M/s D.N.S Supplier</t>
  </si>
  <si>
    <t>M/s D.S. Hardware</t>
  </si>
  <si>
    <t>M/s D.S. Traders</t>
  </si>
  <si>
    <t>HD-007 Wework, DLF Forum Building ,, Cybercity Phase-III, Guruhram Haryana-122002</t>
  </si>
  <si>
    <t>M/s Daksh Innovation</t>
  </si>
  <si>
    <t>1st Floor, I-2187, dsidc Narela, Industry, Area, North West Delhi, Delhi, 110040</t>
  </si>
  <si>
    <t>M/s Daksh Plywood</t>
  </si>
  <si>
    <t>M/s Das Glass Centre</t>
  </si>
  <si>
    <t>Shop No. 11, First Floor, I Block Market,, Sector-12 Noida, Gautam Buddha Nagar,, Uttar Pradesh-201301</t>
  </si>
  <si>
    <t>M/s Data Print Services</t>
  </si>
  <si>
    <t>M/s Data Vision Computer</t>
  </si>
  <si>
    <t>M/s Dayone Traders</t>
  </si>
  <si>
    <t>Plot No D-47, Phase-5, Shahi Majra,, Sas Nagar, Mohali Punjab-160059</t>
  </si>
  <si>
    <t>M/s Debnath Steel</t>
  </si>
  <si>
    <t>Subham Swaraj Sadan, VIP Road, Near Dona Presidency, Guwahati-781022
Assam</t>
  </si>
  <si>
    <t>M/s Decor Planet</t>
  </si>
  <si>
    <t>M/s Decorium India Private Limited</t>
  </si>
  <si>
    <t>E-40, Hauz Khas Road, Hauz Khas,, South Delhi, Delhi-110016</t>
  </si>
  <si>
    <t>M/s Decrr Interio Private Limited</t>
  </si>
  <si>
    <t>Plot No.284/11, Milap Nagar Hoshiarpur,, Punjab-146001</t>
  </si>
  <si>
    <t>M/s Deen Dayal Plywood and Hardware</t>
  </si>
  <si>
    <t>20, Sai Industrial Estate Opp., DTDC Express NR. Ranansan,, SP Ring Road, New Sahibagh ,, Amedabad Gujarat-382330</t>
  </si>
  <si>
    <t>M/s Deep Print</t>
  </si>
  <si>
    <t>240,VOC Street, 
PP Chavadi  
Near Kalavasal,, Madurai-625016 (Tamil Nadu)</t>
  </si>
  <si>
    <t>M/s Deep Traders</t>
  </si>
  <si>
    <t>M/s Deepak Enterprises (D)</t>
  </si>
  <si>
    <t>Shop No.8, Village Ankhir Sec. 21D, Faridabad, 121001, Haryana</t>
  </si>
  <si>
    <t>M/s Deepak Plywood and Hardware</t>
  </si>
  <si>
    <t>M/s Deepak Plywood and Timber</t>
  </si>
  <si>
    <t>Near Petrol Pump, Plot No.30, Mata Gujari Complex, Nakodar Road, Jalandhar, Punjab-144001</t>
  </si>
  <si>
    <t>M/s Deepak Traders</t>
  </si>
  <si>
    <t>Ground Floor, Plot No-14-15, Garg Farm,, New Bharat Colony Road, Baselwa Village,, Faridabad, Faridabad, Haryana, 121002</t>
  </si>
  <si>
    <t>M/s Deepak Trading Co.(D)</t>
  </si>
  <si>
    <t>M/s Deepraj Creation</t>
  </si>
  <si>
    <t>M/s Delhi Fancy House</t>
  </si>
  <si>
    <t>M/s Delhi Furniture</t>
  </si>
  <si>
    <t>M/s Delhi Hardware (Delhi)</t>
  </si>
  <si>
    <t>B-73A, Swarn Park, Mangal Bazar Road, Nangloi, 110041, Delhi</t>
  </si>
  <si>
    <t>M/s Delhi Hardware (DL)</t>
  </si>
  <si>
    <t>M/s Delhi Infotech India</t>
  </si>
  <si>
    <t>Ground Floor, 280, AGCR Encalve, Road No.72, Opp Energy Gym, Delhi-110092</t>
  </si>
  <si>
    <t>M/s Delhi Light House</t>
  </si>
  <si>
    <t>Near Hardol Lala Mandir, Englishpura Road Sehore (M.P.)-466001</t>
  </si>
  <si>
    <t>M/s Delhi Plywood (D)</t>
  </si>
  <si>
    <t>M/s Delhi Signage</t>
  </si>
  <si>
    <t>M/s Delhi Traders</t>
  </si>
  <si>
    <t>Opp. Centre Point Mall, Bank More,, Dhanbad-826001 (Jharkhand)</t>
  </si>
  <si>
    <t>M/s Delight Hardware Store (J&amp; K)</t>
  </si>
  <si>
    <t>M/s Delmen Mosquito Screens</t>
  </si>
  <si>
    <t>D-33, Badkhal Road, SGM Nagar Faridabad,, Faridabad, Haryana, 121001</t>
  </si>
  <si>
    <t>M/s Design Eye</t>
  </si>
  <si>
    <t>220, Rangoli Complex, Gondal Road,, Near Makkam chowk, Lohanagar corner, Beside Over Bridge,, Rajkot 360002
Gujarat INDIA</t>
  </si>
  <si>
    <t>M/s Design Guru</t>
  </si>
  <si>
    <t>M/s Design Kreations</t>
  </si>
  <si>
    <t>Ground Floor, Shop No. 109/1, Tagore Garden, Extension, Tagore Garden,, New Delhi. West Delhi, Delhi-110027</t>
  </si>
  <si>
    <t>M/s Design x</t>
  </si>
  <si>
    <t>Ground Floor, Pramod Complex, A.T. Road, Bharalumukh, Guwahati Kamrup (MP Assam-781009</t>
  </si>
  <si>
    <t>M/s Designer Group</t>
  </si>
  <si>
    <t>M/s Designs &amp; Displays</t>
  </si>
  <si>
    <t>Shop No. 9 Mukhiya Market Opp, Bijli Ghar Bhowapur, Kaushambi Ghaziabad Uttar Pradesh 201010</t>
  </si>
  <si>
    <t>M/s Dev Print</t>
  </si>
  <si>
    <t>M/s Devang Solaar Private Limited</t>
  </si>
  <si>
    <t>D-49, Kiran Garden,, Uttam Nagar, Delhi-110059</t>
  </si>
  <si>
    <t>M/s Devendra Plastic (W.B.)</t>
  </si>
  <si>
    <t>No.49, Choolai High Road,, Choolai,Chennai-600112, Tamil Nadu</t>
  </si>
  <si>
    <t>M/s Devkrupa Enterprise</t>
  </si>
  <si>
    <t>M/s Devo Traders</t>
  </si>
  <si>
    <t>M/s Devshilp Interiors India Private Limited</t>
  </si>
  <si>
    <t>M/s Dhana Lakshmi Stickers</t>
  </si>
  <si>
    <t>Kathmandu, Kath Mandu MC-14 kuleshwar, 608485762, Exim Code:- 6084857620119NP, Mail Id. Rpshahnp@gmail.Com, Contact No. 9851160255</t>
  </si>
  <si>
    <t>M/s Dhanlaxmi Hardware(Mh)</t>
  </si>
  <si>
    <t>J-1115, Mangolpuri, North West Delhi,, Delhi-110085</t>
  </si>
  <si>
    <t>Suburban</t>
  </si>
  <si>
    <t>M/s Dhara Granites Art</t>
  </si>
  <si>
    <t>Mohalla, Chanduwara, Narnaul, Mahendragarh, Haryana-123001</t>
  </si>
  <si>
    <t>Jalore</t>
  </si>
  <si>
    <t>M/s Dhawal Photo Lab</t>
  </si>
  <si>
    <t>Glai No-3 Shop and Godown, Opp ITI Jhajjar Road,, Bahadurgarh,Haryana -124507</t>
  </si>
  <si>
    <t>M/s Dhawal Srivastava</t>
  </si>
  <si>
    <t>M/s Dhruv Kumar Bansal</t>
  </si>
  <si>
    <t>Opp. Marbel Market, Near Malik Chowk Fatak., Balsamand Road, Hisar ,  Haryana-125001</t>
  </si>
  <si>
    <t>M/s Dhruv Patel</t>
  </si>
  <si>
    <t>H. No 39/23 Laxmi Garden II, Gurugram,, Haryana, 122001</t>
  </si>
  <si>
    <t>M/s Diamond Hardware (D)</t>
  </si>
  <si>
    <t>M/s Diamond Traders</t>
  </si>
  <si>
    <t>Wz 156/8, Opp. Subzi Mandi,, Madipur Village, West Delhi, Delhi-110063</t>
  </si>
  <si>
    <t>M/s Digi Card</t>
  </si>
  <si>
    <t>Bhanjan</t>
  </si>
  <si>
    <t>M/s Digisign Advertisers</t>
  </si>
  <si>
    <t>Shop No-10, Maruti Vihar CHS LTD, Plot No.65,, Sector-28, Thane Maharashtra-400703</t>
  </si>
  <si>
    <t>M/s Digital Arts</t>
  </si>
  <si>
    <t>Ground Floor, H.N.-113m Madanpur Khadar Extension, Sarita Vihar, New Delhi, South East Delhi-110076</t>
  </si>
  <si>
    <t>Port Blair</t>
  </si>
  <si>
    <t>Andaman And Nicobar Islands</t>
  </si>
  <si>
    <t>M/s Digital Box</t>
  </si>
  <si>
    <t>Omkar enclave  building no 2near don bosco school, 90feet road Bhayandar west dist thane -401105, (Maharashtra)</t>
  </si>
  <si>
    <t>M/s Digital Electronics</t>
  </si>
  <si>
    <t>M/s Digital Fry</t>
  </si>
  <si>
    <t>M/s Digiteq Advertisers Private Limted</t>
  </si>
  <si>
    <t>Near Luxmi Cinema, Punjabi Chowk,, Narwana, Jind, Haryana-126116</t>
  </si>
  <si>
    <t>M/s Dildar Chil</t>
  </si>
  <si>
    <t>Shop No.2 Sai Samrudhi Niwas,, Opp. Dr. Gavhane, Petrol Pump, Bhosari Dighi Road, Bhosari Pune-411039</t>
  </si>
  <si>
    <t>M/s Dildar Timber Merchant</t>
  </si>
  <si>
    <t>M/s Dimple Enterprises</t>
  </si>
  <si>
    <t>M/s Dinesh Hardawre</t>
  </si>
  <si>
    <t>M/s Dinesh Santaji Bendre</t>
  </si>
  <si>
    <t>1st Floor, Near Talab Bahadur Singh,, Narnaul, Mahendragrah, Haryana-123001</t>
  </si>
  <si>
    <t>M/s Dingking Furniture Private Limited</t>
  </si>
  <si>
    <t>M/s Disha Bengle</t>
  </si>
  <si>
    <t>Ward No 04, Township Main Road, Hanuman, Mandir, Ulao, Begusarai, Begusarai, Bihar, 851134</t>
  </si>
  <si>
    <t>M/s Divine Innovation</t>
  </si>
  <si>
    <t>M/s Divine Sales</t>
  </si>
  <si>
    <t>Samta Chowk, Baroda Road, Gohana-131301, (Sonipat) Haryana</t>
  </si>
  <si>
    <t>M/s Divisha Associates</t>
  </si>
  <si>
    <t>M/s Dmai Private Limited</t>
  </si>
  <si>
    <t>1st Floor, A-42 , Vaishno Dam Colony,, Near by Pass Road, Kanker Khera Meerut Cantt,, Meerut, Uttar Pradesh-250001</t>
  </si>
  <si>
    <t>M/s DMS Projects Pvt Ltd</t>
  </si>
  <si>
    <t>A-19 jagat puri 
Gali no 3, Pin Code-110051 (Delhi)</t>
  </si>
  <si>
    <t>M/s Do Great Stuff Advertising Solutions</t>
  </si>
  <si>
    <t>Annamayya</t>
  </si>
  <si>
    <t>M/s Doctor Retail</t>
  </si>
  <si>
    <t>Chunni, Mangoli, Ukhimath, Rudraprayag,, Uttarakhand, 246469</t>
  </si>
  <si>
    <t>M/s Donear Plywoods</t>
  </si>
  <si>
    <t>66, Shahrara Bagh, Prayagraj,, Uttar Pradesh-211003</t>
  </si>
  <si>
    <t>M/s Drange Design Studio</t>
  </si>
  <si>
    <t>Koppal</t>
  </si>
  <si>
    <t>M/s Dream Light LED Sign Board Manufacturers</t>
  </si>
  <si>
    <t>M/s Dristi Advertising Agency</t>
  </si>
  <si>
    <t>M/s DRJ Petrochem Pvt Ltd</t>
  </si>
  <si>
    <t>8-C/1, Govindpuri, Kalkaji New Delhi-110019</t>
  </si>
  <si>
    <t>M/s Druk Trade Link</t>
  </si>
  <si>
    <t>M/s DSI Interiors Pvr Ltd</t>
  </si>
  <si>
    <t>M/S Dua Plywood &amp; Timber Traders</t>
  </si>
  <si>
    <t>1st Floor, Shop No. 106, 107 Bldg No. 28, Indian Corporatin, Mankoli Naka,, Bhivandi, Thane, Maharashtra-421302</t>
  </si>
  <si>
    <t>M/s Dudadhari Trading Co.</t>
  </si>
  <si>
    <t>M/s Durga Enterprises (D)</t>
  </si>
  <si>
    <t>Shop No. 14, Ward No. 14,, Kakrala West, Badaun- (U.P.)-243637</t>
  </si>
  <si>
    <t>M/s Durga Enterprises (Raj)</t>
  </si>
  <si>
    <t>M/s Durga Enterprises (U.P.)</t>
  </si>
  <si>
    <t>M/s Durga Hardware &amp; Paint Store</t>
  </si>
  <si>
    <t>Shop No. 1 CRPF Road, Ullawas Sector-62,, Gurugram, Haryana-122102</t>
  </si>
  <si>
    <t>M/s Durga Hardware (D)</t>
  </si>
  <si>
    <t>shop no 7, opp. main Post Office Near, Jhajjar Chowk, Rewari, Rewari, Haryana-123401</t>
  </si>
  <si>
    <t>M/s Durga Sticker</t>
  </si>
  <si>
    <t>2/29, 1st Floor, Timber Market, W.H.S. Kirti Nagar, New Delhi-110015</t>
  </si>
  <si>
    <t>M/s Durga Traders (U.P.)</t>
  </si>
  <si>
    <t>556, Gram Sabha Pooth Kalan,, Sector-23 North Delhi-110086</t>
  </si>
  <si>
    <t>M/s Durga Trading</t>
  </si>
  <si>
    <t>M/s Dutta Graphics &amp; Offset Printers</t>
  </si>
  <si>
    <t>Delhi Road, Khurana Hardware Store,, Sikka Colony, Sonipat, Haryana-131001</t>
  </si>
  <si>
    <t>Solan</t>
  </si>
  <si>
    <t>M/s Dw Martin,S Interiors Private Limited</t>
  </si>
  <si>
    <t>Khasra no 588 589 and 622 , Fatehpur Beri ,, New Delhi 110074</t>
  </si>
  <si>
    <t>M/s Dynamic Engravings</t>
  </si>
  <si>
    <t>C, Town, Near Overbridge, Hemsingh, Bagan, Pd N Beyond Smart Hotel, Jamshedpur, East Singhbhum, Jharkhand-831001</t>
  </si>
  <si>
    <t>M/s Dynamic Instrument Co.</t>
  </si>
  <si>
    <t>Gali No.1 New Market G.T. Road, Kundli, Sonipat, Haryana-131028</t>
  </si>
  <si>
    <t>M/s Dzire Interiors</t>
  </si>
  <si>
    <t>M/s Eagle Thermo Packaging</t>
  </si>
  <si>
    <t>7th Floor, 701, Block C, Nirvana Country, Courtyard, Sector-50, Gurugram,, Haryana-122018</t>
  </si>
  <si>
    <t>M/s Ecogen India</t>
  </si>
  <si>
    <t>3H-8, Aditya Garden City, Near RMD college,, Pune -Banglore Highway, Warje, Pune 411 058, (Maharashtra)</t>
  </si>
  <si>
    <t>M/s Ecopie Hospitality and Organics Private Ltd</t>
  </si>
  <si>
    <t>M/s Eden Foto and Digital Press</t>
  </si>
  <si>
    <t>M/s Ee Sixteen Store</t>
  </si>
  <si>
    <t>deokar Parakh transport Raipur, Ganj bans tal Raipur 492001
Chhattisgarh</t>
  </si>
  <si>
    <t>M/s Ega Ads</t>
  </si>
  <si>
    <t>01, Nehtaur Road, Kotwali Dehat,, Bijnor, Uttar Pradesh-246764</t>
  </si>
  <si>
    <t>M/s Eglo India Production Pvt Ltd.</t>
  </si>
  <si>
    <t>Near Bus Stand, Laku Road,, Kankipadu-521151 (Andra Pradesh)</t>
  </si>
  <si>
    <t>M/s Eita42 Advertising</t>
  </si>
  <si>
    <t>Lower Bazar, Palampur , Kangra,, (Himachal Pradesh)- 176061</t>
  </si>
  <si>
    <t>M/s Ekta Trading Co.</t>
  </si>
  <si>
    <t>M/s Elamii Plywoods Private Limited</t>
  </si>
  <si>
    <t>G-512, Flat No.-6 Raj Nagar, Part-2 New Delhi-110077</t>
  </si>
  <si>
    <t>M/s Elec Torq Technologies Private Limited (Hr)</t>
  </si>
  <si>
    <t>Ground Floor Shop No. 13A, Prince Palace,, L B S Marg, Ghatkopar West,, Mumbai, Maharashtra-400086</t>
  </si>
  <si>
    <t>M/s Electronix Zone</t>
  </si>
  <si>
    <t>18 A 1st Floor, 1st Cross, 1st Main Road,, Nagarabhavi Main Rd, S.V.G. Nagar, Mudalapalya, Bengaluru, Karnataka-560072</t>
  </si>
  <si>
    <t>M/s Elegance Creative Studio</t>
  </si>
  <si>
    <t>No. 1/2/1, Thayar Sreet, Anna Road, Chennai- 600002, (Tamil Nadu)</t>
  </si>
  <si>
    <t>M/s Elegant Decors</t>
  </si>
  <si>
    <t>M/s Elegant Tiles and Sanitary</t>
  </si>
  <si>
    <t>Opp. Steel Factory, Pillar No. 822, Modi Nagar Ghaziabad, Pin Code-201204, (Uttar Pradesh)</t>
  </si>
  <si>
    <t>M/s Elite Edge Interiors</t>
  </si>
  <si>
    <t>M/s Elite Engineering and Constructions</t>
  </si>
  <si>
    <t>M/s Elixir Decor</t>
  </si>
  <si>
    <t>1st Floor, Kunal Palace, Jagdish Nagar, Hapur Road, Ghaziabad, Uttar Pradesh- 201001</t>
  </si>
  <si>
    <t>M/s Elmas Magnetics Pvt Ltd</t>
  </si>
  <si>
    <t>M/s Emboss Kitchen</t>
  </si>
  <si>
    <t>H.O. No- 841,J.J. Colony,, Phase-III,Cluster Madanpur Khadar,, New Delhi-110076</t>
  </si>
  <si>
    <t>M/s Emco Plywood Pvt.Ltd</t>
  </si>
  <si>
    <t>M/s Empress Today</t>
  </si>
  <si>
    <t>Dombivli</t>
  </si>
  <si>
    <t>M/s Enertech Electronics Pvt Ltd</t>
  </si>
  <si>
    <t>Kumher Gate Bharatpur, Rajasthan-321001</t>
  </si>
  <si>
    <t>M/s Engineering DNA</t>
  </si>
  <si>
    <t>M/s Entasis India P Ltd</t>
  </si>
  <si>
    <t>514b Agrawal Bhawan New Mill Road, Kurla West Mumbai Suburban Pin Code-400070</t>
  </si>
  <si>
    <t>M/s Entasis India Pvt Ltd</t>
  </si>
  <si>
    <t>M/s Era Trading Corporation</t>
  </si>
  <si>
    <t>M/s Ergo Design</t>
  </si>
  <si>
    <t>C S No.1086, Timber Area , Sangli,, Maharashtra-416416</t>
  </si>
  <si>
    <t>M/s Ess Aar Elemech Store</t>
  </si>
  <si>
    <t>Pardha,kamlai,raiganj, Uttar dinajpur,, West bengal,pin 733143</t>
  </si>
  <si>
    <t>M/s Ess Aar Enterprises</t>
  </si>
  <si>
    <t>Near Adlakha Glass Store Agarwal Dharam, Shalla Gali, Rudrapur (U.S. Nagar), Uttarakhand-263153</t>
  </si>
  <si>
    <t>M/s Evergreen Advertising Solutions</t>
  </si>
  <si>
    <t>Braham Bazar, Chandausi,, Sambhal, Uttar Pradesh-244412</t>
  </si>
  <si>
    <t>M/s Evergreen Advertising Solutions(Mh)</t>
  </si>
  <si>
    <t>0, Kabadi road, jhungia bazar, Kabadi Road,, Gorakhpur, Gorakhpur, Uttar Pradesh, 273013</t>
  </si>
  <si>
    <t>M/s Evergreen International</t>
  </si>
  <si>
    <t>Door Old No.15, New No.29, Thayar Sahib, Street, Chepauk, Chennai, Chennai, Tamil Nadu, 600002</t>
  </si>
  <si>
    <t>M/s Ex Fauzi Plyboard &amp; Hardware</t>
  </si>
  <si>
    <t>331 Jhokan Bagh  JHANSI (U.P.) 284001</t>
  </si>
  <si>
    <t>Noorpur</t>
  </si>
  <si>
    <t>M/s Excel Ply &amp; Hardware</t>
  </si>
  <si>
    <t>M/s Exotic Sign</t>
  </si>
  <si>
    <t>31 Furniture Block W.H.S Kirti Nagar, New Delhi-110015</t>
  </si>
  <si>
    <t>M/s Exotica India Print</t>
  </si>
  <si>
    <t>Near Co- Op Bank, Railway Road,, Mohinder Garh, Mahendragarh, Haryana-123029</t>
  </si>
  <si>
    <t>M/s Expo Thermocontrols Private Limited</t>
  </si>
  <si>
    <t>M/s Eyedea Advertisement Private Limited</t>
  </si>
  <si>
    <t>N.H. 24 Near by Arya Samaj Bhat School, Budh Vihar, Brahmpur, Ghaziabad, Pin Code-201001</t>
  </si>
  <si>
    <t>M/s F M Modular Systems</t>
  </si>
  <si>
    <t>House No. 12 Block-C, Rana Pratap Bagh,, New Delhi, Delhi, Delhi-110007</t>
  </si>
  <si>
    <t>M/s Fabcon</t>
  </si>
  <si>
    <t>shimala</t>
  </si>
  <si>
    <t>M/s Fabricab</t>
  </si>
  <si>
    <t>M/s Fakhri Enterprises</t>
  </si>
  <si>
    <t>2nd Floor Hasan Tower, Near Sri Durga Textiles, Old Bus Stand, Uppinangady-574241, (Karnataka)</t>
  </si>
  <si>
    <t>M/s Falak Solutions</t>
  </si>
  <si>
    <t>M/s Faqir Chand Suresh Kumar</t>
  </si>
  <si>
    <t>M/s Faraz Signage Systems</t>
  </si>
  <si>
    <t>M/s Farrukh Aziz</t>
  </si>
  <si>
    <t>Ward No. 16, Near by Jio Office, Luharagada Road,, Sujangarh Churu Raj-331507</t>
  </si>
  <si>
    <t>M/s Farwood Industries Ltdd</t>
  </si>
  <si>
    <t>117/M/800, Kakadev Rawatpur,, M Block, Kanpur Nagar Kanpur, Uttar Pradesh-208019</t>
  </si>
  <si>
    <t>Thiruvalluvar</t>
  </si>
  <si>
    <t>M/s Fateh Chand Gauri Shankar</t>
  </si>
  <si>
    <t>1st Floor, C-8/96, S.O Rohini Sector 15,, Vidya Bharti School, Rohini Sector 15, New, Delhi, North Delhi, Delhi, 110089</t>
  </si>
  <si>
    <t>M/s Fatima Traders</t>
  </si>
  <si>
    <t>Punjabi Custom Zone SCO 10 , Joy City Market,, Sunny Enclave, Sector 125, Mohali
pin code - 140301, (Punjab)</t>
  </si>
  <si>
    <t>M/s Fazle Hussain Ansari</t>
  </si>
  <si>
    <t>Saran</t>
  </si>
  <si>
    <t>M/s Fine Art Scale Models Private Limited</t>
  </si>
  <si>
    <t>M/s Firefly Advertising</t>
  </si>
  <si>
    <t>H/No-2 , H.R Path, Byelane-6, Zoo Tinali,, Geeta Nagar, Guwahati, Kamrup Metropolitan,, Assam-781024</t>
  </si>
  <si>
    <t>M/s First Variant Creative Solutions</t>
  </si>
  <si>
    <t>Mithapur Near Dayanand High School, Patna-800001 (Bihar)</t>
  </si>
  <si>
    <t>M/s Fiztech Decor</t>
  </si>
  <si>
    <t>Shop No. 4, Panchal Niwas , Aarey Road, Nr. Udipi, Vihar Hotel, Goregaon East Mumbai-400063, (Maharashtra)</t>
  </si>
  <si>
    <t>M/s Flamingo Sales and Services</t>
  </si>
  <si>
    <t>ground floor, 77/1, Robertson block, near, temple, Ramachandrapuram, BANGALORE,, Bengaluru Urban, Karnataka, 560021</t>
  </si>
  <si>
    <t>M/s Fleek Line Studio</t>
  </si>
  <si>
    <t>pillu khera mandir Railway Crosing, Purani Anaj, Mandi,Pillu Khera Jind, Haryana-126113</t>
  </si>
  <si>
    <t>M/s Flex Mania</t>
  </si>
  <si>
    <t>M/s FLGCJ &amp; Sons Private Limited</t>
  </si>
  <si>
    <t>Block-E Faridabad, B-21, N I T-1, Faridabad, 1-2 Chowk, Faridabad, Haryana-12100</t>
  </si>
  <si>
    <t>M/s FMB Aluminium and Hardware Goods</t>
  </si>
  <si>
    <t>M/s Foji Plywood &amp; Hardware</t>
  </si>
  <si>
    <t>E-311 Front of Swastik height Bhilwara (Raj.) 311001</t>
  </si>
  <si>
    <t>M/s Foms Auto Accessories</t>
  </si>
  <si>
    <t>M/s Fortunate Technologies Private Limited</t>
  </si>
  <si>
    <t>14/5, Pocket B, Sector-27 Faridabad, Haryana-121010</t>
  </si>
  <si>
    <t>M/s Funarstudio by Hemaxi Modi</t>
  </si>
  <si>
    <t>Hayatpur Stand ,IMT Road,, Hayatpur Gurgaon(Haryana)-122505</t>
  </si>
  <si>
    <t>M/s Furniture Point</t>
  </si>
  <si>
    <t>M/s Furniture Worker</t>
  </si>
  <si>
    <t>Chaygaon Revenue Circle, Jambari Dag,, Chaygaon Under Mouza Bongaon Industrial, Growth Centre Kamrup Assam-781124</t>
  </si>
  <si>
    <t>M/s Future World</t>
  </si>
  <si>
    <t>Maranda (Palampur) Distt. Kangra (H.P.)- 176102</t>
  </si>
  <si>
    <t>M/s G P Plywood and Hardware</t>
  </si>
  <si>
    <t>119/5, JARIB CHOWKI, G T ROAD, Kanpur, Nagar, Uttar Pradesh, 208003</t>
  </si>
  <si>
    <t>M/s G T Electronic (India ) Private Limited</t>
  </si>
  <si>
    <t>0, Shantmai Chowk, Rohtak,, Haryana-124001</t>
  </si>
  <si>
    <t>M/s G&amp;Jc Display Solutions</t>
  </si>
  <si>
    <t>M/s G.D. Enterprises (Mh)</t>
  </si>
  <si>
    <t>Jagdambay market opp. Jindel sweets, nohriya bazzar sirsa haryana (125055)</t>
  </si>
  <si>
    <t>Chalisgaon</t>
  </si>
  <si>
    <t>M/s G.D. Plywood</t>
  </si>
  <si>
    <t>No 84 ,Nehru Street,
Ramnagar, (Near senthil Kumaran Theatre)
Coimbatore, Pin-641009
Tamil Nadu</t>
  </si>
  <si>
    <t>M/s G.M. Enamels</t>
  </si>
  <si>
    <t>Chama Kalava Opp. Royal Enfield, Showroom Nandyal-518501 (A.P.)</t>
  </si>
  <si>
    <t>M/s G.S Exports</t>
  </si>
  <si>
    <t>M/s G.S. Wire and Packaging (India) Industries</t>
  </si>
  <si>
    <t>M/s Gaju Arts (Mh)</t>
  </si>
  <si>
    <t>Mela Road Lakhimpur Kheri,, Uttar Pradesh-262701</t>
  </si>
  <si>
    <t>M/s Galaxy Marketing</t>
  </si>
  <si>
    <t>New Tehri , Kulna Market,, S 84, New Tehri, Tehri Garhwal, Uttarakhand-249001</t>
  </si>
  <si>
    <t>M/s Gallery Glass &amp; Ply Centre</t>
  </si>
  <si>
    <t>Sarve No-75, Mitra Sahakar Colony,, Dighi, Pune Maharashtra-411015</t>
  </si>
  <si>
    <t>M/s Galo Energy Private Limited</t>
  </si>
  <si>
    <t>Shop No.2, Prince Palace, x Khot Lane, J.V. Road,, Ghatkopar West, Mumbai, Maharashtra-400086</t>
  </si>
  <si>
    <t>M/s Ganapati Traders</t>
  </si>
  <si>
    <t>98, Nh-93, Bahjoi, Sambhal-244410, Uttar Pradesh</t>
  </si>
  <si>
    <t>M/s Ganesh Agencies</t>
  </si>
  <si>
    <t>M/s Ganesh Hardware and Sanitary</t>
  </si>
  <si>
    <t>1642, Thana Road, Najafgarh, South West, Delhi, Delhi, 110043</t>
  </si>
  <si>
    <t>M/s Ganesh Marketing</t>
  </si>
  <si>
    <t>Ground Floor 5, Manorma Market, Guru, Govind Singh Road, GGS Road, Hazaribag, Jharkhand-825301</t>
  </si>
  <si>
    <t>M/s Ganpati Arts</t>
  </si>
  <si>
    <t>M/s Ganpati Hardware</t>
  </si>
  <si>
    <t>IDCO Plot No-160/161, Sector-A, Zone-B,, Mancheswar Industrial Area, Bhubaneshwar, Khordha Odisha-751010</t>
  </si>
  <si>
    <t>M/s Ganpati Plywood and Hardware</t>
  </si>
  <si>
    <t>Shop No.5, Samspur Village,, Sector-51, Near BTPTtower,, Gurgaon-122003, Haryana</t>
  </si>
  <si>
    <t>M/s Ganpati Sanitary</t>
  </si>
  <si>
    <t>278/188, Tilak Road, Bansmandi, Prayagraj-211003, (Uttar Pradesh)</t>
  </si>
  <si>
    <t>M/S Garg And Company</t>
  </si>
  <si>
    <t>M/s Garg Eletricals (D)</t>
  </si>
  <si>
    <t>M/s Garg Enterprises (U)</t>
  </si>
  <si>
    <t>M/s Garg Enterprises (U.P.)</t>
  </si>
  <si>
    <t>4-B, Industrial Estate, Govindpura, Bhopal-462023, Madhya Pradesh</t>
  </si>
  <si>
    <t>M/s Garg Hardware (D)</t>
  </si>
  <si>
    <t>Ground Floor, B-1/159-A, Vishnu Garden,, West Delhi, Delhi-110018</t>
  </si>
  <si>
    <t>M/s Garg Hardware Store (Hr)</t>
  </si>
  <si>
    <t>Taufik sayyad altamash colony, Mahadulanzar madarsa Aurangabad, Maharashtra , Pin Code-431001</t>
  </si>
  <si>
    <t>M/s Garg Hardware Store(Delhi)</t>
  </si>
  <si>
    <t>GP-47, Sector-18, Maruti Udyog, Gurugram,, Gurugram, Haryana, 122008</t>
  </si>
  <si>
    <t>M/s Garg ply &amp; hardware</t>
  </si>
  <si>
    <t>2/356, RS S Road, Vijayamanglam, Perundurai, Erode, Tamil Nadu-638056</t>
  </si>
  <si>
    <t>M/s Garg Plywood(HR)</t>
  </si>
  <si>
    <t>M/s Garg Sports International Private Limited</t>
  </si>
  <si>
    <t>M/s Garg Traders (D)</t>
  </si>
  <si>
    <t>M/s Garg Traders (Hr)</t>
  </si>
  <si>
    <t>C-199 Trans Yamuna Colony, Agra Uttar Pradesh-282006</t>
  </si>
  <si>
    <t>M/s Garhwal Decor</t>
  </si>
  <si>
    <t>M/s Garnet Veneer and Decors Limited</t>
  </si>
  <si>
    <t>Sangola ,tal.sangola, dist.solapur  pin 413306, (Maharashtra)</t>
  </si>
  <si>
    <t>M/s Gaurav Enterprises (U.P.)</t>
  </si>
  <si>
    <t>Basement , Plot No.374, Niti Khand-I Indirapuram,, Ghaziabad, Uttar Pradesh-201014</t>
  </si>
  <si>
    <t>M/s Gaurav Plywood and Timbers</t>
  </si>
  <si>
    <t>Survey No 229 Plot No 92, SIDCO Industrial, Estate, Thirumudivakkam, Chennai,, Kancheepuram, Tamil Nadu, 600132</t>
  </si>
  <si>
    <t>M/s Gavri Plywood &amp; Hardware Agency</t>
  </si>
  <si>
    <t>M/s Gayatri Plywoods</t>
  </si>
  <si>
    <t>M/s Gayatri Sports</t>
  </si>
  <si>
    <t>M/s Gayatri Traders (U.K.)</t>
  </si>
  <si>
    <t>C/o Naosad  Molla, Main Road,, Borjan Pt. II, Kokrajhar, Assam-783332</t>
  </si>
  <si>
    <t>Pauri Garhwal</t>
  </si>
  <si>
    <t>M/s GB Marketing</t>
  </si>
  <si>
    <t>M/s Geeta Art Service</t>
  </si>
  <si>
    <t>Shop No. 4,5, Phaltan Road, Rajghad, Heights Building, Kate-Satav Asso, Baramati Pune, Maharashtra-413102</t>
  </si>
  <si>
    <t>M/s Geeta Saw Mill</t>
  </si>
  <si>
    <t>99/100 Malhar Peth Satara, Maharasthra-415001</t>
  </si>
  <si>
    <t>M/s Genres Ad. Private Limited (Opc)</t>
  </si>
  <si>
    <t>G1-156-165, B.T.P Boranada, Jodhpur, Rajasthan-342012</t>
  </si>
  <si>
    <t>M/s Genuine Overseas</t>
  </si>
  <si>
    <t>M/s Ghanshyam Das Industries</t>
  </si>
  <si>
    <t>Arora Dairy, 1st Floor, Plot No. F3/331,, Sultan Puri, New Delhi, West Delhi, Delhi-110041</t>
  </si>
  <si>
    <t>M/s Ghar Angan Interiors Contractor Private Limited</t>
  </si>
  <si>
    <t>Ground Floor, KS Complex, Gurgaon Road,, Pataudi, Gurugram, Haryana-122503</t>
  </si>
  <si>
    <t>M/s Gharabanao. Com</t>
  </si>
  <si>
    <t>Vilage Samspur Main Road,, Gurugram -122007, Haryana</t>
  </si>
  <si>
    <t>M/s Giriraj Clothing</t>
  </si>
  <si>
    <t>M/s Gita Hardware &amp; Paints</t>
  </si>
  <si>
    <t>M/s GK Technologies</t>
  </si>
  <si>
    <t>M/s Glass Art Gallary</t>
  </si>
  <si>
    <t>M/s Glazer Creations</t>
  </si>
  <si>
    <t>S.K. 54, SECTOR-112, Noida,, Gautambuddha Nagar, Uttar Pradesh, 201301</t>
  </si>
  <si>
    <t>M/s Global Corporation (Gujarat)</t>
  </si>
  <si>
    <t>Ground, Sarup V, Village Bharampur, Gurugram-, 122005, Haryana</t>
  </si>
  <si>
    <t>M/s Global Display System Private Limited</t>
  </si>
  <si>
    <t>M/s Global Packaging</t>
  </si>
  <si>
    <t>M/s Global Taps</t>
  </si>
  <si>
    <t>Ground Floor, 819- A Chirag Delhi , New Delhi, South Delhi, Delhi-110047</t>
  </si>
  <si>
    <t>M/s Glorified Orthotech Pvt Ltd</t>
  </si>
  <si>
    <t>Shop No. 3 Seva Sadan Chowk,, Opp Shivaji High School, CA Road Gandhibagh, Nagpur-440018 (Maharashtra)</t>
  </si>
  <si>
    <t>M/s Glow Vision</t>
  </si>
  <si>
    <t>63, Beniganj Road, Deokali, Ayodhya, Uttar Pradesh-224001</t>
  </si>
  <si>
    <t>M/s Glow-Ad(Bhopal)</t>
  </si>
  <si>
    <t>Naer Kali Mata Mandir, Bengali Colony,, Chhawani, Kota Rajasthan-324007</t>
  </si>
  <si>
    <t>M/s Goldtech Graphics Private Limited</t>
  </si>
  <si>
    <t>M/s Golju Traders</t>
  </si>
  <si>
    <t>S.No.6 Near Triveni Hotel, Shivaji Nagar,, Belgaum, Belagavi, Karnataka-590002</t>
  </si>
  <si>
    <t>M/s Gondget</t>
  </si>
  <si>
    <t>Jain Gali No. 1 Bhagwan  Mahaveer Marg,, Baraut-250611 (Baghpat)</t>
  </si>
  <si>
    <t>M/s Good Sign</t>
  </si>
  <si>
    <t>M/s Gopal Art</t>
  </si>
  <si>
    <t>M/s Gopal Ji Hardware Store</t>
  </si>
  <si>
    <t>Near Seohara Chungi, Dhampur-246761, (Uttar Pradesh)</t>
  </si>
  <si>
    <t>M/s Gopal Trading Company</t>
  </si>
  <si>
    <t>M/s Gopalji Trading Company</t>
  </si>
  <si>
    <t>A1 Tiwari Industrial Estate Ram Mandir Road,, Near Ram Mandir Signal Goregaon West Mumbai, Pin Code-400104 (Maharasthra)</t>
  </si>
  <si>
    <t>M/s Gotech India</t>
  </si>
  <si>
    <t>Ground Floor Khata No. 229, Plot No.-96, Thana No. -145 Sadar, Mahesh Prasad Jayaswal, Barkagaon Road, Imli Kothi, Hazaribag,, Jharkhand-825301</t>
  </si>
  <si>
    <t>M/s Govind International</t>
  </si>
  <si>
    <t>3H/124, NIT, Faridabad, Haryana-121001</t>
  </si>
  <si>
    <t>M/s Govind Prasad and Brothers</t>
  </si>
  <si>
    <t>Lakkar Ghat, Chopra Farm, Shyampur, Rishikesh, Uttarakhand-249204</t>
  </si>
  <si>
    <t>M/s Goyal and Company</t>
  </si>
  <si>
    <t>Ground Floor- B-212, Khasra No. 47/1, Jain Colony, Bhagya Vihar, Rani Khera New Delhi, North West, Delhi, Delhi -110081</t>
  </si>
  <si>
    <t>M/s Goyal Building Material</t>
  </si>
  <si>
    <t>C/O Tarani Prasad Advocate, Rajendra Nagar,, Road, No.2 B Patna, Bihar-800016</t>
  </si>
  <si>
    <t>M/s Goyal Enterprises (CH)</t>
  </si>
  <si>
    <t>M/s Goyal Enterprises (U.K)</t>
  </si>
  <si>
    <t>M/s Goyal Enterprises(P)</t>
  </si>
  <si>
    <t>Near Cheema Chauraha, Opposite Dr., Goel x-Ray, Ramnagar Road, Kashipur, Udham Singh Nagar, Uttarakhand-244713</t>
  </si>
  <si>
    <t>M/s Goyal Graphikk</t>
  </si>
  <si>
    <t>Near by Gaytri Mandir, Badhatola Road,, Sahaspur Lohara Dist. Kabeerdham, Chhattisgarh-491995</t>
  </si>
  <si>
    <t>M/s Goyal Hardawre</t>
  </si>
  <si>
    <t>Plot no-5, Jagannath asram chhak, infront of canara bank, Tankapani road,, Bhubaneswar Odisha-756018</t>
  </si>
  <si>
    <t>M/s Goyal Hardware &amp; Plywood</t>
  </si>
  <si>
    <t>Khasra No. 44/18/2 and 43/23, Near Subhash Chowk,, Village Bakhtawer Pur Delhi-110036</t>
  </si>
  <si>
    <t>M/s Goyal Hardware &amp; Sanitary Store</t>
  </si>
  <si>
    <t>M/s Goyal Nirman Store</t>
  </si>
  <si>
    <t>M/s Goyal Paints and Sanitary</t>
  </si>
  <si>
    <t>M/s Goyal Plywood &amp; Hardwares</t>
  </si>
  <si>
    <t>106/371 Gandhi Nagar, Kanpur Nagar, Uttar Pradesh-208004</t>
  </si>
  <si>
    <t>M/s Goyal Plywood House</t>
  </si>
  <si>
    <t>sr. no. 80/1, walhekarwadi, chinchwadgaon, pune-411033 (maharashtra)</t>
  </si>
  <si>
    <t>M/s Goyal Rolling Shutter &amp; Hardware</t>
  </si>
  <si>
    <t>Amritsar pincode 143105</t>
  </si>
  <si>
    <t>M/s Goyal Trading Company</t>
  </si>
  <si>
    <t>M/s Goyal Trading Company(Hr)</t>
  </si>
  <si>
    <t>Shop No. Gf-15-16, A Block Super Market, Ramprastha, Sahibabad, Ghaziabad-201011, Uttar Pradesh</t>
  </si>
  <si>
    <t>M/s GR Enterprise</t>
  </si>
  <si>
    <t>M/s Grandis Kalpatharu Woodcraft</t>
  </si>
  <si>
    <t>Umiya Market, Madhav Timbers, Ring Road No. 2,, Birgaon, Raipur, Chhattisgarh-492008</t>
  </si>
  <si>
    <t>M/s Graphic ADS Private Limited</t>
  </si>
  <si>
    <t>M/s Great Advertising</t>
  </si>
  <si>
    <t>M/s Greenbox Digital Services</t>
  </si>
  <si>
    <t>M/s GRV Salvex Private Limited</t>
  </si>
  <si>
    <t>2318, Shivaji Peth, Near Tatakadil Talim,, A' Ward, Kolhapur, Maharashtra-416012</t>
  </si>
  <si>
    <t>M/s GSBS Signage and Display</t>
  </si>
  <si>
    <t>M/s GSM International</t>
  </si>
  <si>
    <t>M/s Gudluru Industries Private Limited</t>
  </si>
  <si>
    <t>M/s Gulshan Kumar Satija</t>
  </si>
  <si>
    <t>M/s Gunjan Frame &amp; Lamination Centre</t>
  </si>
  <si>
    <t>Old Survey No. 349/1 Ground Floor,, Survey No. 28 Paiki 1, G -25  Somnath, Empire, Bahucharaji, Mehsana-384210, (Gujarat)</t>
  </si>
  <si>
    <t>M/s Gunjan Jewels Pvt Ltd</t>
  </si>
  <si>
    <t>SHOP NO.43/44, HBR CHOWK, NEAR PARAS, TRINITY TOWER, OPP. FIRST CHOICE,, SARPANCH MARKET, ULLAWAS ROAD,, SECTOR 62, Gurugram, Haryana, 122101</t>
  </si>
  <si>
    <t>M/s Gupta Auto Traders</t>
  </si>
  <si>
    <t>C/o Avinash Kumar, Property No.2037187,, Ward-26, Kadamkuan, Saeswati Lane, East, Lohanipur, Patna , Bihar-800003</t>
  </si>
  <si>
    <t>M/s Gupta Bros</t>
  </si>
  <si>
    <t>M/s Gupta Building Material Store</t>
  </si>
  <si>
    <t>M/s Gupta Hardware &amp; Electricals</t>
  </si>
  <si>
    <t>M/s Gupta Hardware &amp; Ply House</t>
  </si>
  <si>
    <t>M/s Gupta Hardware (U.P.)</t>
  </si>
  <si>
    <t>Ground Floor, Mahajan Complex,, VCSG Marg, Sri Nagar, Garhwal ,, Pauri Garhwal Uttarakhand -246174</t>
  </si>
  <si>
    <t>M/s Gupta Marbles</t>
  </si>
  <si>
    <t>Near 11nd Railway Gate, Calicut, Kerala-673002</t>
  </si>
  <si>
    <t>M/s Gupta Paints &amp; Hardware Store (Hr)</t>
  </si>
  <si>
    <t>E-92, Sector-9 Noida-201301, (Uttar Pradesh)</t>
  </si>
  <si>
    <t>M/s Gupta Paints &amp; Sanitary Store</t>
  </si>
  <si>
    <t>Sarai Chopta, Bhiwani-127021, (Haryana)</t>
  </si>
  <si>
    <t>M/s Gupta Ply &amp; Hardwares</t>
  </si>
  <si>
    <t>Plot No. 99, Udyog Kendra Extn -I, Ecotech-, III, Greater Noida, Gautambuddha Nagar, Uttar Pradesh, 201306</t>
  </si>
  <si>
    <t>M/s Gupta Plywood and Hardware</t>
  </si>
  <si>
    <t>R K Marble K Samne, Circular Road,, Bharatpur, (Rajasthan)-321001</t>
  </si>
  <si>
    <t>M/s Gupta Printers</t>
  </si>
  <si>
    <t>plot no 11 kh no 14/8 chandan place,, Najafgarh Bahadurgarh Road, Digital India, Realtors, Najafgarh, New Delhi, South West Delhi, Delhi, 110043</t>
  </si>
  <si>
    <t>Itarsi</t>
  </si>
  <si>
    <t>M/s Gupta Store</t>
  </si>
  <si>
    <t>M/s Gupta Timber</t>
  </si>
  <si>
    <t>Near Huda Complex Railway Road, Narwana, Jind Haryana-126116</t>
  </si>
  <si>
    <t>M/s Gupta Traders (Hr)</t>
  </si>
  <si>
    <t>Plot No-267, Sector-2, Pocket-C,, Bawana, New Delhi-110039</t>
  </si>
  <si>
    <t>Jhajjar</t>
  </si>
  <si>
    <t>M/s Gupta Traders (Paharganj)</t>
  </si>
  <si>
    <t>M/s Gurdwara Sikh Sangat</t>
  </si>
  <si>
    <t>Shop No. 3 Ground Floor, 20/1, Maharani Road,, Indore Madhya Pradesh-452007</t>
  </si>
  <si>
    <t>M/s Gurinder Osan</t>
  </si>
  <si>
    <t>Bareily Road, Oppositie Icici Bank,, Kichha,Udham Singh Nagar-263143, Uttarakhand</t>
  </si>
  <si>
    <t>M/s Guru Di Hatti</t>
  </si>
  <si>
    <t>Shop No. 5 Plot No. S-26, Vridavan Garden,, Sahibabad, Ghaziabad, Uttar Pradesh-201005</t>
  </si>
  <si>
    <t>M/s Guru Kripa</t>
  </si>
  <si>
    <t>M/s Guru Ply</t>
  </si>
  <si>
    <t>Shripur</t>
  </si>
  <si>
    <t>M/s Gurudatta Art's</t>
  </si>
  <si>
    <t>Shop No. 4, Neel Gagan CHS, Sector-1S,, New Panvel, Raigad, Maharashtra-410206</t>
  </si>
  <si>
    <t>M/s Gurudev Creations</t>
  </si>
  <si>
    <t>Shop No 6/A, Dhake Colony, JP Road, Next, to Good Luck Stores, Andheri West, Mumbai,, Suburban, Maharashtra, 400058</t>
  </si>
  <si>
    <t>Rajamahendravaram</t>
  </si>
  <si>
    <t>M/s Guruji Timber and Plywood</t>
  </si>
  <si>
    <t>M/s Gurukripa Plywood and Hardware</t>
  </si>
  <si>
    <t>Juni Nagarpalika Samore,, Mangal Market Road, Nandurbad- 425412, (Maharashtra)</t>
  </si>
  <si>
    <t>M/s Gurunanak Building Material Store</t>
  </si>
  <si>
    <t>M/s Gurunanak Hardware</t>
  </si>
  <si>
    <t>Kasba Road, Gali No-1, Gurunanank Pura,, Modi Nagar,Ghaziabad, Uttar Pradesh-201204</t>
  </si>
  <si>
    <t>M/s Gurunanak Plywood</t>
  </si>
  <si>
    <t>M/s GVS Exports</t>
  </si>
  <si>
    <t>X-579, Mohan Vadakkedath Arcade, Nellayi, P.O., Thrissur , Kerala-680305</t>
  </si>
  <si>
    <t>M/s Gyan Chand Pradeep Kumar</t>
  </si>
  <si>
    <t>101,1st floor arihant complex near vishal mega mart, GIDC Vapi-396195 (Gujarat)</t>
  </si>
  <si>
    <t>M/s H &amp; D Modular Industry</t>
  </si>
  <si>
    <t>M/s H Digital Advertising</t>
  </si>
  <si>
    <t>Jogipura Court Road, Buduan,, Uttar Pradesh-243601</t>
  </si>
  <si>
    <t>M/s H K Trading Co.</t>
  </si>
  <si>
    <t>C-10-11-12, Najafgarh Road, Kakrola, Opp Metro Pillar No. 790, West Delhi, Delhi-110059</t>
  </si>
  <si>
    <t>M/s H R Furniture</t>
  </si>
  <si>
    <t>0, Shree Ram Plaza, Opp. Gambhir Hospital, Sitaram Ji Ki Bawdi, Bhilwara, Rajasthan-311001</t>
  </si>
  <si>
    <t>M/s H.R Corporation</t>
  </si>
  <si>
    <t>ground floor, shop no 27, sagar complex,, jasonath chowk, bhavnagar, Bhavnagar, Gujarat, 364001</t>
  </si>
  <si>
    <t>M/s Hakak Traders</t>
  </si>
  <si>
    <t>L-1 Sundaram Building,, Ostwal Empire, Boisar (W) ,, Palghar Maharashtra-401501</t>
  </si>
  <si>
    <t>M/s Hamd Enterprises</t>
  </si>
  <si>
    <t>H.No.-55, Near Thenga Line,, Kosi Road, Ramnagar , Nainital, Uttarakhand-244715</t>
  </si>
  <si>
    <t>M/s Hanugan Trading LLP</t>
  </si>
  <si>
    <t>WZ-87 Near Holi Chowk Shiv Mandir,, KE Back Side Dasghara Village New Delhi-110012</t>
  </si>
  <si>
    <t>M/s Hanuji Hardawre</t>
  </si>
  <si>
    <t>Village Latwala post office Bagora Tehsil, Palampur.Dis.Kangra 
Himachal Pradesh pin code 176059</t>
  </si>
  <si>
    <t>M/s Hanumanta Hardware</t>
  </si>
  <si>
    <t>M/s Haram Enterprises</t>
  </si>
  <si>
    <t>M/s Hardik Enterprises (Mh)</t>
  </si>
  <si>
    <t>M/s Hardik Plywood</t>
  </si>
  <si>
    <t>53, Shankar Bagh, Chawni , Indore-452001, (Madhya Pradesh)</t>
  </si>
  <si>
    <t>M/s Hardwali Lal &amp; Sons</t>
  </si>
  <si>
    <t>Ground Floor, 377, Bazar Delhi Gate, Darya Ganj,, Delhi, Central Delhi, Delhi, 110002</t>
  </si>
  <si>
    <t>M/s Hardware junction</t>
  </si>
  <si>
    <t>M/s Hardware Palace</t>
  </si>
  <si>
    <t>M/s Hardware Solution (Uk)</t>
  </si>
  <si>
    <t>Pillar No.-1138, Chikkadpally. Near Metro, Station Hyderabad (T.S)-500020</t>
  </si>
  <si>
    <t>rudrapur</t>
  </si>
  <si>
    <t>M/s Hardwari Lal Jagdish Prasad</t>
  </si>
  <si>
    <t>#HM-56, Ground Floor, Phase-2, Mohali - 160055
Punjab</t>
  </si>
  <si>
    <t>M/s Hare Krishna Furniture</t>
  </si>
  <si>
    <t>Ck Grande, Opp. Govt. Hospital, Betiya Road,, Burhanpur-450331 (M.P.)</t>
  </si>
  <si>
    <t>M/s Hare Krishna Radium (M)</t>
  </si>
  <si>
    <t>458, Ayodhya Puri, Hapur, Hapur,, Uutar Pradesh-245101</t>
  </si>
  <si>
    <t>M/s Hari Om Furniture(JH)</t>
  </si>
  <si>
    <t>M/s Hari Om Hardware &amp; Trading</t>
  </si>
  <si>
    <t>Inside Nagori Gate Didwana-341303, (Rajasthan)</t>
  </si>
  <si>
    <t>M/s Hari Om Industrial Co.</t>
  </si>
  <si>
    <t>M/s Hari Om Timber</t>
  </si>
  <si>
    <t>M/s Hari Om Traders (Hr)</t>
  </si>
  <si>
    <t>Naj Mandi House, Hathras-204101, Uttar Pradesh</t>
  </si>
  <si>
    <t>M/s Hari Paints</t>
  </si>
  <si>
    <t>M/s Hari Ram Krishan Kumar</t>
  </si>
  <si>
    <t>M/s Haridyansh and Company</t>
  </si>
  <si>
    <t>M/s Harish Hardware Gallery</t>
  </si>
  <si>
    <t>M/s Harneel</t>
  </si>
  <si>
    <t>M/s Harsh Hirani</t>
  </si>
  <si>
    <t>93, G.T. Road, Asansol, Bardhaman,, West Bengal- 713301</t>
  </si>
  <si>
    <t>M/s Harsh Ply Wood</t>
  </si>
  <si>
    <t>M/s Harsh Plywood and Hardware</t>
  </si>
  <si>
    <t>Shop No. 15, A-Wing, Rizvi Chambers, Hill Road, Bandra West, Mumbai,, Maharashtra-400050</t>
  </si>
  <si>
    <t>M/s Harshit Glass and Hardwear</t>
  </si>
  <si>
    <t>Ground , Upper Ground, first Floor and, second floor, Ms. Plot with holding, no.0230001170000X1, Opposite jain, dharamshala, Harmu Road, Geeta Repairing, Centre, Upper Bazar, Ranchi, Jharkhand, 834001</t>
  </si>
  <si>
    <t>Raisen</t>
  </si>
  <si>
    <t>M/s Harshit Laminates</t>
  </si>
  <si>
    <t>457.new SHUKRAWADI near sitla mata mandir
Bajrang chowk, Nagpur 440032,Maharasthra</t>
  </si>
  <si>
    <t>M/s Harshit Plywood and Hardware</t>
  </si>
  <si>
    <t>Behind Transport Nagar Sumerpur,, Pali, Rajasthan-306902</t>
  </si>
  <si>
    <t>M/s Harshraj Furniture</t>
  </si>
  <si>
    <t>M/s Harshwal Traders</t>
  </si>
  <si>
    <t>M/s Haryana Hardware</t>
  </si>
  <si>
    <t>Najhai Bazar, Hathras-204101, (Uttar Pradesh)</t>
  </si>
  <si>
    <t>M/s Haryana Plywood &amp; Hardware Store</t>
  </si>
  <si>
    <t>Flat No. 3 Happy Home Society, UC Colony, Paud Road, Pune Maharashtra-411038</t>
  </si>
  <si>
    <t>M/s Haryana Plywood (Hr)</t>
  </si>
  <si>
    <t>M/s Haryana Timber Store</t>
  </si>
  <si>
    <t>Kabari Bazar Crossing, Novelty Road,, Khurja Bulandshahr, Uttar Pradesh-203131</t>
  </si>
  <si>
    <t>M/s Haryana Trading Co(Delhi)</t>
  </si>
  <si>
    <t>M/s Hashan Medicare</t>
  </si>
  <si>
    <t>M/s Hashtag Creations</t>
  </si>
  <si>
    <t>Plot No 16 West, 
Rajendra Nagar,, New RTO Road, Udaipur, Rajasthan 
Pin-313001</t>
  </si>
  <si>
    <t>M/s Hashtag Gaadi</t>
  </si>
  <si>
    <t>Arunoday market
Shop no 111, Parli Vaijnath
Dist:Beed, Maharashtra 431515</t>
  </si>
  <si>
    <t>M/s Hassan Flex</t>
  </si>
  <si>
    <t>Carpenter Street, Prth, Teacher Bankesmor, Kawathe Mahankal, Dist Sangli-416405, (Maharashtra)</t>
  </si>
  <si>
    <t>M/s Hayan Plywood</t>
  </si>
  <si>
    <t>M/s Headway Infinity Private Limited</t>
  </si>
  <si>
    <t>M/s Heera Traders</t>
  </si>
  <si>
    <t>Deori</t>
  </si>
  <si>
    <t>M/s Heleo electronics private limited</t>
  </si>
  <si>
    <t>Ground Floor Block-B, B-137,, G.D. Colony, Mayur Vihar Phase-III, East Delhi, Delhi-110096</t>
  </si>
  <si>
    <t>M/s Hemant Ramchandra Dabholkar</t>
  </si>
  <si>
    <t>M/s Heritage Homes</t>
  </si>
  <si>
    <t>Nauragabad, Etawah, Uttar Pradesh-206001</t>
  </si>
  <si>
    <t>M/s Himachal Timber Supply Co.</t>
  </si>
  <si>
    <t>Bagli</t>
  </si>
  <si>
    <t>M/s Himalaya Doors &amp; Interiors</t>
  </si>
  <si>
    <t># 12 Choolai High Road, Vengateswara Industrial, (Near Choolai Roundana) Choolai, Chennai-600112, (Tamil Nadu)</t>
  </si>
  <si>
    <t>M/s Himanshu Jadli</t>
  </si>
  <si>
    <t>Kotdwar</t>
  </si>
  <si>
    <t>M/s Himanshu Timber</t>
  </si>
  <si>
    <t>M/s Hindustan Agency</t>
  </si>
  <si>
    <t>M/s Hindustan Glass Works</t>
  </si>
  <si>
    <t>C-316, TTC Pawane MIDC, Behind Hotel, Behind Shirt India Company, Navi Mumbai, Shweta, Turbhe, Raigad, Maharashtra, 400704</t>
  </si>
  <si>
    <t>M/s Hindustan Graphics</t>
  </si>
  <si>
    <t>First Floor, Built on Plot No. C-15, RDC,, Raj Nagar, Ghaziabad, Uttar Pradesh-201002</t>
  </si>
  <si>
    <t>M/s Hindustan Hardware and Plywood</t>
  </si>
  <si>
    <t>Vaidyashala junction, Thazhuthala,Kottayam
691571</t>
  </si>
  <si>
    <t>Mapusa</t>
  </si>
  <si>
    <t>M/s Hindustan Stickers</t>
  </si>
  <si>
    <t>982, Railway Road, Mohalla Shiv Puri,, Hapur, Uttar Pradesh-245101</t>
  </si>
  <si>
    <t>M/s Hira Auto Agencies</t>
  </si>
  <si>
    <t>Near BNS DAV public school
Bulaki road, Giridih-, 815301, Jharkhand</t>
  </si>
  <si>
    <t>M/s Hiteshi Technical Store</t>
  </si>
  <si>
    <t>M/s HNH Square</t>
  </si>
  <si>
    <t>M/s Home Concept</t>
  </si>
  <si>
    <t>Plot No.17 Industrial Area P.O. Dugha, Vill. Baroha Teh &amp; Distt, Hamir Pur, Himachal Pradesh-177001</t>
  </si>
  <si>
    <t>M/s Home Decor (Delhi)</t>
  </si>
  <si>
    <t>M/s Homecraft Cad &amp; Interior</t>
  </si>
  <si>
    <t>M/s Homeworks</t>
  </si>
  <si>
    <t>Basement, Mohalla Dogran,, Hisar Haryana-125001</t>
  </si>
  <si>
    <t>M/s Honest Hardware</t>
  </si>
  <si>
    <t>1 floor, Tehsil Road, High way Shopping, Plaza, NH1a, baramulla, Baramulla,, Jammu and Kashmir-193101</t>
  </si>
  <si>
    <t>M/s Hoseflex India Private Limted</t>
  </si>
  <si>
    <t>M/s HR Corporation (Raj)</t>
  </si>
  <si>
    <t>278/ N , New Steel Park Main Gate, Main Gate, Durgapur, Paschim Bardhaman,, West Bengal-713203</t>
  </si>
  <si>
    <t>M/s HRHK Enterprises</t>
  </si>
  <si>
    <t>Kasi Takiya, Bhaisasur, Zila Parisad Market,, Shop No. -32, Biharsarif, Bihar Nalanda,, Bihar- 803101</t>
  </si>
  <si>
    <t>M/s Hunkjet Laser</t>
  </si>
  <si>
    <t>M/s Huzaifa Saify</t>
  </si>
  <si>
    <t>4315, G I D C  Estate, Phase IV,, Vatva GIDC, Ahmedabad, Gujarat-382445</t>
  </si>
  <si>
    <t>M/s I F Infra</t>
  </si>
  <si>
    <t>N H-66, Kundapura Tq, Udupi Dist. Tallur-576230, Karnataka</t>
  </si>
  <si>
    <t>M/s IAINX Impex</t>
  </si>
  <si>
    <t>S-14 Vijay Vihar Near Holly Public School, Uttam Nagar East Delhi - 110059.</t>
  </si>
  <si>
    <t>M/s Ideal Mall Tools</t>
  </si>
  <si>
    <t>Kh No. 156B Flat No. SF-13, Plot No. F-15A,, Sai Upwan Society, Shahberi Gautam Buddha Nagar, (U.P.)-201301</t>
  </si>
  <si>
    <t>M/s Ikon Modular Kitchen</t>
  </si>
  <si>
    <t>M/s Imag Medical LLP</t>
  </si>
  <si>
    <t>Plot No. 100, Udyog Kendra, Ecotech-III, Greater Noida, Gautambuddha Nagar, Uttar Pradesh-201308</t>
  </si>
  <si>
    <t>M/s Image Artify</t>
  </si>
  <si>
    <t>Maruganj ,Tufanganj.
Dist- Cooch Behar, Pin-736156
West Bengal</t>
  </si>
  <si>
    <t>M/s Image Square</t>
  </si>
  <si>
    <t>503, J. P. Residency, above Vivanta multispeciality hospital,, Chincholi Road,  Malad west,  Mumbai 400 064, (Maharashtra)</t>
  </si>
  <si>
    <t>M/s Impact Graphics</t>
  </si>
  <si>
    <t>M/s Impeccable Events and Entertainment Private Ltd</t>
  </si>
  <si>
    <t>M/s Imperia Industries</t>
  </si>
  <si>
    <t>2/5/127, Hamdani Kothi,Faizabad, Uttar Pradesh-224001</t>
  </si>
  <si>
    <t>M/s Impress Design</t>
  </si>
  <si>
    <t>B-95, Okhla Industrial Area,, Phase-1, New Delhi-110020</t>
  </si>
  <si>
    <t>M/s Impress Printers</t>
  </si>
  <si>
    <t>M/s Imran Hardware</t>
  </si>
  <si>
    <t>M/s inch Mark Interior &amp; Design</t>
  </si>
  <si>
    <t>M/s Indeez Projects Private Limited</t>
  </si>
  <si>
    <t>jhajjar road , miglani hardware rohtak,, Haryana-124001</t>
  </si>
  <si>
    <t>M/s India Exports</t>
  </si>
  <si>
    <t>M/s India Plywood &amp; Timber</t>
  </si>
  <si>
    <t>Jaganpura Road, Shahpur,, Near Shiv Mandir, Patna-800030, (Bihar)</t>
  </si>
  <si>
    <t>M/s Indian Aluminium</t>
  </si>
  <si>
    <t>Bans Mandi,, Jaitra, Dhampur, Bijnor, Uttar Pradesh-246761</t>
  </si>
  <si>
    <t>M/s Indian Hobbies House</t>
  </si>
  <si>
    <t>A-2, Ground Floor, Mittal Tower,, Nimri Commercial Complex, Ashok Vihar,, Phase-4, Delhi-110052</t>
  </si>
  <si>
    <t>M/s Indian Printers</t>
  </si>
  <si>
    <t>M/s Indica Industries Pvt Ltd</t>
  </si>
  <si>
    <t>RZ-44A, Khasra No. 74/1/1/1 and 74/1/1/2, Village, Mundka, Rajdhani Park Road, West Delhi,, Delhi-110041</t>
  </si>
  <si>
    <t>M/s Indot Photobook</t>
  </si>
  <si>
    <t>C-177, First Floor Akurli Industrial Estate,, Akurli Road, Kandivali (E), Mumbai-400101, (Maharashtra)</t>
  </si>
  <si>
    <t>M/s Industrial Sales Agency</t>
  </si>
  <si>
    <t>M/s Infocus Electronics Technology</t>
  </si>
  <si>
    <t>M/s Ingens Tradecom Private Limited</t>
  </si>
  <si>
    <t>A 84/ G  8, Rampuri, Surya Nagar,, Ghaziabad, Uttar Pradesh-201001</t>
  </si>
  <si>
    <t>M/s Innovation</t>
  </si>
  <si>
    <t>M/s Innovation (Raj)</t>
  </si>
  <si>
    <t>P-02/03, Surajpur Kasna Road, NEAR, Fortis Hospital, UPSIDC Site-4, Greater Noida,, Gautambuddha Nagar, Uttar Pradesh-201308</t>
  </si>
  <si>
    <t>M/s Innovation 404</t>
  </si>
  <si>
    <t>Dankaur</t>
  </si>
  <si>
    <t>M/s Innovation India Inn</t>
  </si>
  <si>
    <t>M/s Innovative Design Solution</t>
  </si>
  <si>
    <t>M/s Innovinc Industries</t>
  </si>
  <si>
    <t>M/s Innovtrade</t>
  </si>
  <si>
    <t>C-128/2, Mohammadpur Village,, Near Bhikaji Cama Place,, New Delhi-110066</t>
  </si>
  <si>
    <t>M/s Inside Homes</t>
  </si>
  <si>
    <t>Ground -246, Rameshwar Nagar, Modal Town., North West Delhi, Delhi-110033</t>
  </si>
  <si>
    <t>M/s Insight Designers Advertising Agency</t>
  </si>
  <si>
    <t>M/s Insight Printz</t>
  </si>
  <si>
    <t>Pallyshree Ward No. 6 Arambagh, West Bengal-712601</t>
  </si>
  <si>
    <t>M/s Insta Exhibition Pvt Ltd</t>
  </si>
  <si>
    <t>39, Shivpuri , Balkeshwar Road,, Agra, Uttar Pradesh-282005</t>
  </si>
  <si>
    <t>M/s Inte Decor</t>
  </si>
  <si>
    <t>M/s Integrated Technologies</t>
  </si>
  <si>
    <t>M/s Interior Solution</t>
  </si>
  <si>
    <t>M/s Interiors INC</t>
  </si>
  <si>
    <t>Gautam Buddha Nagar</t>
  </si>
  <si>
    <t>M/s Interiors Tech</t>
  </si>
  <si>
    <t>M/s Intown Solutions</t>
  </si>
  <si>
    <t>Railway Bazar, Haldwani Opp., Nainital Bank Haldwani, Uttarakhand-263139</t>
  </si>
  <si>
    <t>M/s Invent Advertising Services</t>
  </si>
  <si>
    <t>Chandragiri Municipality-10, Bosiganu, Santungal, Kathmandu, Nepal</t>
  </si>
  <si>
    <t>M/s Inventive Gas Equipment Private Limited</t>
  </si>
  <si>
    <t>485, Shiv Market, Wazirpur Delhi,, North West Delhi, Delhi-110052</t>
  </si>
  <si>
    <t>M/s Inverted Energy Pvt Ltd</t>
  </si>
  <si>
    <t>M-105 Abul Fazal Enclave-1 Jamia nagar, Okhla New Delhi 110025</t>
  </si>
  <si>
    <t>M/s Inx Designs</t>
  </si>
  <si>
    <t>Khowerpora Karnah, Kupwara,, Jammu and Kashmir-193225</t>
  </si>
  <si>
    <t>M/s Iqbal</t>
  </si>
  <si>
    <t>Plot No. 133 Gali.6 Som Bazar Road,, Rajapri Uttam Nagar, West Delhi, Delhi-110059</t>
  </si>
  <si>
    <t>M/s Iqbal Welding</t>
  </si>
  <si>
    <t>M/s Ishan Systems World</t>
  </si>
  <si>
    <t>M/s Ishwar Ply Palace</t>
  </si>
  <si>
    <t>S 29 South side GT road industrial area ghaziabad 201009, Uttar Pradesh</t>
  </si>
  <si>
    <t>M/s ITP India Private Limited</t>
  </si>
  <si>
    <t>0,20/19, Chanapatty, Memari, Bardhman, West  Bengal-713146</t>
  </si>
  <si>
    <t>M/s ITP Limited</t>
  </si>
  <si>
    <t>Shop No.5, Village Gijhore Opp Manas Hospital,, Sector 53, Noida Gautambuddha Nagar, Uttar Pradesh, 201301</t>
  </si>
  <si>
    <t>M/s IZI Venture Private Limited</t>
  </si>
  <si>
    <t>M/s J B Enterprise (WB)</t>
  </si>
  <si>
    <t>590/A, 15th C Main Rd, Sector 4, HSR Layout,, Bengaluru, Karnataka 560102</t>
  </si>
  <si>
    <t>M/s J B K International</t>
  </si>
  <si>
    <t>HNO 98, Shiv Mandir, NEAR PILKHAN,, Maidangarhi, New Delhi, South Delhi, Delhi, 110068</t>
  </si>
  <si>
    <t>M/s J K Enterprises(U.P.)</t>
  </si>
  <si>
    <t>43, padmadarshan society, near treasure park,, sahakarnagar. Pune 411009 (maharashtra)</t>
  </si>
  <si>
    <t>M/s J M D Graphic</t>
  </si>
  <si>
    <t>26, Topsia Road, Near Belal Complex, Kolkata, West Bengal-700039</t>
  </si>
  <si>
    <t>M/s J P Engineering</t>
  </si>
  <si>
    <t>71-72, NK Tower, Ram Nagar,, Near SK Grand Hotel, Tonk Road,, Jaipur Rajasthan-302029</t>
  </si>
  <si>
    <t>M/s J R Cube- Plastwood</t>
  </si>
  <si>
    <t>Near Green Field School, Mauzzampur Road, Kiratpur,, Utter Pradesh-246701</t>
  </si>
  <si>
    <t>M/s J R Retails</t>
  </si>
  <si>
    <t>Kalliyoor</t>
  </si>
  <si>
    <t>M/s J S Plywood</t>
  </si>
  <si>
    <t>Parganas</t>
  </si>
  <si>
    <t>M/s J U Agri. Sciences</t>
  </si>
  <si>
    <t>16 mile Rameshwar tola road side kaliyachak, Malda-732127 (West Bengal)</t>
  </si>
  <si>
    <t>M/s J U Enterprises</t>
  </si>
  <si>
    <t>M/s J.D. Timbers</t>
  </si>
  <si>
    <t>Khatua</t>
  </si>
  <si>
    <t>M/s J.K. Enterprises</t>
  </si>
  <si>
    <t>23, Block- E, Kolar Road, Signaturer, Residency, Bhopal, Madhya Pradesh-462016</t>
  </si>
  <si>
    <t>M/s J.K. Furniture and Interior</t>
  </si>
  <si>
    <t>92, Basant Vihar, Palwal, Haryana-121102</t>
  </si>
  <si>
    <t>M/s J.K. Ply</t>
  </si>
  <si>
    <t>Shop No-16-11-16/L/6,, Teegalguda, Saleem Nagar, Malakpet,, Hyderabad, Telangana-500036</t>
  </si>
  <si>
    <t>M/s J.K. Traders (H.P)</t>
  </si>
  <si>
    <t>M/s J.K.L Marketing Co.</t>
  </si>
  <si>
    <t>near laxmi Cineplax rampur road haldwani 263139, (Uttarakhand)</t>
  </si>
  <si>
    <t>M/s J.M.D Timber &amp; Plywood</t>
  </si>
  <si>
    <t>kyari tola road gopal khandalwal, mau 275101 ( UP )</t>
  </si>
  <si>
    <t>M/s J.R. Sabharwal &amp; Sons</t>
  </si>
  <si>
    <t>Off.- 4585, Maliwada, Near  Kapileshwar Mandir,, Ahmednagar,  Maharashtra-414001</t>
  </si>
  <si>
    <t>M/s J.V. Hardware</t>
  </si>
  <si>
    <t>Ward No. 10, 00 Opp Mukhani Police Chowki, Naveen Sadan, Kaladhungi Road,, Mukhani/ Haldwani, Nainital,, Uttarakhand-263139</t>
  </si>
  <si>
    <t>M/s Jaffri Creations Fountain Decor Private Limited</t>
  </si>
  <si>
    <t>M/s Jagabalia Wooden Furniture</t>
  </si>
  <si>
    <t>P.O- Malikberia, Vill- Bagpul, P.S- Ashokenagar, Rahana Rajibpur Road, Barasat, North Twenty, Four Parganas, West Bangal-743702</t>
  </si>
  <si>
    <t>M/s Jagannath Furniture</t>
  </si>
  <si>
    <t>M/s Jagannath Furniture &amp; Interior</t>
  </si>
  <si>
    <t>Riyaz Colony, Baroli Road, Near Shakti Motor,, Aligarh, Uttar Pardesh-202001</t>
  </si>
  <si>
    <t>M/s Jagdamba Tools &amp; Hardware Store</t>
  </si>
  <si>
    <t>M/s Jagdamba Traders (U)</t>
  </si>
  <si>
    <t>M/s Jagjit Plywood Store</t>
  </si>
  <si>
    <t>Tower C-1, 1203, SRS Residency, Sector-88, Faridabad,, Haryana-121002</t>
  </si>
  <si>
    <t>M/s Jagriti Traders</t>
  </si>
  <si>
    <t>Shop No. 19, Sukun Plaza, Shekhpur (Kheralu), Ta-Vadnagar, Dis- Mahesana, State-Gujarat, Pin Code-384325</t>
  </si>
  <si>
    <t>M/s Jahangir Sign Board Industry</t>
  </si>
  <si>
    <t>M/s Jahedul Hoque Talukdar</t>
  </si>
  <si>
    <t>2nd Floor, 45/6, Site IV, Sahibabad Road,, Sahibabad Industrial Area, Ghaziabad,, Ghaziabad, Uttar Pradesh, 201010</t>
  </si>
  <si>
    <t>Uparhali</t>
  </si>
  <si>
    <t>M/s Jai Ambey Plywood (U.P.)</t>
  </si>
  <si>
    <t>M/s Jai Chanda Timbers</t>
  </si>
  <si>
    <t>GALI NO-2 Building No./Flat No.: C-27 G/F, Road/Street: Nanhey Park Road, Sub Locality Matiyala, New Delhi, West Delhi, Pin Code-110059</t>
  </si>
  <si>
    <t>M/s Jai Durga Hardware (U.P.)</t>
  </si>
  <si>
    <t>D-140, Sector -10, Noida,, Gautam Buddha Nagar,, Uttar Pradesh - 201301</t>
  </si>
  <si>
    <t>M/s Jai Lakshy Enterprises</t>
  </si>
  <si>
    <t>Dahiwadi Gandavle Road, Near Siddhnath Mandir, Dahiwadi Maharashtra-415508</t>
  </si>
  <si>
    <t>M/s Jai Maa Paints Hardware &amp; Sanitary Store</t>
  </si>
  <si>
    <t>M/s Jai Maa Vaishno</t>
  </si>
  <si>
    <t>M/s Jai Paras Plywood and Hardware</t>
  </si>
  <si>
    <t>Matkhera Road, Bilaspur-244921, Dist, Rampur (U.P.)-244921</t>
  </si>
  <si>
    <t>M/s Jai Radhey Plyboard and Hardware Store</t>
  </si>
  <si>
    <t>Chandausi</t>
  </si>
  <si>
    <t>M/s Jai Sudarshan Plywood</t>
  </si>
  <si>
    <t>Civil Road, Near Khadi Bhandar Shantmail Chowk, Rohtak, Haryana-124001</t>
  </si>
  <si>
    <t>M/s Jaid Traders</t>
  </si>
  <si>
    <t>M/s Jaijagannatha Infra Ventures LLP</t>
  </si>
  <si>
    <t>M/s Jain and Co.</t>
  </si>
  <si>
    <t>Gator Ghat Road, Azad Chowk, Katni, (M.F) -483501 (M.P.)</t>
  </si>
  <si>
    <t>M/s Jain Fibers &amp; Pvc Doors</t>
  </si>
  <si>
    <t>M/s Jain Furniture and Interiors</t>
  </si>
  <si>
    <t>5/11/116, Near Ladies Tailor, Hamdani Kothi,, Ayodhya-224001, Uttar Pradesh</t>
  </si>
  <si>
    <t>M/s Jain Hardware &amp; Plywood House (Bharatpur)</t>
  </si>
  <si>
    <t>M/s Jain Hardware (U.P.)</t>
  </si>
  <si>
    <t>M/s Jain Moulding &amp; Plywoods</t>
  </si>
  <si>
    <t>M/s Jain Ply Mart</t>
  </si>
  <si>
    <t>M/s Jain Plywood Co.(Hr)</t>
  </si>
  <si>
    <t>M/s Jaiswal Press</t>
  </si>
  <si>
    <t>M/s Jal Engineering</t>
  </si>
  <si>
    <t>Noorpur Road, Near Police Chowki,, Jaitra, Dhampur (Bijnor)-256761</t>
  </si>
  <si>
    <t>M/s Jala Jyoti Consultancies</t>
  </si>
  <si>
    <t>M/s Janaki Print Spirit</t>
  </si>
  <si>
    <t>M/s Jangid Brothers</t>
  </si>
  <si>
    <t>M/s Jangid Plywood &amp; Hardware</t>
  </si>
  <si>
    <t>M/s Jangra Plywood</t>
  </si>
  <si>
    <t>M/s Jangra Timber Mart</t>
  </si>
  <si>
    <t>Ashoka vihar, Besides Ashoka hospital, Street Number 4, near post office,, Pandri, Raipur, Chhattisgarh 492004</t>
  </si>
  <si>
    <t>M/s Jani and Brothers</t>
  </si>
  <si>
    <t>Muneem Chowk Mohalla Lal Sarai,, Nagina Bijnor Uttar Pradesh-246762</t>
  </si>
  <si>
    <t>M/s Janta Plywood Center</t>
  </si>
  <si>
    <t>M/s Jaskaran Enterprises</t>
  </si>
  <si>
    <t>Shop No. 31, Sukh Shanti Shop No. 31,, Sevashram Chouraha, Fatehnagar, Udaipur, (Rajasthan)-313001</t>
  </si>
  <si>
    <t>M/s Jasola Hardware</t>
  </si>
  <si>
    <t>5B Bysack Street, Kolkata - 700007, (West Bengal)</t>
  </si>
  <si>
    <t>M/s Jawa Sanitary &amp; Hardware Store</t>
  </si>
  <si>
    <t>M/s Jaws Tech Engineering</t>
  </si>
  <si>
    <t>Plot No. -3 Anand Industrial Estate, Mohan Nagar, Near Arthala Metro &amp; Bharat Pump, Near ITS College, Ghaziabad (NCR), UP-201001 , INDIA</t>
  </si>
  <si>
    <t>Peramangalam</t>
  </si>
  <si>
    <t>M/s Jay Bajrang Hardware and Plywood</t>
  </si>
  <si>
    <t>Pratap Market,Opp.Dhobi Ghat,, Old Railway Road,Gurgaon-122001</t>
  </si>
  <si>
    <t>M/s Jay Kay Mills</t>
  </si>
  <si>
    <t>682/9, Subhash Nagar, Opposite, Dhobi Ghat Old Railway Road,, Gurgaon Haryana-122001</t>
  </si>
  <si>
    <t>M/s Jay Maa Ply</t>
  </si>
  <si>
    <t>M/s Jay Precision Products India Pvt Ltd</t>
  </si>
  <si>
    <t>Plot No. 14/6, 1st Floor,, Site IV, Industrial Area, Sahibabad, Ghaziabad, UP-201010</t>
  </si>
  <si>
    <t>Kandivali West</t>
  </si>
  <si>
    <t>M/s Jay Shivraj Arts</t>
  </si>
  <si>
    <t>M/s Jayco Flexi Tubes Private Limited</t>
  </si>
  <si>
    <t>First Floor 248, Guru Nanak Auto Market,, Kashmere Gate Delhi-110006</t>
  </si>
  <si>
    <t>M/s Jayen Electrolinks Pvt Ltd</t>
  </si>
  <si>
    <t>M/s Jaylink Overseas Private Limited</t>
  </si>
  <si>
    <t>M/s JBM Sales Corporation</t>
  </si>
  <si>
    <t>M/s Jed Faab Manufaactures</t>
  </si>
  <si>
    <t>M/s Jems Marketing</t>
  </si>
  <si>
    <t>312/139,  Rikabganj, Mukeri  Tola , Near Satguru, saraf, aizabad Industrial Area 1, Ayodhya, Uttar Pradesh, 224001</t>
  </si>
  <si>
    <t>M/s Jenisha Agrawal</t>
  </si>
  <si>
    <t>Shastrinagar, Mau Road, Jangipur,, Ghazipur Uttar Pradesh-233305</t>
  </si>
  <si>
    <t>M/s Jenna Handcrafts</t>
  </si>
  <si>
    <t>M/s Jewellery Tools &amp; Plating Equipments</t>
  </si>
  <si>
    <t>M/s Jind Plywood and Hardware Store</t>
  </si>
  <si>
    <t>1st Floor, K No. 51/21 , Near IUP Jindal,, Rohad, Bahadurgarh, Jhajjar , Haryana, In Code-124507</t>
  </si>
  <si>
    <t>M/s Jindal Chips Store</t>
  </si>
  <si>
    <t>M/s Jindal Plywood</t>
  </si>
  <si>
    <t>Gali No. 7-B Sheetla Colony,, Gurugram, Haryana-122001</t>
  </si>
  <si>
    <t>M/s Jindal Plywood &amp; Sanitary Store</t>
  </si>
  <si>
    <t>M/s Jindal Sales Corporation</t>
  </si>
  <si>
    <t>Indra Angan, Shop No.-01, Plot No.-2, Sector-09 Khanda Colony, New Panvel (W)-410206, (Maharashtra)</t>
  </si>
  <si>
    <t>M/s Jindal Trading</t>
  </si>
  <si>
    <t>Shop No. 13 Mayur Samrudhi Main Road,, Near PCMC Hospital Akurdi, Pune-411035, (Maharashtra)</t>
  </si>
  <si>
    <t>M/s Jitan Electric Co.</t>
  </si>
  <si>
    <t>Udan Pool Road, Murtizapur, Akola, Maharashtra-444107</t>
  </si>
  <si>
    <t>M/s JKM Diamond Tools</t>
  </si>
  <si>
    <t>Survey No.7 Outer Ring Road Doddanekudi, Bangalore-560037 (Karnataka)</t>
  </si>
  <si>
    <t>M/s Jogmaya Enterprises</t>
  </si>
  <si>
    <t>E-24/23, E Sector, Chikalthana,, MIDC Road, Chhatrapati Sambhajinagar,, Maharashtra-431006</t>
  </si>
  <si>
    <t>M/s Jolex</t>
  </si>
  <si>
    <t>Junagadh, Nr Domadiya Wadi, College Road,, Junagadh, Gujarat-362001</t>
  </si>
  <si>
    <t>Jamnagar</t>
  </si>
  <si>
    <t>M/s Josmo and So LLP</t>
  </si>
  <si>
    <t>Shop No. -2 Sector-88, Kheri Road,, Near RPS Savana, Faridabad , Haryana-121002</t>
  </si>
  <si>
    <t>Porvorim</t>
  </si>
  <si>
    <t>M/s Joy Maa Kali Paints And Electricals</t>
  </si>
  <si>
    <t>Abhishek apartment,, opp. Sardar Patel Kanya Chhatralay,, Sardarpara, Junagadh -362002, (Gujarat)</t>
  </si>
  <si>
    <t>M/s Joy Paints</t>
  </si>
  <si>
    <t>M/s JSB Creation</t>
  </si>
  <si>
    <t>CK-58/54-23 Nichibagh, Maidagin Chowk, Varanasi, Uttar Pradesh-221001</t>
  </si>
  <si>
    <t>M/s Juhi Artz</t>
  </si>
  <si>
    <t>M/s Jumbo Trading Co.</t>
  </si>
  <si>
    <t>M/s Juneja Industrial Store</t>
  </si>
  <si>
    <t>Agra Road, Near New Petrol Pump, Sasni, Hathras, Uttar Pradesh-204216</t>
  </si>
  <si>
    <t>M/s Juneja Project Services Pvt Ltd</t>
  </si>
  <si>
    <t>M/s Jupiter Udhyog</t>
  </si>
  <si>
    <t>M/s Just Click Advance</t>
  </si>
  <si>
    <t>Purba Bardhhaman</t>
  </si>
  <si>
    <t>West bengal</t>
  </si>
  <si>
    <t>M/s Just Connect</t>
  </si>
  <si>
    <t>second floor, 9/635, THIRU TOWERS, cak, road, Pandiyan Nagar, Karur, Karur, Tamil Nadu, 639002</t>
  </si>
  <si>
    <t>M/s Jyoti Safety Sales Corporation</t>
  </si>
  <si>
    <t>M/s Jyoti Sales Corporation</t>
  </si>
  <si>
    <t>No. 11, 12th Cross Road,Wilson Garden,, Bengaluru, Bengaluru Urban, Karnataka, 560027</t>
  </si>
  <si>
    <t>M/s K &amp; A Enterprises(Punjab)</t>
  </si>
  <si>
    <t>H No. 11 Ward No. 1 Gangapur Road Near JPS School, Rudrapur, Udham Singh Nagar,, Uttarakhand-263153</t>
  </si>
  <si>
    <t>M/s K L Associates</t>
  </si>
  <si>
    <t>M/s K P IUPAA</t>
  </si>
  <si>
    <t>0, Station Road, Infront of Sun Flower Resturent, Near Uphar Super Market, Kota Rajasthan-324002</t>
  </si>
  <si>
    <t>M/s K R Stationers</t>
  </si>
  <si>
    <t>M/s K S Trading Co.</t>
  </si>
  <si>
    <t>M/s K Sign</t>
  </si>
  <si>
    <t>Ward No. -59 Ganpati Vihar Gaujajali, Haldwani, Gaujajali, Uttarakhand, Warehousing Corportation Warehouse,, Haldwani, Nainital, Uttarakhand-263139</t>
  </si>
  <si>
    <t>Amedabad</t>
  </si>
  <si>
    <t>M/s K. Technologies</t>
  </si>
  <si>
    <t>Shop No. 3-A-93, Chhatterpur Extn,, Delhi, South West Delhi, Delhi-110074</t>
  </si>
  <si>
    <t>M/s K.D. Industries</t>
  </si>
  <si>
    <t>Rashidpur Garhi Bijnor, Near Chakkar Chouraha, Nagina, Road, Bijnor, Uttar Pradesh-246701</t>
  </si>
  <si>
    <t>M/s K.K. Enterprises (F)</t>
  </si>
  <si>
    <t>M/s Kaarnat Global Private Limited</t>
  </si>
  <si>
    <t>76/1, Ground Floor, Iskon Temple Road Garhi,, East of Kaialsh New Delhi-110065</t>
  </si>
  <si>
    <t>M/s Kabir Sales</t>
  </si>
  <si>
    <t>Shop No-9, President Park,, Opp. Urdu National High School,, Sarda Circle, Nashik-422001, Maharasthra-422001</t>
  </si>
  <si>
    <t>M/s Kaila Devi H/w &amp; Sanitary Store</t>
  </si>
  <si>
    <t>Achabal Adda, Anantnag,, Jammu &amp; Kashmir-192101</t>
  </si>
  <si>
    <t>M/s Kailash Paint and Hardware</t>
  </si>
  <si>
    <t>M/s Kainav Enterprises</t>
  </si>
  <si>
    <t>Ground Floor, Back Side House No. C-1, Madanpur Khadar, Extn, Sarita Vihar, New Delhi, Delhi-110076</t>
  </si>
  <si>
    <t>Mukerian</t>
  </si>
  <si>
    <t>M/s Kaivalyaram Timber</t>
  </si>
  <si>
    <t>M/s Kajal Wooden</t>
  </si>
  <si>
    <t>M/s Kakkar Hardware Store</t>
  </si>
  <si>
    <t>M/s Kala Mandir</t>
  </si>
  <si>
    <t>12/A, Jagadish Nath Roay Lane, Kolkata-700006, West Bengal</t>
  </si>
  <si>
    <t>M/s Kalakriti Creation</t>
  </si>
  <si>
    <t>M/s Kalashri PVC Home Deco</t>
  </si>
  <si>
    <t>M/s Kali Ply Center</t>
  </si>
  <si>
    <t>Near to Natraj Chowk, Vyas Marg, Dehradun Road, Rishikesh Dehradun, Uttarakhand-249201</t>
  </si>
  <si>
    <t>M/s Kalia Furniture</t>
  </si>
  <si>
    <t>Plot no. 9, Khasra no. 63/17, Mundka, Industrial Area, Gali No. 7, Silver Oak Resort, Hotel, Mundka, New Delhi, West Delhi,, Delhi, 110041</t>
  </si>
  <si>
    <t>M/s Kalika Rubber Stamp Works</t>
  </si>
  <si>
    <t>M/s Kalka Hardware Paints &amp; Sanitary</t>
  </si>
  <si>
    <t>M/s Kalkaji Hardware Store</t>
  </si>
  <si>
    <t>M/s Kalpana Advertisers and Designers</t>
  </si>
  <si>
    <t>Shop No. 2&amp; 3, Ganesh Kurpa CHS,, Plot No.B/83, Sector-23 Seawood Nerul (E), Navi Mumbai-400706</t>
  </si>
  <si>
    <t>M/s Kalpana Hardware</t>
  </si>
  <si>
    <t>vijayapur</t>
  </si>
  <si>
    <t>M/s Kalyo Cosmetics (India) Private Limited</t>
  </si>
  <si>
    <t>Silvar Hub Go.27, Bh. Sakar Health Care, Sanand, Chandgodar, Ahmedabad Gujarat-382213</t>
  </si>
  <si>
    <t>M/s Kamakhya Led</t>
  </si>
  <si>
    <t>19/3, Darshan Vihar, Burari, Delhi-110084</t>
  </si>
  <si>
    <t>M/s Kamal Sanitary and Hardware</t>
  </si>
  <si>
    <t>Booth No..37, Sector-17 Main Market, Faridabad, Haryana-121002</t>
  </si>
  <si>
    <t>M/s Kamal Traders (U.P)</t>
  </si>
  <si>
    <t>109/146, Model House, Lucknow, Uttar Pradesh- 226001</t>
  </si>
  <si>
    <t>M/s Kamala Nilyam</t>
  </si>
  <si>
    <t>Industrial Estate, 0, Industrial Area Near, Motor Nagar, Sitabpur, Industrial Area Near, Sitabpur, Kotdwar, Pauri Garhwal, Uttarakhand, 246149</t>
  </si>
  <si>
    <t>M/s Kamboj Enterprises</t>
  </si>
  <si>
    <t>127/10A, New Tilak Road, Near Dr. Ambedkar, Smarak, Ahmednagar-414001, (M.H)</t>
  </si>
  <si>
    <t>M/s Kamdar Hardware</t>
  </si>
  <si>
    <t>SH.N.22, Khredivikri Shoppi, Shahada Main, Road, Shahade R, Shahada, Nandurbar,, Maharashtra, 425409</t>
  </si>
  <si>
    <t>M/s Kamla Engineering Co.</t>
  </si>
  <si>
    <t>Tonk</t>
  </si>
  <si>
    <t>M/s Kamran International</t>
  </si>
  <si>
    <t>M/s Kanak Enterprises</t>
  </si>
  <si>
    <t>M/s Kanakdhara Enterprises</t>
  </si>
  <si>
    <t>Shop No. 23-13 Plot No. 29 A, Raja Parisar, Zone -2 Mp Nagar Bhopal, Huzur, Bhopal,, Madhya Pradesh-462011</t>
  </si>
  <si>
    <t>M/s Kanha Impex</t>
  </si>
  <si>
    <t>M/s Kanha Jee Traders</t>
  </si>
  <si>
    <t>M/s Kanha Plywood &amp; Hardware</t>
  </si>
  <si>
    <t>106, Palam Station Road,, (Near Mal Petrol Bulk), Goripalayam Madurai-625001, (Tamil Nadu)</t>
  </si>
  <si>
    <t>M/s Kanha Plywood and Hardware</t>
  </si>
  <si>
    <t>D/63, Adhyapak Nagar, Najafgarh Road,, Nangloi, West Delhi, Delhi-110041</t>
  </si>
  <si>
    <t>M/s Kanhiya Plywood</t>
  </si>
  <si>
    <t>M/s Kanish Global</t>
  </si>
  <si>
    <t>M/s Kannan Digital</t>
  </si>
  <si>
    <t>Kaur</t>
  </si>
  <si>
    <t>M/s Kapoor Glass and Plywood</t>
  </si>
  <si>
    <t>B-10, Phase-I, Bajghera Village, Gurugram,, Haryana-122017</t>
  </si>
  <si>
    <t>M/s Kapoor Studio</t>
  </si>
  <si>
    <t>M/s Kapspets AAA</t>
  </si>
  <si>
    <t>No. 300, Mudichur Road,, Tambaram West, Chennai, Chengalpattu,, Tamil Nadu, 600045</t>
  </si>
  <si>
    <t>M/s Karaj Trading Co.</t>
  </si>
  <si>
    <t>M/s Karan Enterprise</t>
  </si>
  <si>
    <t>M/s Karnataka Plastic Center</t>
  </si>
  <si>
    <t>Near Prathma Bank, Harthala, Kanth Road,, Harthala , Moradabad, Uttar Pradesh-244001</t>
  </si>
  <si>
    <t>M/s Kartar Motor &amp; Hardware Store</t>
  </si>
  <si>
    <t>M/s Kartar Singh and Sons</t>
  </si>
  <si>
    <t>M/s Kartik Enterprises (Mh)</t>
  </si>
  <si>
    <t>H.No 12-526/4, Plot No5. Anand Nagar Main Road,, Opposite Reliance Trends,Hyderabad-500068, Telangana</t>
  </si>
  <si>
    <t>M/s Karuppasamy</t>
  </si>
  <si>
    <t>E-2113, Palam Vihar Gurgaon,, Pin Code- 122017 (Haryana)</t>
  </si>
  <si>
    <t>M/s Kash Lights Advertisers</t>
  </si>
  <si>
    <t>M/s Kashi Hardware</t>
  </si>
  <si>
    <t>M/s Kashmir Hardware Mart</t>
  </si>
  <si>
    <t>27-6-5, Prakasam Road/ Governorpet, Vijayaawada, Krishna, Andhra Pradesh-520002</t>
  </si>
  <si>
    <t>Narnaul</t>
  </si>
  <si>
    <t>M/s Katyaayani Sales &amp; Services Private Limited</t>
  </si>
  <si>
    <t>A-20 Defence Enclave, Rajapuri, Uttam Nagar, West Delhi, Delhi-110059</t>
  </si>
  <si>
    <t>M/s Kaushala Enterprises</t>
  </si>
  <si>
    <t>M/s Kaushik Book Depot</t>
  </si>
  <si>
    <t>85km Mile Stone,, NH-2 Hodal, Palwal, Haryana-121106</t>
  </si>
  <si>
    <t>M/s Kaushik Plywood and Furniture House</t>
  </si>
  <si>
    <t>M/s Kavita Laser Crafts</t>
  </si>
  <si>
    <t>M/s Kawal Enterprises</t>
  </si>
  <si>
    <t>Vijay Nagar, Nilmatha, Cantt,, Lucknow Uttar Pradesh-226002</t>
  </si>
  <si>
    <t>M/s KC Pictures</t>
  </si>
  <si>
    <t>43/9 Near Aryan Hospital, Old Rly. Road, Gurgaon 122001</t>
  </si>
  <si>
    <t>M/s Kdatascience Solutions Private Limited</t>
  </si>
  <si>
    <t>M/s Kedar Badri Association</t>
  </si>
  <si>
    <t>M/s Kedar Nath Sales</t>
  </si>
  <si>
    <t>M/s Kef Craft</t>
  </si>
  <si>
    <t>M/s Ker Brothers</t>
  </si>
  <si>
    <t>M/s Kera Home Decor</t>
  </si>
  <si>
    <t>M/s Keshav Enterprises(Delhi)</t>
  </si>
  <si>
    <t>M/s Keshav Infra</t>
  </si>
  <si>
    <t>Shop No. 941, Near Siddesh Service, Center,, Muzawarwada Sankhali, North Goa,, Pin Code-403505</t>
  </si>
  <si>
    <t>M/s Kets Enterprises</t>
  </si>
  <si>
    <t>126/1004, Motilal Nagar No.1, Goregaon (W), Mumbai-400104, (Maharashtra)</t>
  </si>
  <si>
    <t>M/s Keyur Award Shopee</t>
  </si>
  <si>
    <t>Guru Govind Road,Hazaribag,, Jharkhand-825301</t>
  </si>
  <si>
    <t>M/s Khalsa Furniture Mart</t>
  </si>
  <si>
    <t>M/s Khan &amp; Associates</t>
  </si>
  <si>
    <t>Ward No.8 Baroda Road, Gohana, Sonipat, Haryana-131301</t>
  </si>
  <si>
    <t>M/s Khandelwal Tools &amp; Hardware</t>
  </si>
  <si>
    <t>M/s Khandelwal Traders (D)</t>
  </si>
  <si>
    <t>M/s Khatana Traders</t>
  </si>
  <si>
    <t>3/10, Mandi Chohatta Bazar Mandi,, Himachal Pradesh-175001</t>
  </si>
  <si>
    <t>M/s Khatuwala Plywood</t>
  </si>
  <si>
    <t>Shop No. 1, Vapi Silvassa Road, Silvassa, Dadra and Nagar Haveli, Dadra and Nagar, Haveli and Daman and Diu-396230</t>
  </si>
  <si>
    <t>M/s Khoria Foundation</t>
  </si>
  <si>
    <t>M/s Khosla Paints &amp; Cement Store</t>
  </si>
  <si>
    <t>2 Kedy Arcade Bellasis Road, Nagpada  Junction, Mumbai-400008, (Maharashtra)</t>
  </si>
  <si>
    <t>M/s Khujan Deen Wood Works</t>
  </si>
  <si>
    <t>We88 Tel Wali Gali, Near Sheika Bazar, Near Transformer, Khatu Shyam Mandir, Jalandhar Punjab-144001</t>
  </si>
  <si>
    <t>M/s Khurana Hardware Store</t>
  </si>
  <si>
    <t>C-1/379, Bandh Road, Phase-4,, Ayanagar, New Delhi-110047</t>
  </si>
  <si>
    <t>M/s Khurana Steels</t>
  </si>
  <si>
    <t>Shop No. 7 Local Shopping, Vivekanand Puri,  North Delhi, Delhi-110007</t>
  </si>
  <si>
    <t>M/s Khushbu Advertising Private Limited</t>
  </si>
  <si>
    <t>Begumpura, Chowk Bazar, Kairana,, Shamli, Uttar Pradesh-247774</t>
  </si>
  <si>
    <t>M/s Khushi Enterprises (Hr)</t>
  </si>
  <si>
    <t>Main Bazar Bahadurgarh,, Jhajjar, Haryana-124507</t>
  </si>
  <si>
    <t>M/s Kimaya</t>
  </si>
  <si>
    <t>M/s Kinben Innovation Private Limited</t>
  </si>
  <si>
    <t>S No. 19/4, Ganesh Nagar, Dange Chowk, Thergaon, Pune, Maharashtra-411033</t>
  </si>
  <si>
    <t>M/s Kiran Naik</t>
  </si>
  <si>
    <t>Ground Floor, A-4 Goregaonkar Building,, S K Bole Road, Dadar West Mumbai,, Maharashtra-400028</t>
  </si>
  <si>
    <t>M/s Kirti Hardware</t>
  </si>
  <si>
    <t>M/s Kisan Hardware and Plywood Store</t>
  </si>
  <si>
    <t>M/s Kishan Electronics</t>
  </si>
  <si>
    <t>M/s Kishan Traders</t>
  </si>
  <si>
    <t>Shop No. 89, Tilak Road Beside Axis Bank,, Ahmednagar, Maharashtra- 414001</t>
  </si>
  <si>
    <t>Kotwali</t>
  </si>
  <si>
    <t>M/s Kishore Digitals</t>
  </si>
  <si>
    <t>383/3 Shaniwar Peth,, Market Yard, Karad, Satara, Maharashtra-415110</t>
  </si>
  <si>
    <t>Kankipadu</t>
  </si>
  <si>
    <t>M/s Kishore Hardware &amp; Ply Works</t>
  </si>
  <si>
    <t>M/s Kitchen Gallery</t>
  </si>
  <si>
    <t>M/s Kitchen Selection</t>
  </si>
  <si>
    <t>19 R.N. Mukherjee Road, Kolkata-700001, (West Bengal)</t>
  </si>
  <si>
    <t>M/s Kittrolly</t>
  </si>
  <si>
    <t>M/s KK Laser Industry</t>
  </si>
  <si>
    <t>M/s KK Marketing</t>
  </si>
  <si>
    <t>Opp. Gurudwara , Sevoke Road,, Siliguri, Darjeeling, West Bengal-734001</t>
  </si>
  <si>
    <t>M/s KM Furniture Solutions Pvt Ltd</t>
  </si>
  <si>
    <t>Ward No.-70 House No.164A/155,, Madav Mills, Malsalami, Nagla Main Road,, Patna City, Patna Bihar-800008</t>
  </si>
  <si>
    <t>M/s Kohinoor Plywood</t>
  </si>
  <si>
    <t>A-5, Ram Nagar, Om Vihar, Main najafgarh,, Uttam Nagar, West Delhi, Delhi, 110059</t>
  </si>
  <si>
    <t>M/s Kool Pack and Allied Industries</t>
  </si>
  <si>
    <t>Near Shani Mandir, Sihi Sikanderpur Road,, Kherki, Daula, Gurgaon (Hr.)-122004</t>
  </si>
  <si>
    <t>Sirmaur</t>
  </si>
  <si>
    <t>M/s Kori Plywood and Hardware Store</t>
  </si>
  <si>
    <t>I-61 Sector 9 Noida, Uttar Pradesh-201301</t>
  </si>
  <si>
    <t>M/s KPH Decore LLP</t>
  </si>
  <si>
    <t>M/s Krafteriors</t>
  </si>
  <si>
    <t>Belouri, Purnea Pin-854326, (Bihar)</t>
  </si>
  <si>
    <t>M/s Krapaka Advertising</t>
  </si>
  <si>
    <t>House No. 120 3rd Floor, Pocket-26, Sector-24, Rohini, Delhi-110085</t>
  </si>
  <si>
    <t>M/s Kreative Brain</t>
  </si>
  <si>
    <t>M/s Krishiv Traders</t>
  </si>
  <si>
    <t>M/s Krishna Agencies(Raj)</t>
  </si>
  <si>
    <t>M/s Krishna Agency</t>
  </si>
  <si>
    <t>195, Khanpur Village, Opp. Sona Modern Public, School, Devli Road, Khanpur-110062, Delhi</t>
  </si>
  <si>
    <t>M/s Krishna Agency (Mh)</t>
  </si>
  <si>
    <t>Ground Floor, Kh No-37/21, Street No.10,, Kaushik Enclave , New Delhi -110084</t>
  </si>
  <si>
    <t>M/s Krishna Art Glow Sign and Fabrication</t>
  </si>
  <si>
    <t>M/s Krishna Glass &amp; Ply House</t>
  </si>
  <si>
    <t>M/s Krishna Glass &amp; Plywood</t>
  </si>
  <si>
    <t>KP IX/20B, Karakulam Kachani Main Road,, Near Karakulam Grama Panchayat Aquatic Complex,, Karakulam, Trivandrum
Pin 695564, (Kerala)</t>
  </si>
  <si>
    <t>M/s Krishna Hardware (W.B)</t>
  </si>
  <si>
    <t>Building no.223, Discovery Gardens, Dubai</t>
  </si>
  <si>
    <t>M/s Krishna Hardware Store</t>
  </si>
  <si>
    <t>Landmark Canara Bank main branch ke samne, Photolika Studio Me, Anwarpur, Cinema Road,, Hajipur (Vaishali) 844101 (Bihar)</t>
  </si>
  <si>
    <t xml:space="preserve">Rudrapur </t>
  </si>
  <si>
    <t>M/s Krishna Hardware Store(U.P.)</t>
  </si>
  <si>
    <t>Kundal pd gupta and co 
Main road, Motihari east champaran. 
845401, (Bihar)</t>
  </si>
  <si>
    <t>Sambhal</t>
  </si>
  <si>
    <t>M/s Krishna Interior House (UP)</t>
  </si>
  <si>
    <t>Ground Floor, Ward-04, Malahat Road,, Hanuman Mandir, Malahat Una,, Himachal Pradesh-174303</t>
  </si>
  <si>
    <t>Kushinagar</t>
  </si>
  <si>
    <t>M/s Krishna Led (Chennai)</t>
  </si>
  <si>
    <t>M/s Krishna Mohan and Sons</t>
  </si>
  <si>
    <t>Vill- Godaria, P.O.- Jagatballavpur, Howrah, West Bengal-711408</t>
  </si>
  <si>
    <t>M/s Krishna Mohan Hardware Store</t>
  </si>
  <si>
    <t>Ward No. 32 ,Patel Colony, Near Pola ,, Ground Chhindwara , Madhya Pradesh-480001</t>
  </si>
  <si>
    <t>M/s Krishna Paints and Hardware</t>
  </si>
  <si>
    <t>Old Check Post, Manaladi,, Mannarkkad Palakkad Dist, Kerala-678582</t>
  </si>
  <si>
    <t>M/s Krishna Plywood</t>
  </si>
  <si>
    <t>Block-B, Sector 101,Alpha IT City, Mohali,, SAS Nagar, Punjab, 140306</t>
  </si>
  <si>
    <t>M/s Krishna Signage Pvt.Ltd</t>
  </si>
  <si>
    <t>Gala No. 223/224, Ambica Ind. Estate-1,, Majura Udhna Magdalla Road, Gandhikutir,, Bhatar, Surat, Gujarat-395017</t>
  </si>
  <si>
    <t>M/s Krishna Traders (U.P.)</t>
  </si>
  <si>
    <t>M/s Krishna Trading Co.(D)</t>
  </si>
  <si>
    <t>M/s Krishna Trading Company (D)</t>
  </si>
  <si>
    <t>Shop No.5 Mahavir Dham, Plot 112, Sector-12, Vashi Navi Mumbai, Thane, Maharashtra-400703</t>
  </si>
  <si>
    <t>M/s Krishna Ventures Limited</t>
  </si>
  <si>
    <t>Basement, 9/8, Patel Nagar South,, Patel Nagar South, New Delhi, Central Delhi, Delhi-110008</t>
  </si>
  <si>
    <t>M/s Ksh Graft</t>
  </si>
  <si>
    <t>Shop Holding Golumuri Market, Smt Sarjit, Kaur ADD-0000j, Jamshedpur-831003, India, (Jharkhand)</t>
  </si>
  <si>
    <t>Uppinangady</t>
  </si>
  <si>
    <t>M/s Kshipra Advertising</t>
  </si>
  <si>
    <t>M/s Kshirpa Advertising</t>
  </si>
  <si>
    <t>M/s Ksign India Private Limited</t>
  </si>
  <si>
    <t>M/s Kuber Art</t>
  </si>
  <si>
    <t>2388, Bharat Plaza Building, Bharatnagar 3rd cross,, near union bank of India, Vadgaon Belgaum - 590005, (Karnataka)</t>
  </si>
  <si>
    <t>M/s Kuber Trader</t>
  </si>
  <si>
    <t>14-B, Sankeshwar Heritage, B-Wing,, Shivaji Nagar, Ratnagiri, Maharashtra-415612</t>
  </si>
  <si>
    <t>M/s Kuldeep Enterprises</t>
  </si>
  <si>
    <t>M/s Kuldeep Singh</t>
  </si>
  <si>
    <t>M/s Kumar Art Lazer and Radium Works</t>
  </si>
  <si>
    <t>Plot No.14, Sahara Complex, Behind Lokmanya, Hospital, Lane No.1, Dhule-424002, Maharashtra</t>
  </si>
  <si>
    <t>M/s Kumar Equipment (India)</t>
  </si>
  <si>
    <t>Tikoniya Road, Haldwani-263139, (Uttarakhand)</t>
  </si>
  <si>
    <t>M/s Kunal Traders</t>
  </si>
  <si>
    <t>M/s Kundan Furniture</t>
  </si>
  <si>
    <t>M/s Kundan Ply N Laminates</t>
  </si>
  <si>
    <t>Plot No. 22, Gali No. 2 , Gurukul Indraprastha, Industrial Esate, Sarai Faridabad,, Haryana-121011</t>
  </si>
  <si>
    <t>M/s Kundan Signs</t>
  </si>
  <si>
    <t>748, Dakra Bazar Garhi Cantt,, Dehradun-248003 (Uttarakhand)</t>
  </si>
  <si>
    <t>M/s Kundu Plywood &amp; Hardware Store</t>
  </si>
  <si>
    <t>New No. 32, Old No. 25 8th Street, Dr. Subbarayan, Nagar Kodambakkam Chennai, Tamil Nadu-600024</t>
  </si>
  <si>
    <t>M/s KV Buildcon</t>
  </si>
  <si>
    <t>B-141, Sector-6 Noida-201301, Uttar Pradesh</t>
  </si>
  <si>
    <t>M/s Kwality Hardware Store</t>
  </si>
  <si>
    <t>Near Pradhan Aara Machine,, Mohiddinpur Khalilabad, Sant Kabir Nagar,, Uttar Pradesh-272175</t>
  </si>
  <si>
    <t>M/s Kwality Paints &amp; Hardware</t>
  </si>
  <si>
    <t>M/s Kyro Enterprises</t>
  </si>
  <si>
    <t>Naukapur, Lanka Ghazipur ,Uttar Pradesh, 233001</t>
  </si>
  <si>
    <t>M/s La 24 Technologies</t>
  </si>
  <si>
    <t>T/F 20 Gali No. 1 West Guru Angad Nagar, Laxmi Nagar, East Delhi, Delhi-110092</t>
  </si>
  <si>
    <t>M/s La Vilasita</t>
  </si>
  <si>
    <t>M/s Laban Lock House</t>
  </si>
  <si>
    <t>M/s Labindia Analytical Instruments Pvt Ltd</t>
  </si>
  <si>
    <t>M/s Lakshmi Bamboo Works LLP</t>
  </si>
  <si>
    <t>60, Ghantaghar Ke Pass, Prashant Traders,, Subhashpura, Lalitpur, Uttar Pradesh-284403</t>
  </si>
  <si>
    <t>M/s Lakshmi Enterprises (H.P.)</t>
  </si>
  <si>
    <t>Maranda</t>
  </si>
  <si>
    <t>M/s Lakshmi Plywood Corporation</t>
  </si>
  <si>
    <t>M/s Lal Ji Traders</t>
  </si>
  <si>
    <t>M/s Lalit Advertising &amp; Marketing Co</t>
  </si>
  <si>
    <t>C9A Model Town 3rd, Delhi,, Pin Code- 110009</t>
  </si>
  <si>
    <t>M/s Lalit Mohan</t>
  </si>
  <si>
    <t>M/s Laser Craftos</t>
  </si>
  <si>
    <t>Bagichi Kesho Ram, Putlighar,, Amritsar, Punjab-143001</t>
  </si>
  <si>
    <t>M/s Laser Cutting &amp; Engraving</t>
  </si>
  <si>
    <t>M/s Laser Cutting &amp; Printing</t>
  </si>
  <si>
    <t>M/s Laxmi Digital Papers</t>
  </si>
  <si>
    <t>M/s Laxmi Enterprises (Lakhimpur)</t>
  </si>
  <si>
    <t>Ground Floor, No. 207/2389/890/1, WARD, NO 8, IST MAIN ROAD, BEHIND ANURADHA, NURSING HOME, Soppugodde, Tirthahalli,, Shivamogga, Karnataka, 577432</t>
  </si>
  <si>
    <t>M/s Laxmi Enterprises (Uk)</t>
  </si>
  <si>
    <t>Tehri</t>
  </si>
  <si>
    <t>M/s Laxmi Enterprises(Pune)</t>
  </si>
  <si>
    <t>M/s Laxmi Laminates</t>
  </si>
  <si>
    <t>3/337- A-1, Karthiga Nagar, G.S.T Road, Thanakkankulam, Madurai-625006 (Tamil Nadu)</t>
  </si>
  <si>
    <t>Ghatkopar</t>
  </si>
  <si>
    <t>M/s Laxmi Narayan Plywood Store</t>
  </si>
  <si>
    <t>Court Circle, Karnataka, Bhuvan, P.B. Road, Dharwad-580001, (Karnataka)</t>
  </si>
  <si>
    <t>M/s Laxmi Narayan Traders</t>
  </si>
  <si>
    <t>Front of Rakunde Building, Ram Cooler Sq., New Shukrawari, Kothi Road,, Mahal Nagpur-440032, (Maharashtra)</t>
  </si>
  <si>
    <t>M/s Laxmi Paints &amp; Sanitary Store</t>
  </si>
  <si>
    <t>Shop No-06, Shivam Apt., Ostwal Empire , Navapur Road,, Nr. Madhur Hotel,Boisel(W),, Tal &amp; Dist Palghar MH-401501</t>
  </si>
  <si>
    <t>M/s Laxmi Ply Home</t>
  </si>
  <si>
    <t>Phek District Pin Code-797107, (Nagaland) India</t>
  </si>
  <si>
    <t>Chatra</t>
  </si>
  <si>
    <t>M/s Laxmi Plywood &amp; Hardware Store</t>
  </si>
  <si>
    <t>DSS,271, Green Square Market,, opp. aggarsain bhawan hissar-125001,mark 198, Haryana</t>
  </si>
  <si>
    <t>M/s Laxmi Plywood Home</t>
  </si>
  <si>
    <t>155, A.C. Road, Indraprastha,, P.O. Khagra , P.S.- Berhampore, Murshidabad, West Bengal-742103</t>
  </si>
  <si>
    <t>M/s Laxmi Repairing Centre</t>
  </si>
  <si>
    <t>Ground Floor, 82 ,1st  Cross, Sahyadri Layout, Panduranga Nagar, Bangaluru, Urban, Karnataka-560076</t>
  </si>
  <si>
    <t>M/s Laxmi Traders (U.P.)</t>
  </si>
  <si>
    <t>B 126 mayapuri industrial area phase 1 delhi 110064</t>
  </si>
  <si>
    <t>M/s Laxmi Trading Company</t>
  </si>
  <si>
    <t>j-91 street no 4 ghati road anand parvat  -110005</t>
  </si>
  <si>
    <t>M/s Led Lighting World</t>
  </si>
  <si>
    <t>J-54 Sector  -2 DSIDC  Industrial Area, Bawana Delhi-110039</t>
  </si>
  <si>
    <t>M/s Length X Breadth Marketing Solutions LLP</t>
  </si>
  <si>
    <t>1981 Outram Lines, GTB Nagar,, Delhi-110009</t>
  </si>
  <si>
    <t>M/s Letter Emporium and Universal Publicity</t>
  </si>
  <si>
    <t>14P/15, Nitinzone-2, Rajkot Morbi,, Highway Sanala Morbi-363641, (Gujarat)</t>
  </si>
  <si>
    <t>M/s Libra Associates</t>
  </si>
  <si>
    <t>1st Floor, Gala No. A 17 A Wing Kiran Industrial, Premises Co Op Society Ltd, M G Road,, Goregaon West Mumbai Suburban, Maharashtra-400062</t>
  </si>
  <si>
    <t>M/s Life Line Pipes</t>
  </si>
  <si>
    <t>M/s Light Tree Technology India Private Limited</t>
  </si>
  <si>
    <t>M/s Literates</t>
  </si>
  <si>
    <t>D-9, B S Road Indl Area, Ghaziabad, Uttar Pradesh-201001</t>
  </si>
  <si>
    <t>M/s Liven Impex</t>
  </si>
  <si>
    <t>74,DSIIDC Shed Scheme-1,, Okhla Industrial Area,, Phas-II,New Delhi-110020</t>
  </si>
  <si>
    <t>M/s Lochana Interiors</t>
  </si>
  <si>
    <t>Naya Gaon Bhondsi,, Gurugram, Haryana-122102</t>
  </si>
  <si>
    <t>M/s Logos Christian Photo Frames &amp; Book Room</t>
  </si>
  <si>
    <t>Chirala</t>
  </si>
  <si>
    <t>M/s Lohiya Decor</t>
  </si>
  <si>
    <t>M/s Lotus Lampsshades</t>
  </si>
  <si>
    <t>Near Bhattacharya More,, Rajendre Path, Patna -800001</t>
  </si>
  <si>
    <t>M/s Lovekumar digital</t>
  </si>
  <si>
    <t>2/1 , Kalyanpur, Kanpur, Kanpur Nagar,, Uttar Pradesh-208002</t>
  </si>
  <si>
    <t>M/s Lovely Marble House Private Limited</t>
  </si>
  <si>
    <t>Bappa Shendage Complex,, Near S.T. Bus Stand Bhoom,, (Maharashtra)-413504</t>
  </si>
  <si>
    <t>M/s LPFLEX Sign Systems India Private Limited</t>
  </si>
  <si>
    <t>M/s Lube Adhesive and Engineering Co</t>
  </si>
  <si>
    <t>ahemdabad</t>
  </si>
  <si>
    <t>M/s Lucknow Electronic Center</t>
  </si>
  <si>
    <t>Near Railway Crossing Gajraula -244235, Amroha Uttar Pradesh</t>
  </si>
  <si>
    <t>M/s Lucky Auto Works</t>
  </si>
  <si>
    <t>Civil Line Azamgarh, Kurmi Tola Sadar, Azamgarh, Uttar Pradesh-276001</t>
  </si>
  <si>
    <t>M/s Lucky Modern Laminates</t>
  </si>
  <si>
    <t>Jahaji Kothi, Kadam Kaun, Patna, Bihar-800003</t>
  </si>
  <si>
    <t>Dhubri</t>
  </si>
  <si>
    <t>M/s Lucky Paint and Hardware</t>
  </si>
  <si>
    <t>635/1/B, New Gajara Society,, Above Canara Bank, Bibwewadi, Pune- 411037, Maharashtra</t>
  </si>
  <si>
    <t>M/s Lucky Plast</t>
  </si>
  <si>
    <t>Nayapara Kadamtala Road,, Dharmanagar, North Tripura-799251</t>
  </si>
  <si>
    <t>M/s Lucky Plastics</t>
  </si>
  <si>
    <t>M/s Lumi Art</t>
  </si>
  <si>
    <t>First Floor, Unit No. 112, Block-A,, Sector-5 , Bawana New Delhi, North West Delhi, Delhi-110039</t>
  </si>
  <si>
    <t>M/s Luv Kush</t>
  </si>
  <si>
    <t>5-5-35/54/1B, Prashant Nagar,, Kukatpally, Hyderabad-Telangana-500072</t>
  </si>
  <si>
    <t>M/s Luv Kush Enterprises(Delhi)</t>
  </si>
  <si>
    <t>M/s Luv Kush Hardware and Sanitary Showroom</t>
  </si>
  <si>
    <t>M/s Luxmi Sanitary Hardware</t>
  </si>
  <si>
    <t>M/s M D Cables and Hardness LLP</t>
  </si>
  <si>
    <t>M/s M G Plywood Co.</t>
  </si>
  <si>
    <t>M/s M M Barkathualla Timber</t>
  </si>
  <si>
    <t>Wz-297C, Shop No. 2, Madipur Village,, Punjabi Bagh, North West Delhi, Delhi-110026</t>
  </si>
  <si>
    <t>Anekal</t>
  </si>
  <si>
    <t>M/s M Praveen Kumar</t>
  </si>
  <si>
    <t>Patancheru</t>
  </si>
  <si>
    <t>M/s M R S Industries</t>
  </si>
  <si>
    <t>Subhash Colony, Rudrapur, Udham Singh Nagar, Uttarakhand, 263153</t>
  </si>
  <si>
    <t>M/s M R Sales Corp</t>
  </si>
  <si>
    <t>M/s M S Bradars Kashipur</t>
  </si>
  <si>
    <t>M/s M S Cube</t>
  </si>
  <si>
    <t>Gala No. 2, Beside Suprim Building, Amina Compound,, Dhamankar Naka, Bhiwandi, Dist, Thane-421302, (Maharashtra)</t>
  </si>
  <si>
    <t>gandhinagar</t>
  </si>
  <si>
    <t>M/s M S Enterprises</t>
  </si>
  <si>
    <t>M/s M S Graphics &amp; Signage</t>
  </si>
  <si>
    <t>Second Floor, Flat No. E-32, Sankardev Ganga Niwas,, Bye Lane No.1 Sankar Anjan Path, North Jalubari,, Guwahati, Kamrup Metropolitian, Assam-781014</t>
  </si>
  <si>
    <t>M/s M.B. Enterprises (U.P.)</t>
  </si>
  <si>
    <t>H/o Shyama Devi, W/o B.N. Prasad Dariyapur Gola,, Machuatoli Patna Bihar-800004</t>
  </si>
  <si>
    <t>M/s M.B. Plywood &amp; Hardware</t>
  </si>
  <si>
    <t>M/s M.B. Traders</t>
  </si>
  <si>
    <t>M/s M.G.K. Doors &amp; Windows</t>
  </si>
  <si>
    <t>C-50/3,, G.T. Karnal Road, Mahendru, Enclave, North Delhi, Delhi, 110033</t>
  </si>
  <si>
    <t>M/s M.G.S Enterprises</t>
  </si>
  <si>
    <t>Shop No. 13, Banke Bihari Market, Near Sector-82, Greater Faridabad, Faridabad, Haryana-121002</t>
  </si>
  <si>
    <t>M/s M.H. Hardware</t>
  </si>
  <si>
    <t>M/s M.J Creation</t>
  </si>
  <si>
    <t>Goregaon</t>
  </si>
  <si>
    <t>M/s M.K. Enterprises (U.P.)</t>
  </si>
  <si>
    <t>Dhampur</t>
  </si>
  <si>
    <t>M/s M.K. Power Tools</t>
  </si>
  <si>
    <t>91 9911584701</t>
  </si>
  <si>
    <t>Near Pankaj C.T. Scan, Daresi Road, Mathura, Pin Code-281001 (Uttar Pradesh)</t>
  </si>
  <si>
    <t>M/s M.K. Stickers</t>
  </si>
  <si>
    <t>House No. 35, Mahadev Kalan Peernagar,, Ghazipur, Uttar Pradesh-233001</t>
  </si>
  <si>
    <t>M/s M.P. Jaiswal</t>
  </si>
  <si>
    <t>M/s M.R. Electronics</t>
  </si>
  <si>
    <t>4/47, KTP Road, Rajesh Kanna Complex,, Pakkam Via Thiruninravur, Thirulallur Dist-602024, (Tamil Nadu)</t>
  </si>
  <si>
    <t>M/s Maa Ambika Timber Store and Plywood</t>
  </si>
  <si>
    <t>M/s Maa Bhagwati Paint Hardware &amp; Electricals</t>
  </si>
  <si>
    <t>Behind Narayana etechno school, Devnagar,Lohagal,
Ajmer.Rajasthan-305001</t>
  </si>
  <si>
    <t>M/s Maa Enterprises (Bihar)</t>
  </si>
  <si>
    <t>M/s Maa Enterprises (U.P.)</t>
  </si>
  <si>
    <t>JLPL Ind Area Sector 82,, 745 Unnamed Road, Sector-82, Mohali, Sas Nagar, Punjab- 140308</t>
  </si>
  <si>
    <t>M/s Maa Gandheswari Printer</t>
  </si>
  <si>
    <t>Coochbehar</t>
  </si>
  <si>
    <t>M/s Maa Jwala Hardware</t>
  </si>
  <si>
    <t>M/s Maa Karma Furniture</t>
  </si>
  <si>
    <t>00,697/1A, 73 Mig Hanuman Nagar, Near Pani Ki Tanki, Hanuman Nagar, 697/1A East of Mig 73, Patna, Bihar-800020</t>
  </si>
  <si>
    <t>M/s Maa Laxmi Enterprises</t>
  </si>
  <si>
    <t>0, Subzi Mandi, Patthar Road, Sadabad,, Hathras, Uttar Pradesh-281306</t>
  </si>
  <si>
    <t>M/s Maa Laxmi Sales</t>
  </si>
  <si>
    <t>M/s Maa Nachinda Art Glass</t>
  </si>
  <si>
    <t>M/s Maa Santoshi Ad Solution</t>
  </si>
  <si>
    <t>21/18, Freeganj, Agra, Uttar Pradesh-282004</t>
  </si>
  <si>
    <t>M/s Maa Santoshi Steel Works</t>
  </si>
  <si>
    <t>Radha Rani Mobile, Main Market,, Sadulpur, Rajasthan - 331023</t>
  </si>
  <si>
    <t>M/s Maa Traders</t>
  </si>
  <si>
    <t>M/s Maahi Enterprises</t>
  </si>
  <si>
    <t>M/s Maan flex priting</t>
  </si>
  <si>
    <t>Vill, Malahat, Peernigah Road, Distt. Una, (Himachal Pradesh)-174303</t>
  </si>
  <si>
    <t>M/s Maanvik Plywood</t>
  </si>
  <si>
    <t>198, Laggere Main Road, Kempegowda, Layout, Bengaluru, Bengaluru Urban, Karnataka, 560058</t>
  </si>
  <si>
    <t>M/s Madan Electricals &amp; Sanitary Store</t>
  </si>
  <si>
    <t>M/s Madan Gopal Plywood and Hardware</t>
  </si>
  <si>
    <t>Asmanpur, Dhand Road, Opposite Somnalika, Tractor Agency, Pehowa, Kurukshetra, Haryana, 136128</t>
  </si>
  <si>
    <t>M/s Madhav Timbers</t>
  </si>
  <si>
    <t>Near Uco Bank Ist Floor, Hamirpur Road,, Una, Pin Code-174303  (Himachal Pradesh)</t>
  </si>
  <si>
    <t>M/s Madhav's Craeation</t>
  </si>
  <si>
    <t>4-5-180, Opp Balaji Talkies,Hindupur,, Andhra Pradesh-515201</t>
  </si>
  <si>
    <t>M/s Madhu Enterprises (D)</t>
  </si>
  <si>
    <t>M/s Madhuban Traders</t>
  </si>
  <si>
    <t>M/s Magnaric</t>
  </si>
  <si>
    <t>M/s Mahabali Auto Sales</t>
  </si>
  <si>
    <t>M/s Mahabali Hardware</t>
  </si>
  <si>
    <t>Dindayal Industrial Area, Plot no. 79, N H, 8B, B/h RMC Dumping Yard, Opp.Gamara, Hotel, Rajkot, Gujarat, 360003</t>
  </si>
  <si>
    <t>M/s Mahadev Enterprises</t>
  </si>
  <si>
    <t>Rampur Urf Yarpur</t>
  </si>
  <si>
    <t>M/s Mahadev Furniture</t>
  </si>
  <si>
    <t>S No. 89/2B/11, Esha Foor Prints Commercial, Complex, Opp. Indra National School Tathawade,, Pune, Maharashtra-411033</t>
  </si>
  <si>
    <t>M/s Mahadev Graphics</t>
  </si>
  <si>
    <t>M/s Mahadev Hardware &amp; Sanitaryware</t>
  </si>
  <si>
    <t>M/s Mahadev Industries</t>
  </si>
  <si>
    <t>Ground Floor, Shop No. 01, Main Road, Sector-51, Samaspur, Gurugram, Haryana-122001</t>
  </si>
  <si>
    <t>M/s Mahadev Plywood &amp; Mica</t>
  </si>
  <si>
    <t>M/s Mahadev Plywood &amp; Timber</t>
  </si>
  <si>
    <t>M/s Mahadev Trading Company</t>
  </si>
  <si>
    <t>Caltex Chowk, Balmandir Road,, Kishanganj, Bihar-855107</t>
  </si>
  <si>
    <t>Sasaram</t>
  </si>
  <si>
    <t>M/s Mahajan Leather Corporation</t>
  </si>
  <si>
    <t>454, Block-E, Dakshimpuri,New Delhi-110062</t>
  </si>
  <si>
    <t>M/s Mahajan Tarders</t>
  </si>
  <si>
    <t>Sri Nagar</t>
  </si>
  <si>
    <t>M/s Mahalakshmi Stickers (Kr)</t>
  </si>
  <si>
    <t>B-61, Sanjay Nagar, Mangol Pur Kalan,, rohini, North West Delhi, Delhi- 110085</t>
  </si>
  <si>
    <t>M/s Mahalaxmi Ceramics</t>
  </si>
  <si>
    <t>Nill, Hatigaon Chariali, Near Police Point,, Guwahati, Kamrup Metropolitan, Assam, 781038</t>
  </si>
  <si>
    <t>M/s Mahalaxmi Enterprises (Hr)</t>
  </si>
  <si>
    <t>M/s Mahalaxmi Industries(UP)</t>
  </si>
  <si>
    <t>171, Kohat Enclave, Pitam Pura,, North West Delhi, Delhi-110034</t>
  </si>
  <si>
    <t>M/s Mahalaxmi Plywood &amp; Hardware</t>
  </si>
  <si>
    <t>3A, M.M Feeder Road,, Kolkata-700056, West Bengal</t>
  </si>
  <si>
    <t>M/s Mahalaxmi Plywood (D)</t>
  </si>
  <si>
    <t>Khewat No.689, Murba No.63,, Near BRSK School, Panipat Road,, Safidon, Jind, Haryana-126112</t>
  </si>
  <si>
    <t>M/s Mahalaxmi Sticker</t>
  </si>
  <si>
    <t>M/s Mahaluxmi Plyboard and Hardware Store</t>
  </si>
  <si>
    <t>Flat no 28, 3rd floor , Awadh Apartment,, Mohibullahpur, Madiyawan., Lucknow, Uttar Pradesh 
PIN 226020</t>
  </si>
  <si>
    <t>Narwana</t>
  </si>
  <si>
    <t>M/S Maharaja Exhaust Products Pvt Ltd</t>
  </si>
  <si>
    <t>M/s Maharaja Plywood and Decor</t>
  </si>
  <si>
    <t>M/s Mahaveer Marketing</t>
  </si>
  <si>
    <t>Plot No.-18, East Azad Nagar, Delhi, East Delhi, Delhi-110051</t>
  </si>
  <si>
    <t>M/s Mahaveer Plywood and Glass Store</t>
  </si>
  <si>
    <t>Kath Mandi,Rohtak Haryana-124001</t>
  </si>
  <si>
    <t>M/s Mahavir Agency</t>
  </si>
  <si>
    <t>M/s Mahavir Creation</t>
  </si>
  <si>
    <t>Near sai mandi asangovn shahapur thane, pin code-421601 (Maharashtra)</t>
  </si>
  <si>
    <t>M/s Mahavir Hardware (D)</t>
  </si>
  <si>
    <t>152/12, Kehanwal Road, Ram Nagar,, Mandi (H.P.)-175001</t>
  </si>
  <si>
    <t>M/s Mahavir Laminates</t>
  </si>
  <si>
    <t>22/3820, Arya Samaj Road, Regharpura,, Karol Bagh, New Delhi Central  Delhi,, Delhi- 110005</t>
  </si>
  <si>
    <t>M/s Mahavir Plywood and Laminates</t>
  </si>
  <si>
    <t>M/s Mahesh Creations</t>
  </si>
  <si>
    <t>M/s Mahesh Hardware Plumbing &amp; Rope</t>
  </si>
  <si>
    <t>Opp. Hotel King City, 309/12, Ram Nagar,, Mandi, (H.P)-175001</t>
  </si>
  <si>
    <t>M/s Mahesh Plastic &amp; Rope</t>
  </si>
  <si>
    <t>0, 80/1, Saharanpur Raod, Dehradun,, Uttarakhand, 248001</t>
  </si>
  <si>
    <t>M/s Mahesh Traders</t>
  </si>
  <si>
    <t>M/s Mahi Enterprises &amp; CSC Center</t>
  </si>
  <si>
    <t>Main Bazar, Bahadurgarh, Jhajjar,, Haryana-124507</t>
  </si>
  <si>
    <t>M/s Majestic Trading Company</t>
  </si>
  <si>
    <t>Mirzahadipura by Pass Road, Maunath, Bhanjan, Mau, Uttar Pradesh-275101</t>
  </si>
  <si>
    <t>M/s Maker Graphics</t>
  </si>
  <si>
    <t>M/s Makeway India Invention Private Limited</t>
  </si>
  <si>
    <t>M/s Malhotra Glass House</t>
  </si>
  <si>
    <t>1st Floor, 10, New Market, Pathankot Road,, Sanouran, Kangra, Himachal Pradesh,, 176209</t>
  </si>
  <si>
    <t>M/s Malhotra Timber Store</t>
  </si>
  <si>
    <t>Shop No.2, Nadeem Road, Ibrahimpura, Bhopal,, Madhya Pradesh-462001</t>
  </si>
  <si>
    <t>M/s Maloo Distributor</t>
  </si>
  <si>
    <t>F-278, Road, No. 13 V K I Area, Jaipur, Rajasthan-302013</t>
  </si>
  <si>
    <t>M/s Mamaji Stickers</t>
  </si>
  <si>
    <t>M/s Man Mandir Plywood</t>
  </si>
  <si>
    <t>angala road kachipura astha dist sehor mp 466116</t>
  </si>
  <si>
    <t>M/s Manak Chand Shambhu Dayal</t>
  </si>
  <si>
    <t>Shri Ramkrishna Niwas, Fatke Road,, Dabwali, East-421201 (Maharashtra)</t>
  </si>
  <si>
    <t>M/s Manbir Singh Hardware Shop</t>
  </si>
  <si>
    <t>0, Pura Lacchi Rai, Mau , Uttar Pradesh-275101</t>
  </si>
  <si>
    <t>M/s Mandeep</t>
  </si>
  <si>
    <t>M/s Mandhana Plastics Pvt. Ltd</t>
  </si>
  <si>
    <t>M/s Mangal Plywood and Hardware Store</t>
  </si>
  <si>
    <t>Adampur Chowk, Bhagalpur,Bihar,812002</t>
  </si>
  <si>
    <t>jind</t>
  </si>
  <si>
    <t>M/s Mangal Timber Traders</t>
  </si>
  <si>
    <t>M/s Mangalam Enterprises</t>
  </si>
  <si>
    <t>Fd-4&amp; 5, Deendayal Market ,, P.H Road, Korba(CG)*495678</t>
  </si>
  <si>
    <t>M/s Mangat Ram Sons</t>
  </si>
  <si>
    <t>M/s Manik and Company</t>
  </si>
  <si>
    <t>M/s Manik Enterprises</t>
  </si>
  <si>
    <t>NH-6 Harinarayan Chak, Uluberia Birshibpu,, Howrah, West Bengal-711316</t>
  </si>
  <si>
    <t>M/s Manikanta Digitals LED Photo Frames</t>
  </si>
  <si>
    <t>Godown No.7, Pratap Nagar, Baprola Extn., Barpola Delhi-110043</t>
  </si>
  <si>
    <t>M/s Maninder Kaur</t>
  </si>
  <si>
    <t>M/s Manish Digital</t>
  </si>
  <si>
    <t>Kota Chowk Near Police Chowki, Azamgarh-276001 (Uttar Pradesh)</t>
  </si>
  <si>
    <t>M/s Manish Enterprises(Hapur)</t>
  </si>
  <si>
    <t>D-10, Rana Pratap  Bagh,, New Delhi-110007</t>
  </si>
  <si>
    <t>M/s Manish Hardware Store</t>
  </si>
  <si>
    <t>Plot No. 310/2, At Gunjalnagar Tal., Deola Nashik Maharashtra-423203</t>
  </si>
  <si>
    <t>M/s Manjari's Collection</t>
  </si>
  <si>
    <t>31, Kalinga Housing Society, 90 Feet Road,, Kajupada, Sakinaka, Mumbai City,, Maharashtra-400072</t>
  </si>
  <si>
    <t>M/s Manku Paints &amp; Hardware Store</t>
  </si>
  <si>
    <t>M/s Manoj Enterprises</t>
  </si>
  <si>
    <t>M/s Manoj Master Lohia Traders</t>
  </si>
  <si>
    <t>M/s Manoj Printers</t>
  </si>
  <si>
    <t>14/86, Basement, Girdhar Marg,, Near Appolo Pharmacy, Malviya Nagar,, Jaipur 302017 (Rajasthan)</t>
  </si>
  <si>
    <t>M/s Manoj Timbers</t>
  </si>
  <si>
    <t>M/s Maplejet India Coding</t>
  </si>
  <si>
    <t>M/s Maria Emanuela Quadros</t>
  </si>
  <si>
    <t>11/12, Amrut Nagar, Opp. Shivaji Nagar Police chowky, Kherwadi,, Bandra East, Mumbai, 
Maharashtra 400051</t>
  </si>
  <si>
    <t>Fatorda</t>
  </si>
  <si>
    <t>M/s Mariyam Advertising</t>
  </si>
  <si>
    <t>85/95, G.T. Road, Anwar Ganj,, Kanpur Nagar, Uttar Pradesh-208003</t>
  </si>
  <si>
    <t>M/s Mark</t>
  </si>
  <si>
    <t>109/220, Jawahar Nagar, Kanpur, Kanpur Nagar, Uttar Pradesh-208012</t>
  </si>
  <si>
    <t>M/s Marshal Flex</t>
  </si>
  <si>
    <t>M/s Marudhar Hardware &amp; Plywood</t>
  </si>
  <si>
    <t>00, Basantpur, Vikasnagar, Dehradun, Uttarakhand-248198</t>
  </si>
  <si>
    <t>M/s Maruti Flex Traders LLP (Jh)</t>
  </si>
  <si>
    <t>M/s Maruti Flex Traders LLP(Nagpur)</t>
  </si>
  <si>
    <t>1/27/C, Fkir Ghosh Lane, Baranagar Kolkata,, North Twenty Four Parganas West Bengal-700108</t>
  </si>
  <si>
    <t>M/s Marwar Furniture</t>
  </si>
  <si>
    <t>Plot No. 88, Nissan Hut, NH-5, Railway, Road, Faridabad, Faridabad, Haryana, 121001</t>
  </si>
  <si>
    <t>M/s MAS Traders</t>
  </si>
  <si>
    <t>M/s Mask Enterprises LLP</t>
  </si>
  <si>
    <t>umbergaon</t>
  </si>
  <si>
    <t>M/s Master Hardware and Iron Store</t>
  </si>
  <si>
    <t>M/s Master Planning Studio Private Limited</t>
  </si>
  <si>
    <t>M/s Mataji Stickers</t>
  </si>
  <si>
    <t>4th D/409, Abhishek Complex, Near Haripura, Bus Stand , Asarwa, Ahmedabad , Gujarat-380016</t>
  </si>
  <si>
    <t>M/s Mathura Dass and Company</t>
  </si>
  <si>
    <t>M/s Matoshree Hardware</t>
  </si>
  <si>
    <t>F-55, Sector 09, Noida, Gautam Buddha Nagar, Uttar Pradesh-201301</t>
  </si>
  <si>
    <t>M/s Matrubhume Creative Print</t>
  </si>
  <si>
    <t>M/s Mauktik Retail Private Limited</t>
  </si>
  <si>
    <t>M/s Mauli Digital Studio</t>
  </si>
  <si>
    <t>M/s Mauli Graphics</t>
  </si>
  <si>
    <t>M/s Maverick Print Pack</t>
  </si>
  <si>
    <t>M/s Max Technology India</t>
  </si>
  <si>
    <t>M/s Mayank Enterprises</t>
  </si>
  <si>
    <t>Shop No. 10 Under Chetak Bridge Zone-Ii, M P Nagar Bhopal, Madhya Pradesh-462023</t>
  </si>
  <si>
    <t>M/s Mayank Media</t>
  </si>
  <si>
    <t>M/s Mayra Creation</t>
  </si>
  <si>
    <t>M/s Mayur Stationery and Printing</t>
  </si>
  <si>
    <t>Etawah</t>
  </si>
  <si>
    <t>M/s Mayur Stickers</t>
  </si>
  <si>
    <t>M/s Mayur Wood Designs</t>
  </si>
  <si>
    <t>H-2163, Ramchandrpura Sitapura (extn) Industrial Area,, ear JECRC University, Jaipur, Rajasthan 302022</t>
  </si>
  <si>
    <t>M/s Mayuri City Signage</t>
  </si>
  <si>
    <t>PLOT NO. 50B, PANALAL NAGAR,, Aurangabad, Maharashtra, 431001</t>
  </si>
  <si>
    <t>M/s Mb Flex Zone &amp; Sign Boards</t>
  </si>
  <si>
    <t>#1/2, 1st Floor, Begur , Main Road, Near Sri, Maheshwaramma Temple Bommanahali, Bangalore-560068, (Karnataka)</t>
  </si>
  <si>
    <t>Hindupur</t>
  </si>
  <si>
    <t>M/s MD Istiyak Sufi</t>
  </si>
  <si>
    <t>A-1, Krimson Park, Opp Gayatri Plywood,, S V Road, Amboli Naka, Andheri West,, Mumbai, Maharashtra-400058</t>
  </si>
  <si>
    <t>M/s Mechtech Industries</t>
  </si>
  <si>
    <t>M/s Media 24x7 Advertising Private Limited (U)</t>
  </si>
  <si>
    <t>Ground, 287/30, Shri Aggrasain Market,, Phatak Karor, Ajmeri Gate New Delhi,, Delhi-110006</t>
  </si>
  <si>
    <t>M/s Media Gallery</t>
  </si>
  <si>
    <t>M/s Media Marketing</t>
  </si>
  <si>
    <t>Charbhati Dhankauda Road, Sambalpur, Odisha-768005</t>
  </si>
  <si>
    <t>M/s Media Print</t>
  </si>
  <si>
    <t>Giridih</t>
  </si>
  <si>
    <t>M/s Meenakshi Printers and Stationery</t>
  </si>
  <si>
    <t>M/s Meera Enterprises (U.P.)</t>
  </si>
  <si>
    <t>M/s Meeran Ugyog</t>
  </si>
  <si>
    <t>M/s Meghraj Man Sukh Das</t>
  </si>
  <si>
    <t>Saifi market dhamera road, Bulandshahr Pin 203001 (Uttar Pradesh)</t>
  </si>
  <si>
    <t>M/s Meghraj Plywood</t>
  </si>
  <si>
    <t>837-A, Nyay Khand-2, Indirapuram, Ghaziabad, Uttar Pradesh-201014</t>
  </si>
  <si>
    <t>M/s Mehandipur Flex Printers</t>
  </si>
  <si>
    <t>0, Chauraha Asalatpura, Moradabad, Uttar Pradesh-244001</t>
  </si>
  <si>
    <t>M/s Mehboob Colour Lab &amp; Studio</t>
  </si>
  <si>
    <t>M/s Mehboob Plastic</t>
  </si>
  <si>
    <t>B-201, A, Industrial Phase 2 Block B Road,, Industrial Area Phase2,Noida Gautam Buddha Nagar, Uttar Pradesh-201305</t>
  </si>
  <si>
    <t>M/s Mehi Enterprise</t>
  </si>
  <si>
    <t>512/13,  R.N. Tagore Road,, Kolkata, West Bengal-700077</t>
  </si>
  <si>
    <t>M/s Mehi Furniture House</t>
  </si>
  <si>
    <t>M/s Mehra Hardware &amp; Enteprises</t>
  </si>
  <si>
    <t>27-18-4, MAS Arcade, Congress Office Road,, Governor Pet, Vijayawada, Krishna, Andhra Pradesh, 520002</t>
  </si>
  <si>
    <t>M/s Memtrix Technologies LLP</t>
  </si>
  <si>
    <t>Wz-14A, Budhella Vikas Puri, New Delhi-110018</t>
  </si>
  <si>
    <t>M/s Mendonca Plastics</t>
  </si>
  <si>
    <t>Shop No.09, Ghanshyam Shopping Centre ,, Nr, Raichand Nagar, Visat Petrol Pump,, Sabarmati Ahmedabad Gujarat</t>
  </si>
  <si>
    <t>Tallur</t>
  </si>
  <si>
    <t>M/s MepXpert</t>
  </si>
  <si>
    <t>M/s Mepxpert Pvt.Ltd</t>
  </si>
  <si>
    <t># Near Hotel Gangtarang Singhdwar, Kankhal, Haridwar-249408 (Uttarakhand)</t>
  </si>
  <si>
    <t>M/s Meraki Construction Chemicals</t>
  </si>
  <si>
    <t>M/s Merlin Exim P.Ltd</t>
  </si>
  <si>
    <t>Nakha No. 1 Ram Janki Nagar,, Basharat Pur, Gorakhpur,, Uttar Pradesh-273004</t>
  </si>
  <si>
    <t>M/s Metal Art</t>
  </si>
  <si>
    <t>M/s Metal Masters India</t>
  </si>
  <si>
    <t>Main Chowk Chidderwala (Rishikesh), Distt-Dehradun (U.K)-249201</t>
  </si>
  <si>
    <t>M/s Metplus Decor and Sign Private Limited</t>
  </si>
  <si>
    <t>M/s Metro Decor Pvt Ltd</t>
  </si>
  <si>
    <t>430/573G, bahadurganj,, Prayagraj, Uttar Pradesh-211003</t>
  </si>
  <si>
    <t>M/s Metro Hardware and Tools</t>
  </si>
  <si>
    <t>M/s Metro Multimedia Technologies (Digital)</t>
  </si>
  <si>
    <t>M/s MG Creative</t>
  </si>
  <si>
    <t>2955 ,Malik Mension, Wadala Naka,, Nashik Pune Road, Nashik  Maharashtra-422002</t>
  </si>
  <si>
    <t>M/s Micro Laser Art</t>
  </si>
  <si>
    <t>M/s Mid-X</t>
  </si>
  <si>
    <t>Ground Floor, 1484, Wazir Nagar, Kotla, Mubarak pur, New Delhi, Kotla Mubarakpur,, New Delhi, South East Delhi, Delhi, 110003</t>
  </si>
  <si>
    <t>M/s Miglani Hardware</t>
  </si>
  <si>
    <t>Bareilly Road, Kichha , Udham Singh Nagar, Uttarakhand-263148</t>
  </si>
  <si>
    <t>M/s Milkin Edit Furniture Private Limited(D)</t>
  </si>
  <si>
    <t>Mohalla Sighadiyan, Najibabad Road, Kiratpur, Bijnor, Uttar Pradesh-246731</t>
  </si>
  <si>
    <t>M/s Mina Ply &amp; Glass</t>
  </si>
  <si>
    <t>M/s Minakshi Hardware</t>
  </si>
  <si>
    <t>M/s Mind Craft Studios</t>
  </si>
  <si>
    <t>meera road Shanti shopping center c 47, mumbai 401107 (maharashtra)</t>
  </si>
  <si>
    <t>M/s Mindstrong Marcom LLP</t>
  </si>
  <si>
    <t>Near Roadways Workshop, Agra Road,, Ghas Mandi, Hathras, Uttar Pradesh-204101</t>
  </si>
  <si>
    <t>M/s Miracle Coast Private Limited</t>
  </si>
  <si>
    <t>M/s Miracle Moments</t>
  </si>
  <si>
    <t>M/s Mirja</t>
  </si>
  <si>
    <t>OBC Building, Old Bus Stand Road,, Hansi, Hisar, Haryana-125033</t>
  </si>
  <si>
    <t>shahjahanpur</t>
  </si>
  <si>
    <t>M/s Mishka</t>
  </si>
  <si>
    <t>A 07, Ram Nagar, Om Vihar, Uttam Nagar,, West Delhi, Delhi-110059</t>
  </si>
  <si>
    <t>Santacruz</t>
  </si>
  <si>
    <t>M/s Mishra Traders</t>
  </si>
  <si>
    <t>M/s Mishthi Impex</t>
  </si>
  <si>
    <t>Khasra No.-61/13m Wz-721/9, Palam Colony Main Road,, Palam New Delhi, South West Delhi, Delhi-110045</t>
  </si>
  <si>
    <t>M/s Mittal Brothers</t>
  </si>
  <si>
    <t xml:space="preserve">Plot No-127A, 16/5, Karkhana Bagh,, Opp. DPS Public School, Main Mathura Road, Old Faridabad Chowk, Moja, Faridabad, Tehsil Faridabad, Faridabad, Haryana - 121002
</t>
  </si>
  <si>
    <t>M/s Mittal Hardware Palace</t>
  </si>
  <si>
    <t>M/s Mittal Paint and Hardware</t>
  </si>
  <si>
    <t>M/s Mittal Paints and Hardware Store</t>
  </si>
  <si>
    <t>Gusingal 2 Lalitpur Nepal, Vat No. 610354274, Exim Code-6103542740124NP, Mail id. shuklagroupofcompany@gmail.com</t>
  </si>
  <si>
    <t>M/s Mittal Plywood</t>
  </si>
  <si>
    <t>M/s Mittal Plywood(Delhi)</t>
  </si>
  <si>
    <t>M/s Mittar Sain &amp; Sons</t>
  </si>
  <si>
    <t>Opp Gandhi School Bareilly Road,, Near Bank of Baroda, Haldwani,, Distt, Nainital Pin Code-263139</t>
  </si>
  <si>
    <t>M/s Miya Ji Ineteriors &amp; Enterprises</t>
  </si>
  <si>
    <t>Lurinda Mandi, Laxman Jhula Road, Rishikesh, Uttarakhand-249201</t>
  </si>
  <si>
    <t>M/s Mk Enterprise</t>
  </si>
  <si>
    <t>M/s Modella Industries (India)</t>
  </si>
  <si>
    <t>M/s Modern City Wood</t>
  </si>
  <si>
    <t>887, Srinivaspuram, Renigunta Road,, Tirupati Chittoor, Andra Pradesh-517501</t>
  </si>
  <si>
    <t>M/s Modern Decor</t>
  </si>
  <si>
    <t>M/s Modern Publicity</t>
  </si>
  <si>
    <t>M/s Modern Sign 2.0</t>
  </si>
  <si>
    <t>Rd Number 10, Defence Colony,, Lohia Nagar, Patna, Bihar 800020</t>
  </si>
  <si>
    <t>M/s Modern Trophies and Gifts</t>
  </si>
  <si>
    <t>Brown Road, S P Hardware Center,, Opp. Alfa Tower, Ludhiana, Punjab-141001</t>
  </si>
  <si>
    <t>M/s Modern Wood Crafts</t>
  </si>
  <si>
    <t>M/s Modular Furniture Pvt Ltd.</t>
  </si>
  <si>
    <t>B2, shiva puram colony, civil lines, Rampur,, Uttar Pradesh, 244901</t>
  </si>
  <si>
    <t>M/s Mohan Marble House</t>
  </si>
  <si>
    <t>23 24, Rampuri Market Surya Nagar,, Ghaziabad,  Uttar Pradesh-201001</t>
  </si>
  <si>
    <t>M/s Mohd Talha</t>
  </si>
  <si>
    <t>Rakshit villa, Komor Pukur (North), Sabujpally, Trisulapatty, Bolpur, Birbhum, West Bengal - 731204</t>
  </si>
  <si>
    <t>M/s Mohd Yaseen Mir and Co</t>
  </si>
  <si>
    <t>M/s Mohit Hardware Plywood and Sanitary Store</t>
  </si>
  <si>
    <t>M/s Mohit Trading and Furniture House</t>
  </si>
  <si>
    <t>Ground Floor 158 Lenin Sarani,, Opposite Jyoti Cinema, Kolkata, West Bengal-700013</t>
  </si>
  <si>
    <t>M/s Mojopanda Exim Pvt Ltd</t>
  </si>
  <si>
    <t>1st Floor, Bagalagunte Bus Stop Hesaraghatta, Main Road, Bengaluru-560057 (Karnataka)</t>
  </si>
  <si>
    <t>M/s Molecule Studio</t>
  </si>
  <si>
    <t>M/s Monjusree Marketing Agency</t>
  </si>
  <si>
    <t>M/s Monu Steel Furniture &amp; Aquarium Shop</t>
  </si>
  <si>
    <t>M/s More Signages</t>
  </si>
  <si>
    <t>Stage- V Bda Colony, Jharapada, EB-28, Laxmisagar, Bhubaneshwar, Khordha , Odisha-751006</t>
  </si>
  <si>
    <t>M/s Morphle Labs</t>
  </si>
  <si>
    <t>M/s Motorik.in</t>
  </si>
  <si>
    <t>M/s Mridani Handcrafts</t>
  </si>
  <si>
    <t>M/s MS Enterprises (Kolkata)</t>
  </si>
  <si>
    <t>Loharu Road, Near Railway Crossing,, Bhiwani, Haryana-127021</t>
  </si>
  <si>
    <t>M/s MS Enterprises( Jaipur)</t>
  </si>
  <si>
    <t>M/s MS Traders (U.P.)</t>
  </si>
  <si>
    <t>Bijnore</t>
  </si>
  <si>
    <t>M/s Mukta -Salon &amp; Spa Furniture</t>
  </si>
  <si>
    <t>M/s Munish Plywood</t>
  </si>
  <si>
    <t>Plot 898, Barnala Road, Sirsa, Haryana, 125055</t>
  </si>
  <si>
    <t>M/s Munni Furniture</t>
  </si>
  <si>
    <t>M/s MWM Spaces Private Limited</t>
  </si>
  <si>
    <t>M/s My Decor</t>
  </si>
  <si>
    <t>Jaistambh chowk ambikapur, chattisgarh pin 497001</t>
  </si>
  <si>
    <t>M/s My Shop</t>
  </si>
  <si>
    <t>M/s MyB Adverts</t>
  </si>
  <si>
    <t>M/s MZ Wood Works</t>
  </si>
  <si>
    <t>201-202, Amba Tower, Sector-9, D.C. Chowk,, Delhi-110085</t>
  </si>
  <si>
    <t>M/s N K Enterprises (Bihar)</t>
  </si>
  <si>
    <t>Chowdhury Bagan, Koilupukur Main Road,, Chandannagar, Hooghly-712136, (West Bengal)</t>
  </si>
  <si>
    <t>M/s N K Enterprises(U.K.)</t>
  </si>
  <si>
    <t>M/s N S Bangale Box</t>
  </si>
  <si>
    <t>Ground Floor Nidhuban,, ITI Road, Near ITI college Siliguri, West Bengal 734001</t>
  </si>
  <si>
    <t>M/s N.K. Stickers</t>
  </si>
  <si>
    <t>First Floor, Shop in H. No.247/1,, Main Road, Near Red Lingh, Chhatarpur Village,, New Delhi-110074</t>
  </si>
  <si>
    <t>M/s N.M. Traders</t>
  </si>
  <si>
    <t>Atriya bussiness centre, Thavan patil chowk, neelam palace pathimage, Baramati pune-413102, (Maharashtra)</t>
  </si>
  <si>
    <t>M/s N.S Advertising</t>
  </si>
  <si>
    <t>Ground Floor, House No.17, Kh No. 13/5/2,, Kamruddin Nagar Extn, Ram Nagar,  Nangloi,, West Delhi, Delhi-110041</t>
  </si>
  <si>
    <t>M/s N.S.K. Paly</t>
  </si>
  <si>
    <t>Near ST Stand Bhivgat Road, Atpadi Tal: Atpadi Dist: Sangli, Maharashtra-415301</t>
  </si>
  <si>
    <t>M/s Nachiappa</t>
  </si>
  <si>
    <t>Ground Floor, 16/49, Muthusamy Street,, 4th Cross, KNP Puram, Tirupur, Tamil Nadu-641602</t>
  </si>
  <si>
    <t>M/s Naeem Glass &amp; Arts</t>
  </si>
  <si>
    <t>House No. 183, Lower Ground Floor,, Kh. No.26/14, Chander Vihar Main Road,, New Delhi, West Delhi, Delhi-110041</t>
  </si>
  <si>
    <t>M/s Nagal Enterprises</t>
  </si>
  <si>
    <t>Anto Bai Road, Ganesh Pura,, Morena, Madhya Pradesh-476001</t>
  </si>
  <si>
    <t>M/s Nagpal Hardware and Sanitary</t>
  </si>
  <si>
    <t>S.B.I Road, Laxmiganj, Kashganj, Uttar Prafesh-207123</t>
  </si>
  <si>
    <t>M/s Naisha Toys and Sports</t>
  </si>
  <si>
    <t>M/s Najaf Creation</t>
  </si>
  <si>
    <t>Shop No. 306, Gali No. 1 Bhola Nath Nagar, Shahdara, Delhi-110032</t>
  </si>
  <si>
    <t>M/s Najmi Handasat</t>
  </si>
  <si>
    <t>M/s Nakone Solutions Private Limited</t>
  </si>
  <si>
    <t>Gali No -4, Near Mohan Motors Gumaniwala,, Bypass Road, Rishikesh, Dehradun,, Uttarakhand-249204</t>
  </si>
  <si>
    <t>M/s Nakshdeep Enterprises</t>
  </si>
  <si>
    <t>Shop No B 1, Municipal Market, Chaphekar, Bandhu Marg, Mulund East, Mumbai, Suburban, Maharashtra, 400081</t>
  </si>
  <si>
    <t>M/s Nakshdeep Enterprises (D)</t>
  </si>
  <si>
    <t>1521-6, Wazir Nagar, Kotla Mubarak Pur,, South East Delhi, Delhi-110003</t>
  </si>
  <si>
    <t>M/s Nancy Advertising(Noida)</t>
  </si>
  <si>
    <t>H.No.2 , Kh No. 7/12/2, Kotla Vihar Phase-2, Chanchal Park, New Delhi-110041</t>
  </si>
  <si>
    <t>M/s Nandaraj Arts</t>
  </si>
  <si>
    <t>Dahiwadi</t>
  </si>
  <si>
    <t>M/s Nandini Furnitures</t>
  </si>
  <si>
    <t>0, Upadhyay Sadan, New Bhikhachak Anandpath,, Gardanibagh Anisabad Patna Bihar-800002</t>
  </si>
  <si>
    <t>M/s Nanu Kaur</t>
  </si>
  <si>
    <t>M/s Narang Traders</t>
  </si>
  <si>
    <t>Kakrala Road, Nabha Patiala, Punjab-147201</t>
  </si>
  <si>
    <t>M/s Naresh Hardware</t>
  </si>
  <si>
    <t>bharatpur</t>
  </si>
  <si>
    <t>M/s Naresh Plywood</t>
  </si>
  <si>
    <t>M/s Naresh Potteries</t>
  </si>
  <si>
    <t>117, Amman Nagar Bus Stop, Saravanampatti Coimbatore, Tamil Nadu-641035</t>
  </si>
  <si>
    <t>M/s Narula Plywood</t>
  </si>
  <si>
    <t>M/s Nataraj Advertising</t>
  </si>
  <si>
    <t>M/s Nataraja Enterprises</t>
  </si>
  <si>
    <t>M/s National Hardware and Tools</t>
  </si>
  <si>
    <t>6/48 Unnet Nagar No -4, CCI Colony,, Opp Road No-5, M.G.Road Goregaon,, West Mumbai-400062</t>
  </si>
  <si>
    <t>M/s National Hardware Co</t>
  </si>
  <si>
    <t>D-441 A, Shyam Park, Extension, Ghaziabad-201005</t>
  </si>
  <si>
    <t>M/s National Hardware(MH)</t>
  </si>
  <si>
    <t>Roshan Gett Azaad Chowk, Aurangabad Maharashtra-431001</t>
  </si>
  <si>
    <t>Daryapur</t>
  </si>
  <si>
    <t>M/s National Mill and Hardware Store</t>
  </si>
  <si>
    <t>Shop No. 9, Plot No. 101, City Avenue,, Sector-1S, Shabari Pure Veg Restaurant,, New Panvel East, Navi Mumbai, Raigad, Maharashtra-410206</t>
  </si>
  <si>
    <t>M/s National Paint and Hardware</t>
  </si>
  <si>
    <t>Near Mandi Gate, Saidpur Road, Gulaothi,, Bulandshahr, Uttar Pradesh-203408</t>
  </si>
  <si>
    <t>M/s National Plaster and Hardware</t>
  </si>
  <si>
    <t>House No. 4212, Shop No. 1, Ground Floor,, Budh Nagar, Tri Nagar North West Delhi,, Delhi-110035</t>
  </si>
  <si>
    <t>M/s National Plywood &amp; Hardware (Mh)</t>
  </si>
  <si>
    <t>Plot No 262/2, Sangli Kolhapur Bye Pass, Road, Jainapur, Kolhapur, Maharashtra, 416101</t>
  </si>
  <si>
    <t>M/s National Plywood &amp; Hardware Store</t>
  </si>
  <si>
    <t>Near Road Old Registrar Office, Post Office Road, Dhampur, Dist:- Bijnor, Uttar Pradesh-246761</t>
  </si>
  <si>
    <t>M/s National Plywood and Moulding</t>
  </si>
  <si>
    <t>Shop No. 8 &amp; 9, Near NCt School Opp., Godhani Tiles Ulhasnagar-421004, (Maharashtra)</t>
  </si>
  <si>
    <t>M/s National Timbers</t>
  </si>
  <si>
    <t>B- I - 979/20 street no. 7 , Deep Nagar, Civil Lines,ludhiana oppcit, police line pin code 141001, (Punjab)</t>
  </si>
  <si>
    <t>M/s National Traders</t>
  </si>
  <si>
    <t>Near Bus Stand , Near Chandi Mandir,, Palampur Himachal Pradesh-176061</t>
  </si>
  <si>
    <t>M/s National Traders (M.P.)</t>
  </si>
  <si>
    <t>M/s Natraj Digital</t>
  </si>
  <si>
    <t>M/s Naturetech Enterprises</t>
  </si>
  <si>
    <t>M/s Naushad Muneem Traders</t>
  </si>
  <si>
    <t xml:space="preserve"> 91 8126137718</t>
  </si>
  <si>
    <t>4th Floor, 401, Sai Chirag CHS Ltd, Near Queens Park, Miraroad East,, Thane, Maharashtra-401107</t>
  </si>
  <si>
    <t>Nagina</t>
  </si>
  <si>
    <t>M/s Naveen Auto Agencies</t>
  </si>
  <si>
    <t>Plot No. 18, Sector-140A, Noida Gautam Buddha Nagar, Uttar Pradesh-201301</t>
  </si>
  <si>
    <t>M/s Navkar Trading Co.</t>
  </si>
  <si>
    <t>3-6-367, Beside TTD Temple, Himayatnagar, Hyderabad Telangana-500029</t>
  </si>
  <si>
    <t>M/s Navkriti</t>
  </si>
  <si>
    <t>M/s Navneet Enterprises</t>
  </si>
  <si>
    <t>kolkata</t>
  </si>
  <si>
    <t>M/s Navya Advertising</t>
  </si>
  <si>
    <t>29, Tripti Villa, B.B  Mukherjee Road,, Ambagan Sulekha More Sodepur,, H.B. Town, Kolkata West Bengal-700113</t>
  </si>
  <si>
    <t>M/s Navyug Enterprises</t>
  </si>
  <si>
    <t>Ground floor, Ranavas No:1, 
Opp choice Crockery, B/h Jubilee Garden
Vadodara:- 390001</t>
  </si>
  <si>
    <t>M/s Navyug Marketing</t>
  </si>
  <si>
    <t>New Bheem Nagar, Garh Road,, Hapur, Uttar Pradesh-245101</t>
  </si>
  <si>
    <t>M/s Nayan Marketing</t>
  </si>
  <si>
    <t>M/s Ncity Advertising</t>
  </si>
  <si>
    <t>Infront of New Teshil, Sitarganj Road Khatima,, US Nagar, Khatima-262308, Uttarakhand</t>
  </si>
  <si>
    <t>M/s Neelam Enterprise</t>
  </si>
  <si>
    <t>M/s Neelam Enterprises</t>
  </si>
  <si>
    <t>10-3-14, Revenue Ward-63, Kanithi Road,, Gajuwaka, Visakhapatnam, Andhra Pradesh-530026</t>
  </si>
  <si>
    <t>M/s Neelkanth Plywood</t>
  </si>
  <si>
    <t>Plot No.6, Main Rithala Road,, Budh Vihar Phase -1, Delhi-110086</t>
  </si>
  <si>
    <t>M/s Nem Chand Sheel Chand Jain</t>
  </si>
  <si>
    <t>M/s Neo Impressions</t>
  </si>
  <si>
    <t>3-1-25/3, Saroor Nagar Road, L.B. Nagar, Hyderabad, Telangana-500036</t>
  </si>
  <si>
    <t>M/s New Apple Media</t>
  </si>
  <si>
    <t>Guru Dwara Road Near Jama Masjid Civil, Lines Rampur, Shop No.-180 Sardar Sons Stationer, Pin Code-244901 (Uttar Pradesh)</t>
  </si>
  <si>
    <t>M/s New Ashok Hardware</t>
  </si>
  <si>
    <t>Choudhary Mohalla, Hariganj Chowk, Katihar, Bihar-854105</t>
  </si>
  <si>
    <t>M/s New Bharat Press</t>
  </si>
  <si>
    <t>Ground Floor, Shop No-4,, R-8, Green Park Main Road, ICICI Bank, Green Park,, New Delhi, South Delhi, Delhi, 110016</t>
  </si>
  <si>
    <t>M/s New Bhola Paints and Hardware Store</t>
  </si>
  <si>
    <t>Sepahijala,Charilam karaimura, South Charilam,Tripura-799103</t>
  </si>
  <si>
    <t>M/s New Bikaner Glass House</t>
  </si>
  <si>
    <t>High School, 1 Industries Growth Centre Road,, Parasurampur, South Twenty Four Parganas, West Bengal-743504</t>
  </si>
  <si>
    <t>M/s New Color Screens Pvt. Ltd.</t>
  </si>
  <si>
    <t>Mavna, Gazole, Malda, Near Nh-12, Pin Code-732124 (West Bengal)</t>
  </si>
  <si>
    <t>M/s New Durga Traders</t>
  </si>
  <si>
    <t>M/s New Era Enterprises</t>
  </si>
  <si>
    <t>M/s New Garg Hardware Store</t>
  </si>
  <si>
    <t>M/s New Gurukrupa Hardware</t>
  </si>
  <si>
    <t>23/2, Aurobindo Marg, Yusuf Sarai,, New Delhi, South Delhi, Delhi-110016</t>
  </si>
  <si>
    <t>M/s New Kiran Plastic</t>
  </si>
  <si>
    <t>M/s New Laxmi Hardware</t>
  </si>
  <si>
    <t>Sahi Pul, Jaunpur,, Uttar Pradesh-222001</t>
  </si>
  <si>
    <t>M/s New Mahalaxmi Timber Depot</t>
  </si>
  <si>
    <t>M/s New Navkar Enterprise</t>
  </si>
  <si>
    <t>M/s New Novelty Furniture</t>
  </si>
  <si>
    <t>F-6/7, Dayalpur, Extn Opp. Mavi Hospital, Karawal, Nagar Road-110094</t>
  </si>
  <si>
    <t>M/s New Paints &amp; Hardware</t>
  </si>
  <si>
    <t>Ram Ganga Vihar Colony, Phase-1,, Near Sugandh,  Sweets, Opp Lovena Restaurant,, Kanth Road, Mordabad Uttar Prdaesh-244001</t>
  </si>
  <si>
    <t>M/s New Praful Studio</t>
  </si>
  <si>
    <t>Opp. Laxmi Nagar, Baroda Road,, Gohana, Sonipat, Haryana-131301</t>
  </si>
  <si>
    <t>M/s New Pratap Tool &amp; Abrasive</t>
  </si>
  <si>
    <t>Ground Floor, Room No - 4, 3, Bow Street,, Opposite Central Plaza, Bow Bazar, Kolkata,, West Bengal, 700012</t>
  </si>
  <si>
    <t>M/s New Prayag Printers Stores</t>
  </si>
  <si>
    <t>H.no. 34 near agrasen manglik bhawan,, Opposite Vishal mega Mart, Azad nagar 
Bhilwara 311001</t>
  </si>
  <si>
    <t>M/s New Roshan Led Works</t>
  </si>
  <si>
    <t>2nd Floor, N-111-A, Back Side, Batla House, North West Delhi, Delhi-110025</t>
  </si>
  <si>
    <t>M/s New Royal Plywood</t>
  </si>
  <si>
    <t>Plot No. 87, Block B, Noida Sector-80,, Noida , Gautham Buddha Nagar, Uttar Pradesh-201305</t>
  </si>
  <si>
    <t>M/s New Singhal Hardware Paints &amp; Glass</t>
  </si>
  <si>
    <t>M/s New Ssk Enterprises</t>
  </si>
  <si>
    <t>Shop No-1 ,HSB Inter College , Idgah Road,, Galshaheed Moradabad-244001, Uttar Pradesh</t>
  </si>
  <si>
    <t>M/s New Tirupati Hardware</t>
  </si>
  <si>
    <t>M/s Next in Signage</t>
  </si>
  <si>
    <t>M/s Nextgen Dairy Tech</t>
  </si>
  <si>
    <t>Karur</t>
  </si>
  <si>
    <t>M/s Nikki Gupta</t>
  </si>
  <si>
    <t>10/1063/16, Atlando Building ,, N C, Road, Thrissur,, Kerala-680001</t>
  </si>
  <si>
    <t>M/s Ninth Avenue Industries Private Limited (B)</t>
  </si>
  <si>
    <t>Puttam Pully New Charge Road,, Thrissur-680001 (Kerala)</t>
  </si>
  <si>
    <t>M/s Nirankar Plyboard and Hardware</t>
  </si>
  <si>
    <t>M/s Nisar Ply Center</t>
  </si>
  <si>
    <t>M/s Nisha Book World</t>
  </si>
  <si>
    <t>0, Bareilly Road, Kichha,, Uttarakhand-263148</t>
  </si>
  <si>
    <t>M/s Nishant Enterprises</t>
  </si>
  <si>
    <t>9/635,636, E.M.O Complex, Kovilakam Road,, Edakkara, Malappuram, Kerala, 679331</t>
  </si>
  <si>
    <t>M/s Nisoho Studios Private Limited</t>
  </si>
  <si>
    <t>M/s Nissay Traders</t>
  </si>
  <si>
    <t>Building 3286, Road, 355, Block 603,, Mahazzaha, Kingdom of Bahrain-601</t>
  </si>
  <si>
    <t>M/s Nitin Sanitary &amp; Hardware</t>
  </si>
  <si>
    <t>0, Near Firdous Cinema, Shafsons, Eid Gaha, Hawal Link Road,  Hawal , Sri Nagar, Jammu and Kashmir, 190011</t>
  </si>
  <si>
    <t>M/s Nitin Traders</t>
  </si>
  <si>
    <t>M/s Nitya Paints and Hardwares</t>
  </si>
  <si>
    <t>M/s NKS Global</t>
  </si>
  <si>
    <t>Near Pratap Diagnostic Centre Civil Lines, Azamgarh Pin Code-276001 (Uttar Pradesh)</t>
  </si>
  <si>
    <t>M/s Nobel Arts</t>
  </si>
  <si>
    <t>0 Lakdi Mandi, Jaitra Dhampur,, Bijnor Uttar Pradesh-246761</t>
  </si>
  <si>
    <t>M/s Noble Paper Mart</t>
  </si>
  <si>
    <t>M/s Noida Sales</t>
  </si>
  <si>
    <t>ST.paul sachool, Punjabi Colony, Dalibaba,, Satna, Madhya Pradesh, 485001</t>
  </si>
  <si>
    <t>M/s Nolakh Trading</t>
  </si>
  <si>
    <t>GF, Banka Guest, Banka, Bihar-813102</t>
  </si>
  <si>
    <t>M/s Novelty Advertising Agents</t>
  </si>
  <si>
    <t>RZ-686/21 F/F Plot No.-2-A, Raj Nagar Palam Colony, South West Delhi,, Delhi-110077</t>
  </si>
  <si>
    <t>M/s Novotech Print</t>
  </si>
  <si>
    <t>Sector-7, House No.1046, Sector-7 Extn,, Gurgaon, Sector-7, Gurugram, Haryana-122006</t>
  </si>
  <si>
    <t>M/s NS Traders</t>
  </si>
  <si>
    <t>Gata No. 1303, Old Holi  Mela Road, Opposite, Raja Residency Sikandrabad, Bulandshahr,, Uttar Pradesh-203205</t>
  </si>
  <si>
    <t>M/s NSGS Advertising Solution Private Limited</t>
  </si>
  <si>
    <t>Plot No-139, Tilak Road , Ahmednagar,, Maharasthra -414001</t>
  </si>
  <si>
    <t>M/s NU Tech Industrial Parts Private Limited</t>
  </si>
  <si>
    <t>M/s Nuways Creation Pvt Ltd</t>
  </si>
  <si>
    <t>Khasra No.-807, Fafrana Road, Near Janta, Public School and Jaganath Hospital, Modinagar, Ghaziabad, Uttar Pradesh-201204</t>
  </si>
  <si>
    <t>M/s Oberoi Plywood and Hardware</t>
  </si>
  <si>
    <t>586/6,Main Road,Govindpuri,Kalkaji,, Near C.Lal Chowk,Maa Anand Mai Mrg,, New Delhi-110019</t>
  </si>
  <si>
    <t>M/s Ocepine Private Limited</t>
  </si>
  <si>
    <t>Ali Ki Chungi, Gali No. 8,, Aali Ahangran, Saharanpur-247001, Uttar Pradesh</t>
  </si>
  <si>
    <t>M/s Ok Plast Multi Solutions</t>
  </si>
  <si>
    <t>M/s Om Acrylic</t>
  </si>
  <si>
    <t>M/s Om Advertising</t>
  </si>
  <si>
    <t>Village Chatterpur, Arya Samaj Mandir, New Delhi, Delhi-110074</t>
  </si>
  <si>
    <t>M/s Om Chaitanya Enterprises</t>
  </si>
  <si>
    <t>145/1, Poona Bangalore Road, Kakati, Belgavi, Karnataka-591113</t>
  </si>
  <si>
    <t>M/s Om Dwar</t>
  </si>
  <si>
    <t>Collega Road, Madikeri-571201, Karnataka</t>
  </si>
  <si>
    <t>Manchar</t>
  </si>
  <si>
    <t>M/s Om Engineering</t>
  </si>
  <si>
    <t>3.8.146 L.B. Nagar Vijaywada Road,, Hyderabad-500074 (Telangana)</t>
  </si>
  <si>
    <t>M/s Om Enterprises (Delhi)</t>
  </si>
  <si>
    <t>Plot No. 646, Patel Nagar Industrial Area,, Near Dainik Jagran,
Dehradun- 248001, Uttarakhand</t>
  </si>
  <si>
    <t>M/s Om Enterprises (HR)</t>
  </si>
  <si>
    <t>M/s Om Flex Distributors</t>
  </si>
  <si>
    <t>Chandpur Bela, Diwakar Medical Hall, Patna Gaya, road, Diwakar Medical Hall, Dopulwa, patna-800001, Bihar</t>
  </si>
  <si>
    <t>M/s Om Interior Creation</t>
  </si>
  <si>
    <t>76, Farash Tola, Sadar, Azamgarh, Uttar Pradesh, 276001</t>
  </si>
  <si>
    <t>M/s Om Plywood and Hardware</t>
  </si>
  <si>
    <t>M/s Om Plywood and Hardware(MH)</t>
  </si>
  <si>
    <t>Shahada</t>
  </si>
  <si>
    <t>M/S Om Plywood House</t>
  </si>
  <si>
    <t>M/s Om Prakash Art Farmes</t>
  </si>
  <si>
    <t>2, Bahoranpah Dehati, Hata Road,, Mohammadbad, Ghazipur, Uttar Pradesh-233227</t>
  </si>
  <si>
    <t>M/s Om Prakash the Printers</t>
  </si>
  <si>
    <t>M/s Om Radium Art</t>
  </si>
  <si>
    <t>M/s Om Sai Enterprises (Mh)</t>
  </si>
  <si>
    <t>Bahadurpur, Chhipaliya Main Road,, Darbhanga, Bihar-846009</t>
  </si>
  <si>
    <t>M/s Om Sai Enterprises(Lado Sarai)</t>
  </si>
  <si>
    <t>HNo 553, Purana Bazar Mount View colony, Near Phom fellowship land 1i
Nagaland dimapur-797112</t>
  </si>
  <si>
    <t>M/s Om Sai Ram Arts</t>
  </si>
  <si>
    <t>Ground Floor, 02, Soham Co-operative Hsg, Society, Satpati Road, Pani Taaki Tembhode,, Laxmi Wadi, Palghar, Palghar, Maharashtra, 401404</t>
  </si>
  <si>
    <t>M/s Om Timber &amp; Plywood</t>
  </si>
  <si>
    <t>Satkar 3 , ITI College, Near Pdam Raj Gas, Shivnagar Colony, Ekta Nagar, Pilibhit, Uttar Pradesh-262001</t>
  </si>
  <si>
    <t>M/s Om Timber and Furniture House</t>
  </si>
  <si>
    <t>M/s Om Trade Well</t>
  </si>
  <si>
    <t>M/s Omega Studio</t>
  </si>
  <si>
    <t>Plot No. 72, Amma Hospital Road,, Kurnool Andhra Pradesh-518002</t>
  </si>
  <si>
    <t>M/s Omkareshwar Enterprises</t>
  </si>
  <si>
    <t>M/s Omshree Flex &amp; Shadi Card</t>
  </si>
  <si>
    <t>1st Floor, Shashwat Complex,, Opp. Gujarat College Main Gate, Ellisbridge, Ahmedabad-380006, (Gujarat)</t>
  </si>
  <si>
    <t>M/s One Hub</t>
  </si>
  <si>
    <t>Z-35 Top Floor, Okhla Industrial Area Phase, II, New Delhi, South East Delhi, Delhi,, 110020</t>
  </si>
  <si>
    <t>M/s Onex Industries (P) Ltd)</t>
  </si>
  <si>
    <t>M/s Opulance Infrastructure</t>
  </si>
  <si>
    <t>3rd Floor , Pushpak Complex,, Marwari Campus ,, Fraser Road, Patna-800001, Bihar</t>
  </si>
  <si>
    <t>M/s Orient Plywood and Hardware Store</t>
  </si>
  <si>
    <t>Floor 10. 1003 Plot 298/301/A Wing, Emgee Green, Madhukar T Vishwasrao Marg,, Near Dosti Estate Antop Hill, Wadala, East Mumbai, Mumbai Maharashtra-400037</t>
  </si>
  <si>
    <t>M/s Origo Home Solutions</t>
  </si>
  <si>
    <t>Plot No. 6 Flat No. 303, Sector 11,, Kopar Khairane, Thane, Maharashtra-400709</t>
  </si>
  <si>
    <t>M/s Orion Enterprises</t>
  </si>
  <si>
    <t>M/s Orit Technologies India Pvt Ltd</t>
  </si>
  <si>
    <t>3rd Floor, Flat No.-302, Mahadev Complex,, Magan Nagar-2 Main Road, Katargam, Surat, Gujarat-395004</t>
  </si>
  <si>
    <t>M/s Oswal International</t>
  </si>
  <si>
    <t>H.No.757/C/1 Stalin Compound Near Central Bank, Kalher Bhiwandi, Thane Road, Maharashtra-421302</t>
  </si>
  <si>
    <t>M/s P J Varghese</t>
  </si>
  <si>
    <t>H 1/29, Bengali Colony, Mahavir Enclave,, New Delhi-110046</t>
  </si>
  <si>
    <t>M/s P S Enterprise</t>
  </si>
  <si>
    <t>Rz 686 Z/21, Main Road, Metro Piller No. 53, Palam Colony , New Delhi, Delhi-110045</t>
  </si>
  <si>
    <t>M/s P S Pandey Speakers</t>
  </si>
  <si>
    <t>A-2, Narayan Vihar Colony, Old Shivbari Road,, Bikaner (Raj)-334001</t>
  </si>
  <si>
    <t>M/s P.K. Hardware</t>
  </si>
  <si>
    <t>Sahna Road, Opp. Rani Santosh Devi, Dharamshala, Dharuhera,, Rewari, Haryana-123106</t>
  </si>
  <si>
    <t>M/s P.K. Hardware Store</t>
  </si>
  <si>
    <t>Ward No. 5 ,351, Street No. 2 Near Public Club, Mandi Dabwali, Sirsa , Haryana-125104</t>
  </si>
  <si>
    <t>M/s P.R. Woodtech</t>
  </si>
  <si>
    <t>5306, Shivparvati Complex, Shani Chowk, Indian Bank, Topkhana, Ahmednagar, Maharashtra, 414001</t>
  </si>
  <si>
    <t>M/s Pace Maker Ads</t>
  </si>
  <si>
    <t>Sahab Johra Vijay Mandir Road,, Alwar Rajasthan-301001</t>
  </si>
  <si>
    <t>M/s Padam Shree Ply &amp; Decor</t>
  </si>
  <si>
    <t>Inside Gate No. 3 Shop 2nd Waddi Mandi Chowk, Patti, District Tarn Taran, Punjab-143416</t>
  </si>
  <si>
    <t>M/s Padma Agencies</t>
  </si>
  <si>
    <t>0, Babail Road Near Sanoli Road,, Panipat Haryana -132103</t>
  </si>
  <si>
    <t>M/s Pahuja Sales Corporation</t>
  </si>
  <si>
    <t>M/s Paint House</t>
  </si>
  <si>
    <t>M/s Pal Advertiser</t>
  </si>
  <si>
    <t>Kh No. 279 Indira Vihar Khora Colony, Ghaziabad Uttar Pradesh-201020</t>
  </si>
  <si>
    <t>Bilaspur (Hp)</t>
  </si>
  <si>
    <t>M/s Palak Gift</t>
  </si>
  <si>
    <t>Ravi Das Hostal, Opp. GPO Circular Road,, Rewari Haryana-123401</t>
  </si>
  <si>
    <t>M/s Palash Bora</t>
  </si>
  <si>
    <t>Sibsagar</t>
  </si>
  <si>
    <t>M/s Pallavi Sharma</t>
  </si>
  <si>
    <t>M/s Panchal Timber and Door House</t>
  </si>
  <si>
    <t>1089 Vivekanand Colony Menta Electrical Works, Prem Nagar Mandi Dabwali Sirsa Haryana-125104</t>
  </si>
  <si>
    <t>M/s Pandit Ji Hardware Sanitary and Paints</t>
  </si>
  <si>
    <t>M/s Pandurang Furniture Works</t>
  </si>
  <si>
    <t>M/s Paneri Shrinagar</t>
  </si>
  <si>
    <t>188-Indraprastha -B Sector No. :14, (Roshan Ji Ki Bari) Udaipur (Rajasthan)-313001</t>
  </si>
  <si>
    <t>M/s Pankaj Store(JH)</t>
  </si>
  <si>
    <t>Shop No. 1&amp; 2, Sorath Plaza,, Bhaktinagar Station Plot,Road No.2,, Rajkot-360002</t>
  </si>
  <si>
    <t>Chaibasa</t>
  </si>
  <si>
    <t>M/s Pannu Trading Co.</t>
  </si>
  <si>
    <t>Plot No. 131, Shop No. 1, Zone-II, M.P. Nagar, Bhopal (M.P.)-462011</t>
  </si>
  <si>
    <t>M/s Pappu Sales Corporation</t>
  </si>
  <si>
    <t>M/s Paradise Electric &amp; Hardware Stores</t>
  </si>
  <si>
    <t>M/s Paradise Graphics</t>
  </si>
  <si>
    <t>4, Dashai Pokhara Mau, Uttar Pradesh-275101</t>
  </si>
  <si>
    <t>M/s Param Dev Amrit Lal</t>
  </si>
  <si>
    <t>M/s Param Engineering Works</t>
  </si>
  <si>
    <t>D-193, Bharat Vihar Road, Near Madhu Vihar, Dwarka, New Delhi-110059</t>
  </si>
  <si>
    <t>Silvasaa</t>
  </si>
  <si>
    <t>M/s Param International</t>
  </si>
  <si>
    <t xml:space="preserve"> 91 9814750804</t>
  </si>
  <si>
    <t>A-52 WHS Timber Market Kirti Nagar, New Delhi -110015</t>
  </si>
  <si>
    <t>jalandhar</t>
  </si>
  <si>
    <t>punjab</t>
  </si>
  <si>
    <t>M/s Paramount Traders</t>
  </si>
  <si>
    <t>67, in Front of Petrol Pump Murlidhar Vyas, Colony Bikaner Rajasthan-334001</t>
  </si>
  <si>
    <t>M/s Paras</t>
  </si>
  <si>
    <t>Shop No-4, Shree Ashapura Glass and Hardawre, G.A.K Marg, Opp . Dindoshi Session Court,, Goregaon East Mumbai Mahrasthra-400063</t>
  </si>
  <si>
    <t>M/s Paras Enterprises (D)</t>
  </si>
  <si>
    <t>Phulwari Sharif, Khagaul Road,, Patna, Bihar-801105</t>
  </si>
  <si>
    <t>M/s Paras Paints &amp; Hardware</t>
  </si>
  <si>
    <t>Opp. Gold Souk, Ardee City Road, Kanahi Colony,, Gurgaon, Haryana-122001</t>
  </si>
  <si>
    <t>M/s Parasnath Trading Company</t>
  </si>
  <si>
    <t>1/2021, Gali No. 24 East Ram Nagar, Shahdara Delhi-110032, India</t>
  </si>
  <si>
    <t>M/s Parkash Agriculture Repair Works &amp; Power Tools</t>
  </si>
  <si>
    <t>Krishna Kunj, Opp. Bankey Bihari, Tibra, Road, Modinagar, Ghaziabad, Uttar Pradesh, 201204</t>
  </si>
  <si>
    <t>M/s Parkwood Impex Private Limited</t>
  </si>
  <si>
    <t>Nai Sadak, Ward No. 10,, Churu Rajasthan-331001</t>
  </si>
  <si>
    <t>M/s Parmar Trading Company</t>
  </si>
  <si>
    <t>M/s Parshwa Ply and Laminates</t>
  </si>
  <si>
    <t>Laxman Ganj, Kabari Bazar Chauraha,, Khurja, Bulandshahr, Uttar Pradesh-203131</t>
  </si>
  <si>
    <t>M/s Parveen Stamps &amp; Prints</t>
  </si>
  <si>
    <t>Rz-B/16, Main Palam Dabri Road,, Mahavir Enclave Opp. Dashrath Puri Metro Station, Gate No. 2, New Delhi-110045</t>
  </si>
  <si>
    <t>M/s Parvez Plywood &amp; Glass House</t>
  </si>
  <si>
    <t>Kathua</t>
  </si>
  <si>
    <t>M/s Patel Mill Stores</t>
  </si>
  <si>
    <t>A-16, Out Side Gate No. 2 Pusp Industrial Estate, &amp; Park, Near Patel Mill Brts, Rakhial, Ahmedabad, Pin Code-380021</t>
  </si>
  <si>
    <t>M/s Patel Plywood</t>
  </si>
  <si>
    <t>Near HDFC Bank, Rampur Road,, Bilaspur (Rampur-244921) U.P.</t>
  </si>
  <si>
    <t>M/s Patidar Timber Mart</t>
  </si>
  <si>
    <t>1-13-352, Swami Dayanand Marg, Jalna, Maharashtra-431203</t>
  </si>
  <si>
    <t>M/s Patina Panels Pvt. Ltd</t>
  </si>
  <si>
    <t>M/s Patni Creations</t>
  </si>
  <si>
    <t>FCA-1950A, Block-B, Street No.-20,, SGM Nagar, Faridabad, Haryana-121001</t>
  </si>
  <si>
    <t>M/s Pavan Supply Corporation</t>
  </si>
  <si>
    <t>M/s Pawan Arts</t>
  </si>
  <si>
    <t>M/s Pawan Furniture Mart</t>
  </si>
  <si>
    <t>The plaza Mall pathe baburao, marg Mumbai 400004 (maharshtra)</t>
  </si>
  <si>
    <t>M/s Pawan Hardware Stores</t>
  </si>
  <si>
    <t>Shop no. 1-2 shankar market bhawani nagar, koyla nagar bypass near kalika hotel-208015, Uttar Pradesh</t>
  </si>
  <si>
    <t>M/s Pawan Marbal</t>
  </si>
  <si>
    <t>0, Kichha, Bareilly Almora Road, Nagla, Chauraha Pantnagar, Jawahar Nagar, Nagla,, Udham Singh Nagar, Uttarakhand, 263149</t>
  </si>
  <si>
    <t>M/s Pawan Trading Co.</t>
  </si>
  <si>
    <t>832, Laxmi Complex, Shirke Cottage Maruti Mandir,, Ratnagiri, Maharashtra-415612</t>
  </si>
  <si>
    <t>M/s Pawan Wood Works</t>
  </si>
  <si>
    <t>101, Kathokar Talab, Purani Godam,, Gaya Bihar-823001</t>
  </si>
  <si>
    <t>M/s Pc Enterprises</t>
  </si>
  <si>
    <t>Shop No. G-25, Head Post Office Road, Asian Complex, Near City Bus Stand, Super Market, Kalaburagi,, (Karnataka)-585101</t>
  </si>
  <si>
    <t>M/s Pearl Interior Hub</t>
  </si>
  <si>
    <t>M/s Pee Key Industries</t>
  </si>
  <si>
    <t>B/96, N.S.B.Road, East by Lane, Ward No.34 of Amc, Searsole Rajbari, Raniganj, Pashchim Burdwan-713358, West Bengal</t>
  </si>
  <si>
    <t>M/s People Vision</t>
  </si>
  <si>
    <t>M/s Perfect Creation</t>
  </si>
  <si>
    <t>Rishikesh, Near Shyampur Police Chauki,, Haridwar Rishikesh Marg, Tulsi Vihar,, Rishikesh, Dehradun, Uttarakhand, 249204</t>
  </si>
  <si>
    <t>M/s Perfect Design</t>
  </si>
  <si>
    <t>M/s Perfect Systems</t>
  </si>
  <si>
    <t>1-4-744, Sree Kailaseshwar timber depot,, bakaram, musheerabad, Hyderabad,, Telangana, 500020</t>
  </si>
  <si>
    <t>M/s Perfect Trading Co.</t>
  </si>
  <si>
    <t>H.No. 274, Katoli Naka Anjurphata Vasar Rd,, Dunge Bhiwandi Thane, Maharashtra-421302</t>
  </si>
  <si>
    <t>M/s Perfect Wall</t>
  </si>
  <si>
    <t>M/s Petro Machines &amp; Tools LLP</t>
  </si>
  <si>
    <t>Karungapally</t>
  </si>
  <si>
    <t>M/s Phoenix</t>
  </si>
  <si>
    <t>M/s Phoenix Solutions</t>
  </si>
  <si>
    <t>Plot No-159, Kharvel Nagar, Unit-3 Station., Sqaure, Bhuvneshwar, Khordha, Odisha-751001</t>
  </si>
  <si>
    <t>M/s Photobox &amp; Jvpitikero Photography Services</t>
  </si>
  <si>
    <t>Dubai</t>
  </si>
  <si>
    <t>M/s Photolika Studio</t>
  </si>
  <si>
    <t>M/s Pinchu Gupta</t>
  </si>
  <si>
    <t>Flat no 701 Mariners Home, Plot no 36D, sector 56, Gurgaon-122002</t>
  </si>
  <si>
    <t>M/s Pinki Bala</t>
  </si>
  <si>
    <t>288/5, Tilak Road Bansmandi Allahabad,, Prayagraj, Uttar Pradesh-211003</t>
  </si>
  <si>
    <t>M/s Pioneer Polyleathers Private Limited</t>
  </si>
  <si>
    <t>M/s Pipasa</t>
  </si>
  <si>
    <t>133/75, KA, Aminabad, Lucknow, Uttar Pradesh-226018</t>
  </si>
  <si>
    <t>M/s Pitambara Plywood &amp; Hardware</t>
  </si>
  <si>
    <t>M/s Pixel Complete Digital Solutions</t>
  </si>
  <si>
    <t>Main Bazar Ratia Fatehabad,, Haryana-125051</t>
  </si>
  <si>
    <t>M/s Plaksha University</t>
  </si>
  <si>
    <t>Jind Road, Near Krishna Colony,, Hansi, Hisar, Haryana-125033</t>
  </si>
  <si>
    <t>M/s Platinum Marketing</t>
  </si>
  <si>
    <t>M/s Ply Decor</t>
  </si>
  <si>
    <t>M/s Ply Mart</t>
  </si>
  <si>
    <t>M/s Ply World</t>
  </si>
  <si>
    <t>Khata No.-46/452, Harhara High School Square, Unnamed Road, Khambeswari Patna Sub Post, Office, Aska Asika, Ganjam, Odisha-761110</t>
  </si>
  <si>
    <t>M/s Plymasters</t>
  </si>
  <si>
    <t>M/s Plywood Corporation</t>
  </si>
  <si>
    <t>M/s Plywood Emporia</t>
  </si>
  <si>
    <t>M/s Podium</t>
  </si>
  <si>
    <t>Village Dhorka, Sector-92,, Po Bangrola Ptaudi Road Gurgaon., Gurugram, Haryana-122001</t>
  </si>
  <si>
    <t>M/s Point to Point Advertising Designs LLC</t>
  </si>
  <si>
    <t>F-1,Sector-3, Noida Gautambuddha Nagar,, Uttar Pradesh-201301</t>
  </si>
  <si>
    <t>Abu</t>
  </si>
  <si>
    <t>M/s Pokar Ceramic</t>
  </si>
  <si>
    <t>M/s Pokar Traders</t>
  </si>
  <si>
    <t>7/266, Saraswati Market,, Ichalkaranji, Kolhapur, Maharashtra-416115</t>
  </si>
  <si>
    <t>M/s Polyrub Extrusion (India)Pvt Ltd</t>
  </si>
  <si>
    <t>Shop no 10 sakaar palace road dindoli Surat pincode 394210, Gujarat</t>
  </si>
  <si>
    <t>M/s Polyrub Extrusion (India)Pvt Ltd (M)</t>
  </si>
  <si>
    <t>M/s Pooja Marketing</t>
  </si>
  <si>
    <t>M/s Pooja Plywood and Fibre House</t>
  </si>
  <si>
    <t>M/s Pooja Rice Industries</t>
  </si>
  <si>
    <t>M/s Popular Trading House</t>
  </si>
  <si>
    <t>Vidya Nagar, Hanuman Mandir Marg,, Near Palwas Govt, Sachol, Bhiwani-127021</t>
  </si>
  <si>
    <t>M/s Positive Images Private Limited</t>
  </si>
  <si>
    <t>M/s PP Handicrafts</t>
  </si>
  <si>
    <t>M/s Pprime Graphics</t>
  </si>
  <si>
    <t>M/s Prachi Enterprises</t>
  </si>
  <si>
    <t>5 model town surya nagar, Vidya Villa,, Saheed Bhagat Singh Marg, Shaheed, Bhagat Singh Park, Deen Dayal Puram,, Bareilly, Uttar Pradesh, 243005</t>
  </si>
  <si>
    <t>M/s Pradhan Construction</t>
  </si>
  <si>
    <t>M/s Pradhan Plywood and Hardware</t>
  </si>
  <si>
    <t>Kh No.142, Plot No. 281 Main Kanjhawala Road,, Opp Petrol Pump Village Kanjhawala,, New Delhi North West Delhi,-110081</t>
  </si>
  <si>
    <t>M/s Pragya Enterprises</t>
  </si>
  <si>
    <t>Narsingh Bandh, Janta Road,, Burnpur, Bardhaman, West Bengal,713325</t>
  </si>
  <si>
    <t>M/s Prakash Electrical &amp; Electronics</t>
  </si>
  <si>
    <t>21/62/2, Freeganj Road, Agra, Uttar Pradesh-282004</t>
  </si>
  <si>
    <t>M/s Prakash Sign Systems</t>
  </si>
  <si>
    <t>M/s Pramila Pandit</t>
  </si>
  <si>
    <t>M/s Pranjal Traders</t>
  </si>
  <si>
    <t>54-54A, PSS Nagar Devangapuram,, Tirupur, Tamil Nadu-641602</t>
  </si>
  <si>
    <t>M/s Prashant Traders (U.P.)</t>
  </si>
  <si>
    <t>M/s Pratham Multiprint</t>
  </si>
  <si>
    <t>M/s Praveen Plywood &amp; Hardware</t>
  </si>
  <si>
    <t>M/s Praveen Rana</t>
  </si>
  <si>
    <t>Shop No.6-3-356/4, New Bhoiguda,, Secunderabad-500003  (Telangana)</t>
  </si>
  <si>
    <t>M/s Prem Electricals &amp; Hardware Sanitary Store</t>
  </si>
  <si>
    <t>M/s Prem Engg Works</t>
  </si>
  <si>
    <t>M/s Prembal Enterprises</t>
  </si>
  <si>
    <t>28 Julaghat road, Pawan vihar Colony, Dola,, Pithoragarh, Uttarakhand, 262501</t>
  </si>
  <si>
    <t>M/s Premhans Deals</t>
  </si>
  <si>
    <t>Ratlam</t>
  </si>
  <si>
    <t>M/s Prime Sign Co.</t>
  </si>
  <si>
    <t>M/s Prime Traders</t>
  </si>
  <si>
    <t>No-1674,Athani Raod,Vivekanand Nagar,, At Post-Harugeri-591220, Tal: Raibag, Dist: Belgaum</t>
  </si>
  <si>
    <t>M/s Print House</t>
  </si>
  <si>
    <t>M/s Print Hutt</t>
  </si>
  <si>
    <t>M/s Print O Magic Gifts</t>
  </si>
  <si>
    <t>M/s Print Perfect Rotary</t>
  </si>
  <si>
    <t>Near Civil Hospital Rajound, (Kaithal)-136044, (Haryana)</t>
  </si>
  <si>
    <t>M/s Print Point (Kr)</t>
  </si>
  <si>
    <t>Dharwad</t>
  </si>
  <si>
    <t>M/s Print Point (Mh)</t>
  </si>
  <si>
    <t>H.No.-39, Extn No.-3, Nangloi,, West Delhi, Delhi-110041</t>
  </si>
  <si>
    <t>M/s Print Point(Palghar)</t>
  </si>
  <si>
    <t>M/s Print Studio Pfutsero</t>
  </si>
  <si>
    <t>M/s Print Zone</t>
  </si>
  <si>
    <t>4, Sindhi Panchayat Building,, M.G. Road, Nr. Pritam Hospital,, Panvel-410206 (Maharashtra)</t>
  </si>
  <si>
    <t>M/s Printco</t>
  </si>
  <si>
    <t>Guruwar Peth Kunbar Gali, Gokak-591307, Dist: Belgaum, (Karnataka)</t>
  </si>
  <si>
    <t>M/s Printfox Impressions Private Limited</t>
  </si>
  <si>
    <t>M/s Printiaa.Com</t>
  </si>
  <si>
    <t>Kosli Road, Kosli Road, Kanina,, Mahendragarh, Haryana, 123027</t>
  </si>
  <si>
    <t>M/s Printxon</t>
  </si>
  <si>
    <t>Plot No. -3, Vill Ankhir, Opp. Sec-21D Badkhal Lake, Road Near Indian Petrol Pump, Faridabad-121001, (Haryana)</t>
  </si>
  <si>
    <t>M/s Priya Enterprises</t>
  </si>
  <si>
    <t>M/s Priyaa Traders</t>
  </si>
  <si>
    <t>Rambabuji Ki Bagichi K Pass,, Mandawar Road, Mehwa, (Dausa), Rajasthan-321608</t>
  </si>
  <si>
    <t>M/s Priyank Mehta</t>
  </si>
  <si>
    <t>0, Store Main Choraha  Kashipur, Udham Singh Nagar, Uttarakhand, 244713</t>
  </si>
  <si>
    <t>M/s Pro Gift Solutions</t>
  </si>
  <si>
    <t>M/s Prof. Anirban Pathak</t>
  </si>
  <si>
    <t>Banglagarh Near Neem Chowk,, Darbhanga, Bihar-846001</t>
  </si>
  <si>
    <t>M/s Professional Prints</t>
  </si>
  <si>
    <t>M/s Project 333</t>
  </si>
  <si>
    <t>M/s Promos</t>
  </si>
  <si>
    <t>Noorpur Road, Vill and Post, Maujampur, Jaitra, Dhampur, Bijnor, Uttar Pradesh-246761</t>
  </si>
  <si>
    <t>M/s Propus Enterprises Private Limited</t>
  </si>
  <si>
    <t>Kh No. 154/316, Ground Firni Road,, Extended Lal Dora, Village Pooth Khurd,, North West Delhi, Delhi-110039</t>
  </si>
  <si>
    <t>M/s Prosper Buildtech Private Limited</t>
  </si>
  <si>
    <t>Godohiya Petch,Near Ghanta Ghar,, Kosi Kalan,Mathura,Up-281403</t>
  </si>
  <si>
    <t>M/s Pruthi Gift Expo</t>
  </si>
  <si>
    <t>M/s Puja Hardware</t>
  </si>
  <si>
    <t>Ground Floor, Shop No. 1781, Sector-45, Burail Village, Chandigarh-160047</t>
  </si>
  <si>
    <t>M/s Pukar</t>
  </si>
  <si>
    <t>M/s Puna Glass House</t>
  </si>
  <si>
    <t>M/s Pureways Infra Private Limited</t>
  </si>
  <si>
    <t>1/252, Badkhal Road,Girls Hostel,, Secto -19, Faridabad,Haryana-121002</t>
  </si>
  <si>
    <t>M/s Purnima Fiber Centre</t>
  </si>
  <si>
    <t>M/s Purshottam Kumar Manglik &amp; Bros</t>
  </si>
  <si>
    <t>S.C.F. 22, Sector-6, Bahadurgarh-124507, Haryana</t>
  </si>
  <si>
    <t>M/s Purvanchal Machinery Agency</t>
  </si>
  <si>
    <t>Kath Mandi, Baroda Road , Gohana, Sonepat, (Haryana)-131301</t>
  </si>
  <si>
    <t>M/s Pushpa Arts</t>
  </si>
  <si>
    <t>M/s Pushpam Consultancy &amp; Solutions Pvt Ltd.</t>
  </si>
  <si>
    <t>Gokul Nagar, Ram Nagar Kota Main Road Raipur-, 492001, Chhattisgarh</t>
  </si>
  <si>
    <t>M/s Pushpanjali Enterprise</t>
  </si>
  <si>
    <t>Near Old Bus Stand Road, Opp. Palika Bazar,, Jhajjar, Haryana-124103</t>
  </si>
  <si>
    <t>Dharam Nagar</t>
  </si>
  <si>
    <t>M/s PVR Inox Limited</t>
  </si>
  <si>
    <t>RZ 106, Naya Bazar Najafgarh, Vijay Park, Extension, New Delhi, West Delhi, Delhi, 110043</t>
  </si>
  <si>
    <t>M/s Pyxe India Machine Co.</t>
  </si>
  <si>
    <t>M/s Q Lux Lighting Solutions</t>
  </si>
  <si>
    <t>199, G.F. Ram Nagar, Gandhi Nagar,, Ghaziabad, Uttar Pradesh-201001</t>
  </si>
  <si>
    <t>M/s Qadriya Enterprises</t>
  </si>
  <si>
    <t>Hanuman Mandir Ke Samne, Devkali Bypass, Ayodhya-224001 (Uttar Pradesh)</t>
  </si>
  <si>
    <t>M/s Quality Decor, Dzines Private Limited</t>
  </si>
  <si>
    <t>369/1 Akkole Plot, Chikkodi Road,, Examba, Belagavi, Karnataka-591244</t>
  </si>
  <si>
    <t>M/s Qwality Hardware Tools Store</t>
  </si>
  <si>
    <t>Block no:- B 609 bidi gharkul, Hyderabad road,, Solapur -413005 (Maharashtra)</t>
  </si>
  <si>
    <t>M/s R B Enterprises</t>
  </si>
  <si>
    <t>G/27, Om Complex, Modasa-383315, (Gujarat)</t>
  </si>
  <si>
    <t>M/s R C Plywood and Hardware</t>
  </si>
  <si>
    <t>M/s R K Electrical &amp; Hardware Store</t>
  </si>
  <si>
    <t>M/s R K Glass &amp; Plywood</t>
  </si>
  <si>
    <t>P-36, Indian Exchange Palace,, 3rd Floor , Room No. 47, Kolkata-700001 (West Bengal)</t>
  </si>
  <si>
    <t>M/s R K Glass Store</t>
  </si>
  <si>
    <t>Ground Floor, Shop No. 45 Front Portion, Kasturba Market, Taaj Pur Modh, Bakhthawarpur,, New Delhi, North Delhi, Delhi-110036</t>
  </si>
  <si>
    <t>M/s R K Pesticides</t>
  </si>
  <si>
    <t>M/s R K Plywood &amp; Hardware</t>
  </si>
  <si>
    <t>M/s R K Plywood &amp; Hardware(Mh)</t>
  </si>
  <si>
    <t>Beside Latest Computer, Patthalgaon Road,, Lailunga Dist- Raigarh (C.G.)-496113</t>
  </si>
  <si>
    <t>M/s R K R Advertising Requisites Trading LLC</t>
  </si>
  <si>
    <t>12/28, Muir Road, Dwarikapuri,, Prayaganj, Uttar Pardesh-211002</t>
  </si>
  <si>
    <t>Dubai City</t>
  </si>
  <si>
    <t>M/s R S Marketing (Assam)</t>
  </si>
  <si>
    <t>M/s R V Enterprises (Bihar)</t>
  </si>
  <si>
    <t>207, 2an Floor, Shivsena Lane, Nr., Poddar School, Shubhalaxmi Bldg,, Station Road, Nr. Nish Appt Janatanagar, Bhayandar, West, Mira Bhayandar, Thane, Maharashtra,-401101</t>
  </si>
  <si>
    <t>M/s R. K. Printers(J &amp; K)</t>
  </si>
  <si>
    <t>M/s R.B. Timber &amp; Plywood</t>
  </si>
  <si>
    <t>793/5871, Gujarat Housing Board Colony,, Bapu Nagar Road, Bapunagar, Ahmedabad,, Gujarat, 380024</t>
  </si>
  <si>
    <t>M/s R.K. Aggarwal Mill Store</t>
  </si>
  <si>
    <t>B-8/19, Yusuf Sarai, New Delhi, South Delhi, Delhi-110016</t>
  </si>
  <si>
    <t>M/s R.K. Enterprises (Hr)</t>
  </si>
  <si>
    <t>Shop No. 8-9, Shyam Digital Studio, Laxmi Complex, Jamjodhpur,, Gujarat 360531</t>
  </si>
  <si>
    <t>M/s R.K. Hardware (Asola)</t>
  </si>
  <si>
    <t>Plot No. 7-A Raju Extn, Old Palam Road,, Kakroal, West Delhi, Delhi-110078</t>
  </si>
  <si>
    <t>M/s R.K. Interior Designing</t>
  </si>
  <si>
    <t>M/s R.K. Tools &amp; Mill Store</t>
  </si>
  <si>
    <t>Opp. Shiv Puri Street No. 2 Niwari Road,, Modinagar (Ghaziabad), Uttar Pradesh-201204</t>
  </si>
  <si>
    <t>M/s R.K. Traders(U.P.)</t>
  </si>
  <si>
    <t>N.H. 48 , Near Govt, Sen, Sec, School, Super Market, Paota (Jaipur)-303106, (Rajasthan)</t>
  </si>
  <si>
    <t>M/s R.K. Trading</t>
  </si>
  <si>
    <t>M/s R.M. Bangle Suppliers</t>
  </si>
  <si>
    <t>H. No. 936 Near Gali No. 17 18 Mai, Karhera, Mohan Nagar, Ghaziabad, Uttar Pradesh-201007</t>
  </si>
  <si>
    <t>M/s R.R. Timbers &amp; Traders</t>
  </si>
  <si>
    <t>M/s R.R.Traders</t>
  </si>
  <si>
    <t>Near Babarpur Mandi, Shimla Molana Road,, Panipat, Haryana-132103</t>
  </si>
  <si>
    <t>M/s R.S Enterprises (Rj)</t>
  </si>
  <si>
    <t>M/s R.S Sales Corporation (D)</t>
  </si>
  <si>
    <t>X/398, Gali No.4, Ram Nagar, Gandhi Nagar, East Delhi, Delhi-110031</t>
  </si>
  <si>
    <t>M/s Raashari Plywood and Lightning</t>
  </si>
  <si>
    <t>M/s Raatrani</t>
  </si>
  <si>
    <t>Shop No. 1 Jai Dwarika Society Adukiya Road,, Opp. Banu Park, Kandivali (West), Mumbai-400067 (Maharashtra)</t>
  </si>
  <si>
    <t>M/s Rachana Interior</t>
  </si>
  <si>
    <t>1-13-31, Lakkad Kot, Jalna,, Aurangabad Road, Jalna, Maharashtra-431203</t>
  </si>
  <si>
    <t>M/s Radeep Furniture</t>
  </si>
  <si>
    <t>M/s Radhasharan Agrawal Traders</t>
  </si>
  <si>
    <t>M/s Radhe Enterprise</t>
  </si>
  <si>
    <t>Mahemdabad</t>
  </si>
  <si>
    <t>M/s Radhe Radhe GPS Private Limited</t>
  </si>
  <si>
    <t>M/s Radhey Bansal Timber</t>
  </si>
  <si>
    <t>M/s Radhey Collection</t>
  </si>
  <si>
    <t>Opp. Gandhi Labour Institute, Nr. IOC Petrol Pump,, Drive-in Road, Memnagar, Ahmedabad-380052</t>
  </si>
  <si>
    <t>Sadulpur</t>
  </si>
  <si>
    <t>M/s Radhika Enterprises</t>
  </si>
  <si>
    <t>A42/3, phase1, mayapuri, new delhi . 110064</t>
  </si>
  <si>
    <t>M/s Radhika Traders</t>
  </si>
  <si>
    <t>Kharkhauda</t>
  </si>
  <si>
    <t>M/s Radiant Traders</t>
  </si>
  <si>
    <t>Pront Portion Ground Floor, House No. 1626,, Plot No. Old-I-18, BLK-B Shastri Nagar New Delhi,, North West Delhi-110052</t>
  </si>
  <si>
    <t>M/s Ragini Creations</t>
  </si>
  <si>
    <t>First Floor, Plot No. - 12/57, Sahibabad, Industrial Area, Sahibabad Industrial Area,, Ghaziabad, Ghaziabad, Uttar Pradesh, 201010</t>
  </si>
  <si>
    <t>M/s Rahul Electric &amp; Hardware</t>
  </si>
  <si>
    <t>Ground Floor, 175A-179, Khasra No.-154-168, Rajpur, Khurd Extn, Rajpur Khurd Village, South Delhi, Delhi-110068</t>
  </si>
  <si>
    <t>M/s Rahul Plywood &amp; Hardware Store</t>
  </si>
  <si>
    <t>O, Tabassum Naz, Near Civil Court Gate No. 3, Gorakhpur, Uttar Pradesh-273001</t>
  </si>
  <si>
    <t>Pehowa</t>
  </si>
  <si>
    <t>M/s Rai Arts</t>
  </si>
  <si>
    <t>H No. 2/246, Kondalampatty Bye Pass Road,, Pallikadu, Salem-636010 (Tamil Nadu)</t>
  </si>
  <si>
    <t>M/s Rainbow Flex Printing</t>
  </si>
  <si>
    <t>Anand Nagar, Jagtap Mala, Near Durga Devi Mandir, Jadhav Hospital, Nasik Road, Nashik - 422101</t>
  </si>
  <si>
    <t>M/s Raj Aluminium and Hardware</t>
  </si>
  <si>
    <t>Vill Saidnagli, Post Said Nagli, Teh Hasanpur, Amroha, Uttar Pradesh-244242</t>
  </si>
  <si>
    <t>M/s Raj Ansar</t>
  </si>
  <si>
    <t>M/s Raj Cement Agency</t>
  </si>
  <si>
    <t>101 Shiva khand vishwakarma nagar, Delhi-110095</t>
  </si>
  <si>
    <t>M/s Raj Enterprise</t>
  </si>
  <si>
    <t>Bongaigaon</t>
  </si>
  <si>
    <t>M/s Raj Enterprise (Guj)</t>
  </si>
  <si>
    <t>M/s Raj Furniture</t>
  </si>
  <si>
    <t>M/s Raj Hardware and Electricals</t>
  </si>
  <si>
    <t>M/s Raj Hardware Store</t>
  </si>
  <si>
    <t>M/s Raj Mandir Kirana Store</t>
  </si>
  <si>
    <t>M/s Raj Paint &amp; Hardware</t>
  </si>
  <si>
    <t>M/s Raj Paints &amp; Hardawre</t>
  </si>
  <si>
    <t>Patel Garden , B-26, Dwarka More,, Kakrola, West Delhi,  Delhi-110078</t>
  </si>
  <si>
    <t>M/s Raj Plywood Co.</t>
  </si>
  <si>
    <t>M/s Raj Printers</t>
  </si>
  <si>
    <t>Opp. Kaleshwar Mandir, Maman Road, Satha, Bulanshahr, UP-245405</t>
  </si>
  <si>
    <t>M/s Raja Hardware Store</t>
  </si>
  <si>
    <t>Pansori bazar near choura bazar, ludhiana punjab 141008</t>
  </si>
  <si>
    <t>M/s Rajasthan Plastic</t>
  </si>
  <si>
    <t>5, Amman Kovil Street North Car Street,, Tiruchengode Tamil Nadu-637211</t>
  </si>
  <si>
    <t>M/s Rajdhani Sanitary &amp; Hardware Store</t>
  </si>
  <si>
    <t>M/s Rajdhani Sanitary and Hardware Store</t>
  </si>
  <si>
    <t>M/s Rajdhani Tiles Studio</t>
  </si>
  <si>
    <t>M/s Rajender Wadhwa</t>
  </si>
  <si>
    <t>147, Block, M5, 3, Sector 5, Imt Manesar, Gurugram,, Haryana-122050</t>
  </si>
  <si>
    <t>M/s Rajendra Glass Centre</t>
  </si>
  <si>
    <t>M/s Rajendra Traders</t>
  </si>
  <si>
    <t>Safidon</t>
  </si>
  <si>
    <t>M/s Rajesh Hardware (Agra)</t>
  </si>
  <si>
    <t>2018, Narua Panchanantala North 5th Lane,, Uttar Chandannagar P, Chandannagar,, Hooghly, West Bengal, 712136</t>
  </si>
  <si>
    <t>M/s Rajesh Thapa</t>
  </si>
  <si>
    <t>Flat No. 104 Plot No. 221,, Shah Kunj complex, WARD 12/B, Gandhidham,, Kachchh, Gujarat, 370201</t>
  </si>
  <si>
    <t>M/s Rajinder Kumar Vijay Kumar</t>
  </si>
  <si>
    <t>Below pankaj palace 
Chitkul road, Isnapur x road
Patancheru mandal, Sangareddy district
Telangana - 502300</t>
  </si>
  <si>
    <t>M/s Rajkumar Furniture Works</t>
  </si>
  <si>
    <t>M/s Rajvanshi Traders</t>
  </si>
  <si>
    <t>Near Ali Masjid, Eidgah Constituency,, Shah Wilayat Colony, Zoonumar Eidgah, Sri Nagar,, Jammu &amp; Kashmir-190017</t>
  </si>
  <si>
    <t>M/s Rakesh Kumar Suresh Kumar</t>
  </si>
  <si>
    <t>RZ-2/487, 60 Foot Road, Sadh Nagar,, Palam Colony, New Delhi-110045</t>
  </si>
  <si>
    <t>M/s Rakesh Printing Press</t>
  </si>
  <si>
    <t>M/s Ram Furniture Mart</t>
  </si>
  <si>
    <t>2416, First Floor, Sector 46 Road,, Near Amity International School, Gurugram-122001 (Haryana)</t>
  </si>
  <si>
    <t>M/s Ram Hari Plywood Store</t>
  </si>
  <si>
    <t>M/s Ram Kumar Jai Prakash</t>
  </si>
  <si>
    <t>Murthal Rd, Jeevan Vihar, Sonipat, Haryana-131001</t>
  </si>
  <si>
    <t>M/s Ram Narayan Ashok Kumar</t>
  </si>
  <si>
    <t>M/s Ram Niwas &amp; Co.</t>
  </si>
  <si>
    <t>M/s Ram Traders</t>
  </si>
  <si>
    <t>beside BMS GYM jal nigam road chandan nagar, ghazipur 233001 (Uttar pradesh)</t>
  </si>
  <si>
    <t>M/s Raman Electricals</t>
  </si>
  <si>
    <t>M/s Ramdev Interiors</t>
  </si>
  <si>
    <t>M/s Ramji Dass &amp; Sons</t>
  </si>
  <si>
    <t>M/s Ramker Vishwakarma &amp; Company</t>
  </si>
  <si>
    <t>M/s Ramlal Madaan Sanitary &amp; Hardware</t>
  </si>
  <si>
    <t>M/s Ramson Tools &amp; Hardware Store</t>
  </si>
  <si>
    <t>#176/1, Dharmaraja Kovil Street, (Opp. CMC Outgate) Thottapalayam,, Vellore, Tamil Nadu-632004</t>
  </si>
  <si>
    <t>M/s Rana Arts</t>
  </si>
  <si>
    <t>Raghunathpur, Haripal, Hooghly-712403, West Bengal</t>
  </si>
  <si>
    <t>M/s Rana Arts(MP)</t>
  </si>
  <si>
    <t>M/s Ranasaria Impex</t>
  </si>
  <si>
    <t>33, Pramathes Barua Road, Manipuri Basti,, Ulubari, Guwahati, Kamrup Metropolitan, Assam, 781008</t>
  </si>
  <si>
    <t>M/s Ranbir Saran Laxmi Narain Enterprises</t>
  </si>
  <si>
    <t>M/s Rangbhoomi Graphics</t>
  </si>
  <si>
    <t>H No. 4-8-27/10, Attapur, Near Attapur Police, Station, Sikh Chowni, Mushk Mahal HMDA Office, Hyderabad, Telangana-500048</t>
  </si>
  <si>
    <t>M/s Rangshala</t>
  </si>
  <si>
    <t>34 Chokkalinga samy Street, palayamkottai, Tirunelveli 627002, Tamil Nadu, 627002</t>
  </si>
  <si>
    <t>M/s Ranjeet Kumar</t>
  </si>
  <si>
    <t>Hanuman nagar
Village. Husnabad, TelanganaDist siddipet Pin code 505467</t>
  </si>
  <si>
    <t>M/s Raptas Impex India Pvt Ltd</t>
  </si>
  <si>
    <t>M/s Ras Enterprises</t>
  </si>
  <si>
    <t>M/s Rashika Enterprises</t>
  </si>
  <si>
    <t>21, Temple Street, Chandni Chowk, Kolkata, West Bengal-700072</t>
  </si>
  <si>
    <t>M/s Rasik Products Pvt Ltd.</t>
  </si>
  <si>
    <t>Banstal Ara, Ara, Bhojpur, Bihar-802301</t>
  </si>
  <si>
    <t>M/s Rathod Engravers &amp; Traders</t>
  </si>
  <si>
    <t>M/s Rathore Paints &amp; Hardware</t>
  </si>
  <si>
    <t>M/s Rauf Hood Makers</t>
  </si>
  <si>
    <t>M/s Raunaq Plastics Ltd.</t>
  </si>
  <si>
    <t>18-3 , Old No.6 C, Ayyan Nagar 5th Street,, KTC School Main Road, Kathiravan Matric, school, Karuvampalayam, Tiruppur, Tiruppur, Tamil Nadu, 641604</t>
  </si>
  <si>
    <t>M/s Ravi Art Studio Private Limited</t>
  </si>
  <si>
    <t>1/5823, Loni Road, Shahdara, East Delhi,, Delhi-110032</t>
  </si>
  <si>
    <t>M/s Ravi Dutt Radhey Shyam</t>
  </si>
  <si>
    <t>M/s Ravi Hardware &amp; Plywood Store</t>
  </si>
  <si>
    <t>Garhi Bolni Road, Near Rajesh pilot Chowk,, Rewari, Rewari, Haryana, 123401</t>
  </si>
  <si>
    <t>M/s Ravi Timber Traders</t>
  </si>
  <si>
    <t>M/s Ravidarshan Arts</t>
  </si>
  <si>
    <t>Plot No. 429, Phase I &amp; II, Auto Nagar,, Guntur Andra Pradesh-522001</t>
  </si>
  <si>
    <t>Satana</t>
  </si>
  <si>
    <t>M/s Raviraj Interior (Mh)</t>
  </si>
  <si>
    <t>Sakinaka</t>
  </si>
  <si>
    <t>M/s Rawat Furniture House</t>
  </si>
  <si>
    <t>M/s Rawat Timber &amp; Ply</t>
  </si>
  <si>
    <t>M/s Rayees Ahmad Seh</t>
  </si>
  <si>
    <t>Central Plaza 41, BB Ganguly Street,, Kolkata-700012</t>
  </si>
  <si>
    <t>M/s RD Access Systems</t>
  </si>
  <si>
    <t>2/456 ramchandra nagar manthralayam, kurnool district , pin code-518345, (Andhra Pradesh)</t>
  </si>
  <si>
    <t>M/s RD AD Services</t>
  </si>
  <si>
    <t>Chamundeshwari temple street, Gadikoppa, Shivamogga,, Karnataka, 577204</t>
  </si>
  <si>
    <t>M/s Re Imagine Creative Decor Private Limited</t>
  </si>
  <si>
    <t>M/s Red Moments Giftings Pvt. Ltd</t>
  </si>
  <si>
    <t>13th cross, 1st main, Devinagar, Maruthinagar,, Hebbal, Bangalore 560094 (Karnataka), {Opp to Bangalore Presbyterian Church}</t>
  </si>
  <si>
    <t>M/s Reflection</t>
  </si>
  <si>
    <t>M/s Regal Arts &amp; Hardware</t>
  </si>
  <si>
    <t>M/s Regalo Kitchens Private Limited</t>
  </si>
  <si>
    <t>4-191/9, Balapur Mandal, RIC Road,, Jijela Guda , Hyderabad, Rangareddy,, Telangana-500097</t>
  </si>
  <si>
    <t>M/s Relaxon Enterprises</t>
  </si>
  <si>
    <t>#136, 2nd Cross, "shiva Farm" Sanakibylu, Main Road Kamakshipalya, Vrushabavati Nagar, Bangalore-560079 (Karnataka)</t>
  </si>
  <si>
    <t>M/s Reliable Laser Works Private Limited</t>
  </si>
  <si>
    <t>M/s Rely-on Enterprise</t>
  </si>
  <si>
    <t>M/s Remax Interior</t>
  </si>
  <si>
    <t>Opp, Shastri Mandi, Kullan Road,, Bhuna- 124111 (Fatehbad_)</t>
  </si>
  <si>
    <t>M/s Renoza Foot Care</t>
  </si>
  <si>
    <t>M/s Reshma Kinner House</t>
  </si>
  <si>
    <t>Visheshawarganj, in Front of Pahard Kha Ka Pokhara, Ghazipur-233001, Uttar Pradesh</t>
  </si>
  <si>
    <t>M/s Resinres</t>
  </si>
  <si>
    <t>Plot No. 190/2, Khazuri Galli,, Near Lakadganj Police Station, Old Bhandara Road, Nagpur-440008, (Maharashtra)</t>
  </si>
  <si>
    <t>M/s Retail Furniture Decorator</t>
  </si>
  <si>
    <t>Mohalla Bandookchiyan ,, Near Bansal Talkies Dhampur, Bijnor,, Uutar Pradesh-246761</t>
  </si>
  <si>
    <t>M/s RHP Medical Services</t>
  </si>
  <si>
    <t>Sipra Near Bala Jee Furniture Sbi,, Patna, Bihar-800020</t>
  </si>
  <si>
    <t>M/s Richi Plywood House</t>
  </si>
  <si>
    <t>M/s Ridhi Enterprises</t>
  </si>
  <si>
    <t>Sony Complex, Pinangode Junction, Kalpetta-673121, Kerala</t>
  </si>
  <si>
    <t>M/s Ridhi Hardware</t>
  </si>
  <si>
    <t>57 Angad Nagar Extn, Laxmi Nagar-110092, Delhi</t>
  </si>
  <si>
    <t>M/s Ridhima Works</t>
  </si>
  <si>
    <t>M/s Right Link</t>
  </si>
  <si>
    <t>4-1-463/5, Manu, ABIDS, Hyderabad Head, Post Office, Troop Bazar, Hyderabad,, Hyderabad, Telangana, 500001</t>
  </si>
  <si>
    <t>M/s Rinku Hardawre &amp; Sanitary Shop</t>
  </si>
  <si>
    <t>M/s Rise Advertising</t>
  </si>
  <si>
    <t>M/s Rishabh Dhenkkwat</t>
  </si>
  <si>
    <t>#363, 10th Cross ,   4th Phase, Peenya Industrial Area, Bangalore- 560058 Karnataka</t>
  </si>
  <si>
    <t>M/s Rishika Enterprises (Mp)</t>
  </si>
  <si>
    <t>E-11 &amp; CH-2 Ch-4, Old Industrial Area,, Bahadurgarh-124507 (Haryana)</t>
  </si>
  <si>
    <t>M/s Rishikant Takhelchangbam</t>
  </si>
  <si>
    <t>M/s Ritu Interiors</t>
  </si>
  <si>
    <t>Kharabela Nagar Main Road, Berhampur,, Ganjam, Odisha-760001</t>
  </si>
  <si>
    <t>M/s Riyansh Agro Food Industries</t>
  </si>
  <si>
    <t>M/s Rizwan Wood Enterprises</t>
  </si>
  <si>
    <t>Palathara Tower, South Nada, Haripad, Alappuzha Dist. Kerala-690516</t>
  </si>
  <si>
    <t>M/s RNG Furniture</t>
  </si>
  <si>
    <t>444 Ward No.-6, Ashok Nagar,, Fatehabad, Haryana-125050</t>
  </si>
  <si>
    <t>M/s RNR Ecotech Solutions</t>
  </si>
  <si>
    <t>0, Mal Godam Road, Haldwani, Uttarakhand-263139</t>
  </si>
  <si>
    <t>M/s RNS Printers</t>
  </si>
  <si>
    <t>House No. 9, Dosti Apartment,, Agra Road, Cherpoli, Shahapur Thane,, Maharashtra-421601</t>
  </si>
  <si>
    <t>M/s Ronak Moulding House</t>
  </si>
  <si>
    <t>Andheri</t>
  </si>
  <si>
    <t>M/s Rosewood Interior LLP</t>
  </si>
  <si>
    <t>M/s Roshan Lal and Sons</t>
  </si>
  <si>
    <t>B 404/405,
Shikhar Ji Dreamz,, Talawali Chanda,
Indore.
453771</t>
  </si>
  <si>
    <t>M/s Roshan Timber and Plywood</t>
  </si>
  <si>
    <t>Shop No. 10, Near Bh Block, Sahipur, Market, Shalimar Bagh, North West Delhi, Delhi-110088</t>
  </si>
  <si>
    <t>M/s Rounak Urban Homes</t>
  </si>
  <si>
    <t>Mohalla Pakadia, Pilibhit, Uttar Pradesh-262001</t>
  </si>
  <si>
    <t>M/s Royal Advertising (Delhi)</t>
  </si>
  <si>
    <t>Infront of Adv, Kuldeep Kapoor, Near Gundi Mata, Temple, Goverdhanepura Kota Raj-324007</t>
  </si>
  <si>
    <t>M/s Royal Enterprises (Gujarat)</t>
  </si>
  <si>
    <t>D 256 2nd Floor Ramprastha Colony, Opp Surya Nagar Ghaziabad 201011</t>
  </si>
  <si>
    <t>M/s Royal Excellence</t>
  </si>
  <si>
    <t>Plot No. 27, 28 &amp; 29, Ground Floor,, Ambey Garden, Libaspur Indl. Area, New Delhi-110042</t>
  </si>
  <si>
    <t>M/s Royal Industries</t>
  </si>
  <si>
    <t>M/s Royal Interior &amp; Exterior Solution</t>
  </si>
  <si>
    <t>Rajdepur Dehati, Rauza Sadar,, Ghazipur, Uttar Pradesh-233001</t>
  </si>
  <si>
    <t>M/s Royal Media</t>
  </si>
  <si>
    <t>M/s Royal Plywood &amp; Hardware Store</t>
  </si>
  <si>
    <t>414-Osian Building,12 Nehru Place,, New Delhi-110019</t>
  </si>
  <si>
    <t>M/s Royal Plywood(Hr)</t>
  </si>
  <si>
    <t>Ground Floor, Gala no 2, Rajat Industrial Estate, Uniqueind Complex S No.36 H No.7 Waliv Vasai Virar, Palghar Maharashtra -401202</t>
  </si>
  <si>
    <t>M/s Royalux Lighting Private Limited</t>
  </si>
  <si>
    <t>M/s Royance</t>
  </si>
  <si>
    <t>B-4/52,Sector-11, Ram Mandir, Rohini, Delhi -110085</t>
  </si>
  <si>
    <t>M/s RPS Gahlaut</t>
  </si>
  <si>
    <t>303, Pal Mohan Mansion 26/34, East Patel Nagar,, New Delhi-110008</t>
  </si>
  <si>
    <t>M/s RR Trader</t>
  </si>
  <si>
    <t>Delhi Road, Sonepat, Sonipat, Haryana-131001</t>
  </si>
  <si>
    <t>M/s RSS Paints Hardware Sanitary &amp; Plywood</t>
  </si>
  <si>
    <t>First Floor, Plot No. 1401/A/1, Ankleshwaria, Complex, Little Hut Chokadi, Ankleshwar, GIDC Bharuch Gujarat-393002</t>
  </si>
  <si>
    <t>M/s Ruby Sign Art</t>
  </si>
  <si>
    <t>F-294, Khanpur Extn., Ambedkar Nagar,, South Delhi, Delhi, 110062</t>
  </si>
  <si>
    <t>M/s Rudra Advertising &amp; Event Management</t>
  </si>
  <si>
    <t>2nd Floor P.M. Patel Estate, Rokadia Hanuman Mandir, Dhanji Wadi , Dhanji Wadi, Mumbai,, Maharashtra-400097</t>
  </si>
  <si>
    <t>M/s Rudra Creations</t>
  </si>
  <si>
    <t>M/s Rudra Enterprises</t>
  </si>
  <si>
    <t>ajmer</t>
  </si>
  <si>
    <t>M/s Rudra Enterprises (U.P.)</t>
  </si>
  <si>
    <t>Chaudhry Sarai, Hasanpur Road,, Sambhal Uttar Pradesh-244302</t>
  </si>
  <si>
    <t>M/s Rudra Enterprises(Delhi)</t>
  </si>
  <si>
    <t>6424/8, Arya Samaj Road, Dev Nagar Karol Bagh,, New Delhi-110005</t>
  </si>
  <si>
    <t>M/s Rudraksh Plywood Hardware</t>
  </si>
  <si>
    <t>M/s Rukmani Traders</t>
  </si>
  <si>
    <t>M/s Rumi</t>
  </si>
  <si>
    <t>345/317, Shitla Bazar Model Tannery Campus, Jajmau, Kanpur-208010 (Uttar Pradesh)</t>
  </si>
  <si>
    <t>M/s Rutba Collection Model Town</t>
  </si>
  <si>
    <t>M/s S D Plywood</t>
  </si>
  <si>
    <t>M/s S K Arts</t>
  </si>
  <si>
    <t>M/s S K Gifts</t>
  </si>
  <si>
    <t>Near Jhotwara Police Station,, Kamani Road, Jaipur, Rajasthan-302013</t>
  </si>
  <si>
    <t>M/s S K Hardware Trading Co.</t>
  </si>
  <si>
    <t>Jhajjar Rohtak Road, Jhajjar, Haryana-124103</t>
  </si>
  <si>
    <t>M/s S K Plywood (U)</t>
  </si>
  <si>
    <t>Near Syndicate Bank Flyover, Gandhi Road,, Pilkhuwa, Hapur, Uttar Pradesh-245304</t>
  </si>
  <si>
    <t>M/s S K Traders (U)</t>
  </si>
  <si>
    <t>M/s S L Engineering Works (D)</t>
  </si>
  <si>
    <t>H No. 1215 Near Housing Board Colony Kadipur,, Gurgaon Haryana-122001</t>
  </si>
  <si>
    <t>M/s S M Traders</t>
  </si>
  <si>
    <t>M/s S S Enterprise (Mumbai)</t>
  </si>
  <si>
    <t>M/s S S Jain Traders</t>
  </si>
  <si>
    <t>Ground Floor, III/132, Chythanya Complex,, Kodannur, Thrissur, Thrissur, Kerala, 680563</t>
  </si>
  <si>
    <t>M/s S S Jali &amp; Handicraft</t>
  </si>
  <si>
    <t>Plot no. 2124, Modern Industrial Estate,, Part-B, Bahadurgarh, Jhajjar, Haryana-124507</t>
  </si>
  <si>
    <t>M/s S S K Art</t>
  </si>
  <si>
    <t>M/s S S Plywood &amp; Hardware</t>
  </si>
  <si>
    <t>1/43, WHS Kirti Nagar,, New Delhi-110015</t>
  </si>
  <si>
    <t>M/s S. Bansal Hardware &amp; Tools</t>
  </si>
  <si>
    <t>M/s S.A. Khan Traders</t>
  </si>
  <si>
    <t>Uttar pradesh</t>
  </si>
  <si>
    <t>M/s S.A. Trading Company</t>
  </si>
  <si>
    <t>909, E Ward 5th Lane, Shahupuri,, Kolhapur, Maharashtra-416001</t>
  </si>
  <si>
    <t>M/s S.C. Interior</t>
  </si>
  <si>
    <t>Opposite to Parnika Medicals &amp; General Stores, Ground Floor, Shop No. 7 CKR Complex, Dinnur Road, Seegehalli, Bengaluru Urban Karnataka-560067</t>
  </si>
  <si>
    <t>M/s S.D. Auto Parts</t>
  </si>
  <si>
    <t>Shop No. 2,3 &amp; 9, Opp Shree Devi Hotel,, S.V. Road, Malad (W) , Mumbai-400064, (Maharashtra)</t>
  </si>
  <si>
    <t>M/s S.D. Timber</t>
  </si>
  <si>
    <t>Om Sirmix Samor,, Swahadinagar,Sadvali Devrehu, Ratnagiri Maharsthra-415804</t>
  </si>
  <si>
    <t>M/s S.G.C. Trading Pvt.Ltd</t>
  </si>
  <si>
    <t>M/s S.K. Lumber Pvt.Ltd</t>
  </si>
  <si>
    <t>DO Nos.6-20-40,, 2line, Arundalpet, Guntur, Andhra Pradesh-522002</t>
  </si>
  <si>
    <t>M/s S.K. Plywood (U.P.)</t>
  </si>
  <si>
    <t>M-704 Kohinoor abhiman homes near pratishirdi, near pratishirdi sai mandir shirgaon, Pin Code-410506 (Maharashtra)</t>
  </si>
  <si>
    <t>M/s S.K. Plywood Company</t>
  </si>
  <si>
    <t>Ward No 29, Old Post Office Road, Hassan,, Karnataka, 573201</t>
  </si>
  <si>
    <t>M/s S.K. Traders (U.K)</t>
  </si>
  <si>
    <t>M/s S.K.S Hardware</t>
  </si>
  <si>
    <t>Ground Floor, Plot No. 314/315, Ambika Industrial Society 1, Udhana Magdalla Road,, NR NAVJIVAN CIRCLE, Bhatar, Surat, Surat, Gujarat, 395017</t>
  </si>
  <si>
    <t>M/s S.L. Lamination &amp; Materials</t>
  </si>
  <si>
    <t>Shop No- 7/8, Building No-1 Abdul Hamid Manzil, M.G. Road Panvel Raigad-410206</t>
  </si>
  <si>
    <t>M/s S.L.V. Timber Importers</t>
  </si>
  <si>
    <t>Railway Road, Near Malik Dharmkanta,, Gannaur-131101, Sonipat (Haryana)</t>
  </si>
  <si>
    <t>M/s S.M Graphics</t>
  </si>
  <si>
    <t>Shop No. 1 Ground Floor, Arihant Niwas Sector 6, Plot No.27, Navi Mumbai, Sarsole G.E.S. Thane-400706</t>
  </si>
  <si>
    <t>Tripur</t>
  </si>
  <si>
    <t>M/s S.M. Electronics</t>
  </si>
  <si>
    <t>M/s S.P. Glass House</t>
  </si>
  <si>
    <t>Plot No.554/A,Tahasildar Lane,, Chhatra Bazar, Cuttack Odisha-753012</t>
  </si>
  <si>
    <t>M/s S.P. Hardware Centre</t>
  </si>
  <si>
    <t>M/s S.Q. Enterprises</t>
  </si>
  <si>
    <t>30, west new street, elankadai kottar, Nagercoil -629002 (Tamil Nadu)</t>
  </si>
  <si>
    <t>M/s S.R. Agencies</t>
  </si>
  <si>
    <t>M/s S.R. Arora Building Material Store</t>
  </si>
  <si>
    <t>21-4-827/1/2 beside mrf tyres, petla burj,, Hyderabad-500064 (Telangana)</t>
  </si>
  <si>
    <t>M/s S.R. Enterprise (Wb)</t>
  </si>
  <si>
    <t>M/s S.R. Enterprise(W)</t>
  </si>
  <si>
    <t>Near Victoriya Brige, Bharat Petrol Pump, Opp. Gujarat Auto Glass, Jamnagar-361001, (Gujarat)</t>
  </si>
  <si>
    <t>M/s S.R. Enterprises (Hr)</t>
  </si>
  <si>
    <t>Alaknanda Complex, LIG-18, Zone-1, MP Nagar Bhopal, Madhya Pradesh-462011</t>
  </si>
  <si>
    <t>M/s S.R. Interior</t>
  </si>
  <si>
    <t>bhosa road Sunder Nagar beside Indian, oil petrol pump Yavatmal 445001 Maharashtra</t>
  </si>
  <si>
    <t>M/s S.R. Jain Glass</t>
  </si>
  <si>
    <t>M/s S.S Enterprises (D)</t>
  </si>
  <si>
    <t>Opp. Tambi Petrol Pump Near Pital Factory,, Jhotwara Road, Jaipur (Rajasthan)-302016</t>
  </si>
  <si>
    <t>M/s S.S Jay Bharat</t>
  </si>
  <si>
    <t>M/s S.S Plywoods &amp; Timber</t>
  </si>
  <si>
    <t>A-10 , Adarsh Colony, Kashipur,, Bye Pass Road, Rudrapur, Udham Singh Nagar,, Uttarakhand,263153</t>
  </si>
  <si>
    <t>M/s S.S. Graphics N Enterprisers</t>
  </si>
  <si>
    <t>M/s S.S. Hardware &amp; Electric Store</t>
  </si>
  <si>
    <t>Uklana 24 Bc Gate, Uklana-125113, Haryana</t>
  </si>
  <si>
    <t>M/s S.S. Jainak</t>
  </si>
  <si>
    <t>NH-68, Thar Hospital Ke Samne , TVS Jayant Motors, pvt limited, Shastri Nagar, Barmer, Barmer, Rajasthan, 344001</t>
  </si>
  <si>
    <t>M/s S.S. Timbers</t>
  </si>
  <si>
    <t>At -Govt.Medical College &amp; Hospital,, Sundergarh, Odisha 
Pin- 770001</t>
  </si>
  <si>
    <t>M/s S.S. Wood &amp; Building Material</t>
  </si>
  <si>
    <t>M/s s7 creation</t>
  </si>
  <si>
    <t>M/s Saadhika Creations Glass Private Limited</t>
  </si>
  <si>
    <t>221, J and K, A, Dilshad Garden,, shahdara, North East Delhi, Delhi, 110095</t>
  </si>
  <si>
    <t>M/s Saaz Saar</t>
  </si>
  <si>
    <t>295, Kabari Bazar, Laxman Ganj,, Gandhi Road, Khurja-203131(Bulandshahr), Uttar Pradesh</t>
  </si>
  <si>
    <t>M/s Sabyug Woods (OPC) P. Ltd</t>
  </si>
  <si>
    <t>M/s Sachdeva Plywood</t>
  </si>
  <si>
    <t>D-60 Third Floor , Noida,, Sector-63 Uttar Pradesh-201304</t>
  </si>
  <si>
    <t>M/s Sachin Advertising and Marketing</t>
  </si>
  <si>
    <t>M/s Sachin Traders</t>
  </si>
  <si>
    <t>B-08, Sector-07, Noida, Gautam Buddha Nagar-201301, Uttar Pradesh</t>
  </si>
  <si>
    <t>Ambikapur</t>
  </si>
  <si>
    <t>M/s Sadiq Enterprises</t>
  </si>
  <si>
    <t>M/s Safety Photography</t>
  </si>
  <si>
    <t>Stall No. 89, Janpath Market, New Delhi,, New Delhi, Delhi, 110001</t>
  </si>
  <si>
    <t>M/s Sagar Fish Aquarium</t>
  </si>
  <si>
    <t>M/s Saha Enterprise</t>
  </si>
  <si>
    <t>Basement, C-69, Maharishi Dayanand Marg, Malviya Nagar, New Delhi, South Delhi,, Delhi, 110017</t>
  </si>
  <si>
    <t>M/s Saha Interiors</t>
  </si>
  <si>
    <t>0, Fatehgang Dalmandi, Faizabad, Industrial Area-2, Ayodhya, Uttar Pradesh-224001</t>
  </si>
  <si>
    <t>M/s Sahasrar Commercial</t>
  </si>
  <si>
    <t>108/1, P Road Near Jarib Chowki Chauraha, Kanpur, Kanpur Nagar, Uttar Pradesh-208012</t>
  </si>
  <si>
    <t>M/s Sahil Hardware(Chhatarpur )</t>
  </si>
  <si>
    <t>Ground, No 225, Kashi Ka Bas Puran Badi, Road, Puran Badi, Sikar, Rajasthan, 332021</t>
  </si>
  <si>
    <t>M/s Sahil Jadhav</t>
  </si>
  <si>
    <t>M/s Sahil Plywood</t>
  </si>
  <si>
    <t>3/97, J Karia Industrial Estate,35/43, Musa Killedar Street, Near Jacob Circle,, Byculla West Mumbai-400011</t>
  </si>
  <si>
    <t>M/s Sai Arts Atpadi</t>
  </si>
  <si>
    <t>M/s Sai Deep Exim</t>
  </si>
  <si>
    <t>M/s Sai Enterprise</t>
  </si>
  <si>
    <t>WZ-95/2, Titarpur, Tagore Garden New Delhi-110027, (Opp. Metro Pillar-431)</t>
  </si>
  <si>
    <t>M/s Sai Enterprises (Mp)</t>
  </si>
  <si>
    <t>58/51/A, Bhattu Street, Rayachoty,, YSR Kadapa, Andhra Pradesh-516269</t>
  </si>
  <si>
    <t>M/s Sai Enterprises(Kasganj)</t>
  </si>
  <si>
    <t>NO 4C/211, 3rd Block, 4th Cross, Cmr Road, Kalyan, Nagar, Bangalore-560043, Karnataka</t>
  </si>
  <si>
    <t>M/s Sai Graphics (U.K.)</t>
  </si>
  <si>
    <t>N.A., 4, Mear Berh, Ward No. 15,, Sripally, Bardhaman, West Bengal-713103</t>
  </si>
  <si>
    <t>M/s Sai Rubber Stamps</t>
  </si>
  <si>
    <t>57, Kewal Park, Adarsh Nagar, Delhi-110033</t>
  </si>
  <si>
    <t>M/s Sai Sanitary &amp; Hardawre Store</t>
  </si>
  <si>
    <t>M/s Saife Furniture House</t>
  </si>
  <si>
    <t>House No. 101, J Block, Ashok Vihar, Gurugram, Gurgaon Haryana-122001</t>
  </si>
  <si>
    <t>M/s Saiflex NX</t>
  </si>
  <si>
    <t>Mulund</t>
  </si>
  <si>
    <t>M/s Saini Timber Traders</t>
  </si>
  <si>
    <t>M/s Saini Wood Works</t>
  </si>
  <si>
    <t>62-B, Na Kajamoideen Street, Palakkaraitrichy, Tiruchirappalli, Tamil Nadu-620008</t>
  </si>
  <si>
    <t>M/s Saksham Branding Services Private Limited</t>
  </si>
  <si>
    <t>M/s Sakshi Enterprises</t>
  </si>
  <si>
    <t>M/s Sakshi Sanitary</t>
  </si>
  <si>
    <t>165/172, Achhad Indl Estate,, N.H. No. 8, Village : Achhad - 401606, Taluka : Talasari Dist : Palghar</t>
  </si>
  <si>
    <t>M/s Sal Automotive Limited</t>
  </si>
  <si>
    <t>M/s Salasar Infra &amp; Interior Project LLP</t>
  </si>
  <si>
    <t>Shop No: 1, Kirana Chawdi, Shahgunj, Aurangabad - 431001, (Maharashtra)</t>
  </si>
  <si>
    <t>M/s Salasar Plywood and Hardware Store</t>
  </si>
  <si>
    <t>449, Vikram Enclave, 80 Foota Road, Shalimar, Garden, Ghaziabad, Uttar Pradesh-201001</t>
  </si>
  <si>
    <t>mohali</t>
  </si>
  <si>
    <t>M/s Sam Curtains Mosquito Net</t>
  </si>
  <si>
    <t xml:space="preserve"> 91 7010407574</t>
  </si>
  <si>
    <t>Plot  No. A-11 Kakhana Bagh,, 16/5 Mathura Road, Faridabad, Haryana-121002</t>
  </si>
  <si>
    <t>M/s Sam India</t>
  </si>
  <si>
    <t>M/s Sameer Art</t>
  </si>
  <si>
    <t>M/s Sameer Timber &amp; Plywood</t>
  </si>
  <si>
    <t>M/s Samraj Home Automations</t>
  </si>
  <si>
    <t>Unit No.  C-179, Sector 10, Noida, Gautambuddha Nagar, Uttar Pradesh, 201301</t>
  </si>
  <si>
    <t>M/s Samrat Hardware and Paint Store</t>
  </si>
  <si>
    <t>M/s Samrat Pipe</t>
  </si>
  <si>
    <t>0, Siwan Tola, Pantoka, Purbi Champaran,, Bihar, 845305</t>
  </si>
  <si>
    <t>M/s Samrat Plywood</t>
  </si>
  <si>
    <t>B-5, Sector 88, Noida, India 201305</t>
  </si>
  <si>
    <t>M/s Samrat Plywood and Fancy Hardware</t>
  </si>
  <si>
    <t>P-68 Pocket-N Sector-1, DSIIDC, Bawana Industrial Area, Delhi-110039</t>
  </si>
  <si>
    <t>M/s Samridhi Paints Private Limted</t>
  </si>
  <si>
    <t>M/s Samruddhi Industries Ltd Unit VII</t>
  </si>
  <si>
    <t>Anurag Lodha, M-186, South City, near mahal hospital,, Ludhiana - 142027 (Punjab)</t>
  </si>
  <si>
    <t>M/s Sana Printers</t>
  </si>
  <si>
    <t>In front of Mahamaya Samudaik Kendra,, Gali no 2, near dera satkartar, Delhi Road,, Samrat Ashok Nagar, Moradabad, Uttar Pradesh, 244001</t>
  </si>
  <si>
    <t>M/s Sanam Decor</t>
  </si>
  <si>
    <t>A-52, Ground Floor, Shaheen Bagh,, Abdul Fazal Enclave-II Jamia Nagar, Okhla,, New Delhi-110025</t>
  </si>
  <si>
    <t>M/s Sandeep Kumar</t>
  </si>
  <si>
    <t>Plot No. 23, Sudarshanpura Ind. Area, 22, Godam, Jaipur, Rajasthan, 302006</t>
  </si>
  <si>
    <t>M/s Sandhu Modular Kitchen &amp; Furniture Mart</t>
  </si>
  <si>
    <t>84/113 Karwalo Nagar, Afeem, Kothi Kanpur-208003 (Uttar Pradesh)</t>
  </si>
  <si>
    <t>M/s Sanghvi Printhub</t>
  </si>
  <si>
    <t>M/s Sanj Enterprise</t>
  </si>
  <si>
    <t>Jay Complex, Halol Road,, Bodeli-391135 (Gujarat)</t>
  </si>
  <si>
    <t>M/s Sanjeev Jaggi</t>
  </si>
  <si>
    <t>M/s Sanjit Bal Krishna Mayekar</t>
  </si>
  <si>
    <t>11-21-1936, NTR Nagar, LB Nagar, Hyderabad-500074 (Telangana)</t>
  </si>
  <si>
    <t>M/s Sanklecha Electrotech Private Limited</t>
  </si>
  <si>
    <t>Shekhawati Plaza, Kalwar Road,, Joshi Marg, Jhotwara, Jaipur 302012, (Rajasthan)</t>
  </si>
  <si>
    <t>M/s Sanths Signs &amp; Designs</t>
  </si>
  <si>
    <t>M/s Santosh Chemical Polymers</t>
  </si>
  <si>
    <t>Tq: Devar Hippargi Dist Vijayapur, Pin Code- 586115 (Karnataka)</t>
  </si>
  <si>
    <t>M/s Santosh Marbles &amp; Tiles</t>
  </si>
  <si>
    <t>M/s Santoshi Maa Enterprise</t>
  </si>
  <si>
    <t>B2 319, Pariwar Passion Apartments, Survey, No. 129 /7, 5/1, 5/2, Kammanahalli Village, Road,, Bengaluru, Bengaluru Urban, Karnataka, 560076</t>
  </si>
  <si>
    <t>M/s Santumal Traders</t>
  </si>
  <si>
    <t>Ali Nagar South,, Gorakhpur Uttar Pradesh-273001</t>
  </si>
  <si>
    <t>M/s Sanyam Trading Company</t>
  </si>
  <si>
    <t>M/s Sap Graphics</t>
  </si>
  <si>
    <t>M/s Saqlaini Enterprises</t>
  </si>
  <si>
    <t>M/s Sarala Frames &amp; Furnitures</t>
  </si>
  <si>
    <t>Vishnu Plaza Near Tej Courier Shaniwar Peth,, Karad Tal Harad Dist- Stara Pin Code-415110, (Maharashtra)</t>
  </si>
  <si>
    <t>M/s Saraswathi Timber</t>
  </si>
  <si>
    <t>B 51 G1 Dilshad Colony Shahdara, Delhi-110095</t>
  </si>
  <si>
    <t>M/s Saraswati Plywood</t>
  </si>
  <si>
    <t>Opp Khushboo Garden, Plot No.2, Bhiwani, Road, ROHTAK, Rohtak, Haryana, 124001</t>
  </si>
  <si>
    <t>M/s Saraswati Trading Co.</t>
  </si>
  <si>
    <t>Prop.- Soumen Roy, Moktar para road, opposite of Hero Showroom,, Balurghat-733101, West Bengal</t>
  </si>
  <si>
    <t>M/s Sarawati Wood Industries</t>
  </si>
  <si>
    <t>Third Floor Wz-35A Hind Nagar,, Tilak Nagar, Near MRV School Delhi,, West Delhi, Delhi-110018</t>
  </si>
  <si>
    <t>M/s Sardar Sons Stationers</t>
  </si>
  <si>
    <t>B 13, SECTOR 9, NOIDA, Gautambuddha, Nagar, Uttar Pradesh, 201301</t>
  </si>
  <si>
    <t>M/s Sarfaraz Art</t>
  </si>
  <si>
    <t>E-93, Sector-9 Noida-201301 (U.P.), Pin Code-201301</t>
  </si>
  <si>
    <t>M/s Sargodha Paints &amp; Hardware Store</t>
  </si>
  <si>
    <t>M/s Sarkar Bamboo Handicrafts</t>
  </si>
  <si>
    <t>3-4-284/6, Basant Talkies Lane, Kachiguda X Rd,, Lingampally, Hyderabad, Telangana 500027</t>
  </si>
  <si>
    <t>South Charilam</t>
  </si>
  <si>
    <t>M/s Sarkar Enterprise</t>
  </si>
  <si>
    <t>M/s Sarkar Ply</t>
  </si>
  <si>
    <t>M/s Saroj Bala Porta Cabin</t>
  </si>
  <si>
    <t>M/s Sars Enterprises</t>
  </si>
  <si>
    <t>M/s Sat Saheb Furniture House</t>
  </si>
  <si>
    <t>B-5/6 Ganesh Nagar, Najafgarh Road,, New Delhi, West Delhi, Delhi-110018</t>
  </si>
  <si>
    <t>M/s Satija Paints &amp; Sanitary Store</t>
  </si>
  <si>
    <t>M/s Satija Paints &amp; Steel Store</t>
  </si>
  <si>
    <t>405, Vikas Colony, Ranpur,, Haridwar-249401 (Uttarakhand)</t>
  </si>
  <si>
    <t>M/s Satnam Enterprises</t>
  </si>
  <si>
    <t>M/s Satnam Plast</t>
  </si>
  <si>
    <t>M/s Satya Plast</t>
  </si>
  <si>
    <t>B-252, Block No. 05,, Madan Pur Khadar Extension New Delhi-110076</t>
  </si>
  <si>
    <t>M/s Satyam Traders (D)</t>
  </si>
  <si>
    <t>Near Pole G 3, Gunja Stationary, Gulabara,, Chhindwara, Madhya Pradesh, 480001</t>
  </si>
  <si>
    <t>M/s Savita Plywood &amp; Hardware</t>
  </si>
  <si>
    <t>B/16 MIDC  Industrial Area,, Behind Woolwarth India,, Butibori, TA Hingana, Dist. Nagpur,, Maharashtra, 441106</t>
  </si>
  <si>
    <t>M/s Sawan Impex</t>
  </si>
  <si>
    <t>M/s Saynez Ad World</t>
  </si>
  <si>
    <t>75-A, Rajpur Road, Ground Floor,, Friends Plaza, Dehradun-248001</t>
  </si>
  <si>
    <t>M/s Seema Nathay</t>
  </si>
  <si>
    <t>48-6-29, 
Beside Rama Talkies,, Srinagar, Visakhapatnam-530016, Andhra Pradesh.</t>
  </si>
  <si>
    <t>M/s Seema Plastic Sign</t>
  </si>
  <si>
    <t>M/s Seetu Kohli Concepts Private Limited</t>
  </si>
  <si>
    <t>Ground Floor,48-3-20, Opp Sai Baba Temple,, Ramatalkies Road, Sri Nagar, Visakhapatnam,, Andhra Pradesh-530016</t>
  </si>
  <si>
    <t>M/s Seewel Power Industries</t>
  </si>
  <si>
    <t>Room No. Arun Sundari Complex, Near Bus Stand,, Gandhi Road, Sivakasi-626189, (Tamil Nadu)</t>
  </si>
  <si>
    <t>M/s Sehgal Chemicals</t>
  </si>
  <si>
    <t>B - 119 Panchsheel vihar Malaviya nagar, New Delhi -110017</t>
  </si>
  <si>
    <t>M/s Sehrawat Brothers</t>
  </si>
  <si>
    <t>Vaishali Interio. H/o Chandra Deep Prasad, Sandalpur Road, Near Kumharar Gumti, Patna, Bihar-800006</t>
  </si>
  <si>
    <t>M/s Sehrawat Infratech System Incorporation</t>
  </si>
  <si>
    <t>M/s Sekh Hamid Ali</t>
  </si>
  <si>
    <t>Maadiya Newal Ganj, Mohan ,, Unnao Uttar Pradesh-209881</t>
  </si>
  <si>
    <t>M/s Select</t>
  </si>
  <si>
    <t>Parat Kamshree Compound Opposite Mamta, Hospital Bajula, Satana Road, Malegaon, Pin Code-422203</t>
  </si>
  <si>
    <t>M/s Select Jewellery Tools</t>
  </si>
  <si>
    <t>M/s Sethi Plywood Traders</t>
  </si>
  <si>
    <t>M/s Sethi Timber Traders</t>
  </si>
  <si>
    <t>Plot No. -111, Adarsh Nagar, Phalodi,, Jodhpur, Rajasthan-342301</t>
  </si>
  <si>
    <t>M/s Setia Glass Store</t>
  </si>
  <si>
    <t>00, Indra Complex, Kamluwaganja Road,, Haldwani Nainital, Uttarakhand-263139</t>
  </si>
  <si>
    <t>M/s SH Distributors LLP</t>
  </si>
  <si>
    <t>M/s Shadav Ahamad</t>
  </si>
  <si>
    <t>M/s Shadow Tech Trading Co WLL</t>
  </si>
  <si>
    <t>Mahazzaha</t>
  </si>
  <si>
    <t>Kingdom Of Bahrain</t>
  </si>
  <si>
    <t>M/s Shaf Sons</t>
  </si>
  <si>
    <t>M/s Shah Flex Printing</t>
  </si>
  <si>
    <t>Babehar</t>
  </si>
  <si>
    <t>M/s Shah Key Ring</t>
  </si>
  <si>
    <t>5320, Bangal Chowk,, Ahmednagar 414001
, (Maharashtra)</t>
  </si>
  <si>
    <t>Aurangabad (Bh)</t>
  </si>
  <si>
    <t>M/s Shahani Plywood</t>
  </si>
  <si>
    <t>D-3, Gali No-1 Shahstri Park,, Delhi-110053</t>
  </si>
  <si>
    <t>M/s Shahid Hasan and Sons</t>
  </si>
  <si>
    <t>Shree Mahavir Marg, Old Bus Stand, Hansi-125033, Haryana</t>
  </si>
  <si>
    <t>M/s Shahid plastic ind.</t>
  </si>
  <si>
    <t>M/s Shail Advertising</t>
  </si>
  <si>
    <t>M/s Shakti Glass House</t>
  </si>
  <si>
    <t>Banka</t>
  </si>
  <si>
    <t>M/s Shakti Hardware &amp; Sanitary Store</t>
  </si>
  <si>
    <t>M/s Shakti Kunj Enterprises</t>
  </si>
  <si>
    <t>M/s Shakti Timber Traders</t>
  </si>
  <si>
    <t>M/s Shakti Trading Co</t>
  </si>
  <si>
    <t>Near Bharat Petrol Pump,, Chinpur Kaladhungi Road,, Kusumkheda Haldwani-263139 (U.K.)</t>
  </si>
  <si>
    <t>M/s Shakun Ply &amp; Laminates</t>
  </si>
  <si>
    <t>M/s Shalu Plywood and Hardware</t>
  </si>
  <si>
    <t>86, Kh.112/9 Ph-3 Rajeev Nagar, New Delhi-110086</t>
  </si>
  <si>
    <t>M/s Sham Packaging</t>
  </si>
  <si>
    <t>I-2nd, House No. 279, Madangir , New Delhi,, South Delhi, Delhi-110062</t>
  </si>
  <si>
    <t>M/s Shamsi Star Hardware</t>
  </si>
  <si>
    <t>M/s Shankar Hardware Paint &amp; Sanitary Store</t>
  </si>
  <si>
    <t>M/s Shankar Jewels</t>
  </si>
  <si>
    <t>Behind Vishal Mega Mart, Burdwan Road, Siliguri - 734005, W.B</t>
  </si>
  <si>
    <t>M/s Shankar Paint &amp; Hardware</t>
  </si>
  <si>
    <t>Plot No. 1091, Block-G, DSIIDC Narela,, Delhi, North  West Delhi, Delhi-110040</t>
  </si>
  <si>
    <t>M/s Shankarvijay Timber Depot</t>
  </si>
  <si>
    <t>134-badi village, dariya pur kalan, dariya, pur kalan, North West Delhi, Delhi, 110052</t>
  </si>
  <si>
    <t>Belgavi</t>
  </si>
  <si>
    <t>M/s Shanthi Coffee Works</t>
  </si>
  <si>
    <t>16-1 Bombay Cotton Mill Estate, Dattaram, Lad Path, Kalachowki Mumbai-400033 (India)</t>
  </si>
  <si>
    <t>Madikeri</t>
  </si>
  <si>
    <t>M/s Shanti Lal</t>
  </si>
  <si>
    <t>SAW MILL</t>
  </si>
  <si>
    <t>M/s Sharda Handicrafts</t>
  </si>
  <si>
    <t>2500, Hargolal Road, Ambala Cantt, Ambala, Haryana-133001</t>
  </si>
  <si>
    <t>M/s Sharda Hardware</t>
  </si>
  <si>
    <t>M/s Sharda Moulding Work</t>
  </si>
  <si>
    <t>87/6 L 1 Heera Ganj, Acharya Nagar, Kanpur Nagar, Uttar Pradesh-208012</t>
  </si>
  <si>
    <t>M/s Sharda Trading Company</t>
  </si>
  <si>
    <t>101,1a,The art club,front of Water supply tank,, Link road, pandharpur-Dist-solapur, Pandharpur, MAHARASHTRA 413304
India</t>
  </si>
  <si>
    <t>M/s Sharma Hardware and Tools</t>
  </si>
  <si>
    <t>M/s Sharma Paints &amp; Hardware( Thekand)</t>
  </si>
  <si>
    <t>No. 387/41, Bikasipura Main Road,, Near Delhi Public School Yelachenahalli, Bengaluru-560062 (Karnataka)</t>
  </si>
  <si>
    <t>M/s Sharma Paints Sanitary Hardware and Electricals</t>
  </si>
  <si>
    <t>Plot No. 572, Kakrola Housing Complex, Metro Pillar No. 801, Dwarka Mode, New Delhi-110059</t>
  </si>
  <si>
    <t>M/s Sharma Traders</t>
  </si>
  <si>
    <t>M/s Sharma Wood</t>
  </si>
  <si>
    <t>Sho No. 4/A , Jackeria Chawl,, S.V. Road, Malad West, Mumbai Suburban, Maharashtra, 400064</t>
  </si>
  <si>
    <t>M/s Sharma Wood Ply &amp; Hardware</t>
  </si>
  <si>
    <t>M/s Sharma Wood Works</t>
  </si>
  <si>
    <t>Madarsa Road, Jaisalmer,, Rajasthan-345001</t>
  </si>
  <si>
    <t>M/s Sharon LKR</t>
  </si>
  <si>
    <t>M/s Sharp Productions</t>
  </si>
  <si>
    <t>M/s Sharv wood crafts (u.p.)</t>
  </si>
  <si>
    <t>1-4-135/1, Edge Road , Suryapet,, Suryapet, Telangana, 508213</t>
  </si>
  <si>
    <t>M/s Shayam Enterprises</t>
  </si>
  <si>
    <t>M/s Sheel Gopal Ply &amp; Decor</t>
  </si>
  <si>
    <t>Near Gubbi Gate Circle,, B H Road Tumkur Karnataka-572106</t>
  </si>
  <si>
    <t>M/s Sheen Enterprises</t>
  </si>
  <si>
    <t>122, Chandi Road, Hapur,, Uttar Pradesh- 245101</t>
  </si>
  <si>
    <t>M/s Sheetal Gems</t>
  </si>
  <si>
    <t>Office No. 204 Ganpati Bhuvan, Raipada Malad West Mumbai-400064, (Maharashtra)</t>
  </si>
  <si>
    <t>M/s Sheetal Print &amp; Sign</t>
  </si>
  <si>
    <t>Plot No. 124A, Old Palam Colony Shiv Park,, Kakarola, Dwarka, South West Delhi, Delhi-110078</t>
  </si>
  <si>
    <t>M/s Shiel &amp; Ros Interiors Private Limited</t>
  </si>
  <si>
    <t>M/s Shine Industries</t>
  </si>
  <si>
    <t>M/s Shine Media Consultant</t>
  </si>
  <si>
    <t>Village Kod Tehsil Badnawar, District Dhar Madhya Pradesh-454665</t>
  </si>
  <si>
    <t>M/s Shipra Traders</t>
  </si>
  <si>
    <t>Chakkar Road, Kath Mandi, Jind, Haryana-126102</t>
  </si>
  <si>
    <t>M/s Shitala Ply Agency</t>
  </si>
  <si>
    <t>M/s Shiv Baba Traders</t>
  </si>
  <si>
    <t>Main Market, Near Police Station,, Julana Haryana-126101</t>
  </si>
  <si>
    <t>M/s Shiv Enterprise</t>
  </si>
  <si>
    <t>0, Bakwal, Sadar, Mau, Uttar Pradesh-275101</t>
  </si>
  <si>
    <t>M/s Shiv Enterprises(Mh)</t>
  </si>
  <si>
    <t>Karjat ahmednagar 414402, Maharashtra</t>
  </si>
  <si>
    <t>M/s Shiv Hardware &amp; Electricals</t>
  </si>
  <si>
    <t>M/s Shiv Hardware and Sanitary Store</t>
  </si>
  <si>
    <t>C/O Pradeep Kumar Khandelwal,, Sahab Johda, Vijay Mandir Road,, Alwar, Rajasthan-301001</t>
  </si>
  <si>
    <t>M/s Shiv Hardware Gallery</t>
  </si>
  <si>
    <t>M/s Shiv Hardware Store</t>
  </si>
  <si>
    <t>Hathras Road, Sadabad,, TVS Aggarwal TVS, Sadabad, Hathras, Uttar Pradesh-281306</t>
  </si>
  <si>
    <t>M/s Shiv Hari Distributors</t>
  </si>
  <si>
    <t>Rajmoti mil ke pichhe mayurnagar main road 7nuber., Rajkot , Gujarat-360003</t>
  </si>
  <si>
    <t>M/s Shiv Marketing</t>
  </si>
  <si>
    <t>01, 02, Near Gurudwara Road Shamli, Near, Gurudwara Shamli, Adarsh Vihar Colony, Shamli, Shamli, Uttar Pradesh, 247776</t>
  </si>
  <si>
    <t>M/s Shiv Plywood Agency</t>
  </si>
  <si>
    <t>1 Nagla Deena, Court Road, Fatehgarh, Farrukhabad, Uttar Pradesh-209601</t>
  </si>
  <si>
    <t>M/s Shiv Shakti Flex Printing Machine</t>
  </si>
  <si>
    <t>Ground Floor -5  Temple Road, Bhogal,, South East Delhi, Delhi-110014</t>
  </si>
  <si>
    <t>Tarn Taran</t>
  </si>
  <si>
    <t>M/s Shiv Shakti Paint and Hardware Store</t>
  </si>
  <si>
    <t>M/s Shiv Shakti Timber &amp; Plywood</t>
  </si>
  <si>
    <t>M/s Shiv Shakti Timber(Delhi)</t>
  </si>
  <si>
    <t>M/s Shiv Shakti Traders(U.P.)</t>
  </si>
  <si>
    <t>Beside Mamlatdar Office, Sama, Vadodara Gujarat-390024</t>
  </si>
  <si>
    <t>M/s Shiv Timber</t>
  </si>
  <si>
    <t>Harishchandra Sharma, Opposite to Exchange Road,, Kali Mandir, Raxaul Bazar, Purbi Champaran,, Bihar-845305</t>
  </si>
  <si>
    <t>M/s Shiv Trading Co.(Delhi)</t>
  </si>
  <si>
    <t>M/s Shiva Shakti Paints Hardware &amp; Sanitary Store</t>
  </si>
  <si>
    <t>Najibabad Road, Kotwali Dehat, Kotwali, Bijnor, Uttar Pradesh-246764</t>
  </si>
  <si>
    <t>M/s Shivaay Enterprises</t>
  </si>
  <si>
    <t>Sohna Road, Near PNB Bank,, Dharuhera, Rewari, Haryana-123401</t>
  </si>
  <si>
    <t>Mandi Dabwali</t>
  </si>
  <si>
    <t>M/s Shivalay Traders</t>
  </si>
  <si>
    <t>Ashrey-1,A-50/31, Sulabh Awas Yojna , Sector-1,, Gomth Nagar Extension, Lucknow Uttar Pradesh, Pin Code 226010</t>
  </si>
  <si>
    <t>M/s Shivam Acrylic Products</t>
  </si>
  <si>
    <t>M/s Shivam Agencies</t>
  </si>
  <si>
    <t>M/s Shivam Enterprise</t>
  </si>
  <si>
    <t>M/s Shivam Hardware &amp; Paints</t>
  </si>
  <si>
    <t>M/s Shivam Ply</t>
  </si>
  <si>
    <t>M/s Shivani Ply and Hardware</t>
  </si>
  <si>
    <t>M/s Shivanya Plywood Center</t>
  </si>
  <si>
    <t>Khurja Peach, Garh Road,, Hapur-245101 (Uttar Pradesh)</t>
  </si>
  <si>
    <t>M/s Shivshakti Paints &amp; Hardware</t>
  </si>
  <si>
    <t>Plot No. 11/21 Site-4 Sahibabad, Industrial Area Ghaziabad,, Uttar Pradesh-201010</t>
  </si>
  <si>
    <t>M/s Shobha Timber Store</t>
  </si>
  <si>
    <t>M/s Shree Agency</t>
  </si>
  <si>
    <t>Ground Floor, NE-86, Gali No. 2, Vishnu Garden, New Delhi, West Delhi, Delhi-110018</t>
  </si>
  <si>
    <t>M/s Shree Arts (Raj)</t>
  </si>
  <si>
    <t>M/s Shree Ashapura Glass and Hardware</t>
  </si>
  <si>
    <t>Plot No. 6,7, Tifra Industrial Area, Bilaspur, Chhattisgarh-495001</t>
  </si>
  <si>
    <t>M/s Shree Bajrang Ply</t>
  </si>
  <si>
    <t>M/s Shree Bajrang Plywood</t>
  </si>
  <si>
    <t>M/s Shree Bala Ji Traders (D)</t>
  </si>
  <si>
    <t>01, Building, Bund Side, Rambagh, Srinagar,, Jammu and Kashmir, 190015</t>
  </si>
  <si>
    <t>M/s Shree Balaji Enterprises (U.P.)</t>
  </si>
  <si>
    <t>M/s Shree Balaji Hardware (Raj)</t>
  </si>
  <si>
    <t>Kaghaznagar 504296 .dist kumeambheem ., Telangana</t>
  </si>
  <si>
    <t>M/s Shree Balaji Laminates</t>
  </si>
  <si>
    <t>M/s Shree Balaji Timber and Plywood</t>
  </si>
  <si>
    <t>Ground Floor Plot No. -13 Shop No.1,, Major Shopping Complex, Zone-1, Maharana Pratap Nagar, Bhopal,, Madhya Pradesh-462011</t>
  </si>
  <si>
    <t>M/s Shree Balaji Trading Co.</t>
  </si>
  <si>
    <t>M/s Shree Bheru Nath Electric &amp; Hardware</t>
  </si>
  <si>
    <t>Nadiad</t>
  </si>
  <si>
    <t>M/s Shree Creative</t>
  </si>
  <si>
    <t>M/s Shree Durga Ji Traders</t>
  </si>
  <si>
    <t>M/s Shree Durgesh Digital Graphics</t>
  </si>
  <si>
    <t>S No.6/4, 630 , Sapna Comp, Saravali Village, Nr. Nakoda High School, Bhiwandi, Thane, Maharashtra-421311</t>
  </si>
  <si>
    <t>M/S Shree Ganesh Agencies</t>
  </si>
  <si>
    <t>16/SCO, Saraswati Vihar, Chakkarpur, Gurugram, Haryana-121001</t>
  </si>
  <si>
    <t>M/s Shree Ganesh Hardware Store</t>
  </si>
  <si>
    <t>21/15, Freeganj Road, Freeganj,, Civil Lines, timber market sudhir and sons, imports pvt ltd
Agra - 282004, (Uttar Pradesh)</t>
  </si>
  <si>
    <t>M/s Shree Ganesh Plywood and Hardware</t>
  </si>
  <si>
    <t>M/s Shree Ganpati Plywood</t>
  </si>
  <si>
    <t>M/s Shree Gopal Accessries</t>
  </si>
  <si>
    <t>M/s Shree Gopal Ji Printers</t>
  </si>
  <si>
    <t>459-460, Sector 68, IMT Faridabad, Faridabad,, Haryana - 121004</t>
  </si>
  <si>
    <t>M/s Shree Hans Photo Farming</t>
  </si>
  <si>
    <t>No. 115/62, Canal Bank Road,, C.I.T. Nagar, Chennai-600035 (Tamil Nadu)</t>
  </si>
  <si>
    <t>M/s Shree Hardware Gallary</t>
  </si>
  <si>
    <t>A-40, Mayapuri Industrial Area,, Phase-1, West Delhi, Delhi-110064</t>
  </si>
  <si>
    <t>M/s Shree Hari Traders</t>
  </si>
  <si>
    <t>63, HSIIDC, Rai industrial Area, Sonipat, Haryana, 131029</t>
  </si>
  <si>
    <t>M/s Shree Jay Stickers</t>
  </si>
  <si>
    <t>E-12 , Gopalpur Industrial Area,, UPSIDC , GT Road, Sikandrabad, Dist.- Bulandshahr, UP-203205, UDYAM : UDYAM-HR-18-0008172 (Micro)</t>
  </si>
  <si>
    <t>Kalaburagi</t>
  </si>
  <si>
    <t>M/s Shree Jee Plastics</t>
  </si>
  <si>
    <t>O, NH- Galander Pampore Pulwama Road,, Pattal Bagh Pampore, Jammu and Kashmir-192121</t>
  </si>
  <si>
    <t>M/s Shree Jeen Agencies</t>
  </si>
  <si>
    <t>Raniganj</t>
  </si>
  <si>
    <t>M/s Shree Ji Art Creation</t>
  </si>
  <si>
    <t>M/s Shree Ji Furniture</t>
  </si>
  <si>
    <t>M/s Shree Ji Plywood &amp; Hardware</t>
  </si>
  <si>
    <t xml:space="preserve"> 91 9310562081</t>
  </si>
  <si>
    <t>Hanuman Nagar. Sector-87,, Greater Faridabad(Haryana)-121002</t>
  </si>
  <si>
    <t>M/s Shree Kailasheshwar Timber Depot</t>
  </si>
  <si>
    <t>M/s Shree Kala Enterprises</t>
  </si>
  <si>
    <t>Sri Amit Kumar S/o Satrughan Singh, Badi Khagaul, Chakardaha More,, Near Kabri Stan, Patna , Bihar-801105</t>
  </si>
  <si>
    <t>M/s Shree Kardhar Paints &amp; Hardware Stores</t>
  </si>
  <si>
    <t>Infront of Govt, Sr Sec School,, Sector -93, Main Road Hayatpur ,Gurugram Haryana, 122001</t>
  </si>
  <si>
    <t>M/s Shree Karni Sales</t>
  </si>
  <si>
    <t>M/s Shree Krishna Plywood &amp; Hardware</t>
  </si>
  <si>
    <t># 28-7-7, Ground Floor, Varun Towers,, Durgaiah St, Arundalpet, Vijayawada,, Krishna Andhra Pradesh-520002</t>
  </si>
  <si>
    <t>M/s Shree Krishna Plywood (O)</t>
  </si>
  <si>
    <t>Babesa O-Plaza,, Thimphu, Bhutan, TPN No YAB 23915</t>
  </si>
  <si>
    <t>M/s Shree Krishna Plywood Centre</t>
  </si>
  <si>
    <t>M/s Shree Maa Kripa</t>
  </si>
  <si>
    <t>M/s Shree Maha Yogini Enterprises</t>
  </si>
  <si>
    <t>Khasra No. 742, AH-2, Wave City,, Mehrauli Ghaziabad, Uttar Pradesh-201002</t>
  </si>
  <si>
    <t>M/s Shree Mahabir Udyog Timber &amp; Ply Pvt Ltd</t>
  </si>
  <si>
    <t>M/s Shree Mahadev Enterprises</t>
  </si>
  <si>
    <t>30, Subhash Verma, Jai Prakash Marg, Loha Bazar, Dewas Madhya Pradesh-455001</t>
  </si>
  <si>
    <t>M/s Shree Mahalaxmi Traders</t>
  </si>
  <si>
    <t>M/s Shree Mahavir Aluminium &amp; Steel Works</t>
  </si>
  <si>
    <t>Near Hima Palace, Kamalpur Sarai Tarin,, Sambhal, Uttar Pradesh-244302</t>
  </si>
  <si>
    <t>M/s Shree Mahavir Paints &amp; Plywood</t>
  </si>
  <si>
    <t>Ratia</t>
  </si>
  <si>
    <t>M/s Shree Mehandipur Balaji Plywood</t>
  </si>
  <si>
    <t>B 53 Defence Colony, New Delhi 110024</t>
  </si>
  <si>
    <t>M/s Shree Nav Durga Plywood &amp; H/w Centre</t>
  </si>
  <si>
    <t>M/s Shree Padhmavathy Agencies</t>
  </si>
  <si>
    <t>brothers house
Ambalapuzha, Alappuzha
Kerala
Pincode :688561</t>
  </si>
  <si>
    <t>M/s Shree Pati Associates</t>
  </si>
  <si>
    <t>Ground Floor, D-451, Madanpur Khadar, Extn Part-III, Sarita Vihar, New Delhi, South East, Delhi, Delhi-110076</t>
  </si>
  <si>
    <t>M/s Shree Plywood &amp; Furniture</t>
  </si>
  <si>
    <t>M/s Shree Radhika Moulding</t>
  </si>
  <si>
    <t>M/s Shree Ram Marketing</t>
  </si>
  <si>
    <t>Plot No. 61, Gama Farma  Udyog Kendra 2,, Ecotech 3rd Greater Noida Pin Code - 241304, Uttar Pradesh</t>
  </si>
  <si>
    <t>M/s Shree Ram Sales &amp; Services</t>
  </si>
  <si>
    <t>najima baad dist bijnore pincode 246763, Uttar Pradesh</t>
  </si>
  <si>
    <t>M/s Shree Ram Timber &amp; Furniture</t>
  </si>
  <si>
    <t>M/s Shree Ram Timber &amp; Plywood</t>
  </si>
  <si>
    <t>pune dogi Anandi side 411015, Maharashtra</t>
  </si>
  <si>
    <t>M/s Shree Rang Arts</t>
  </si>
  <si>
    <t>M/s Shree Sai Arts</t>
  </si>
  <si>
    <t>Shahdra Delhi-110092</t>
  </si>
  <si>
    <t>M/s Shree Sai glass aluminium furniture</t>
  </si>
  <si>
    <t>M/s Shree Sai Govind Plywood</t>
  </si>
  <si>
    <t>Akil Anwar Dadi Wale Post-591244, Examba Ta.Chikkodi Dist Belgaum, Karnataka</t>
  </si>
  <si>
    <t>M/s Shree Shakti Industries</t>
  </si>
  <si>
    <t>M/s Shree Shivay Traders</t>
  </si>
  <si>
    <t>M/s Shree Shyam Hardware and Sanitary Store</t>
  </si>
  <si>
    <t>M/s Shree Shyam Iron &amp; Wood Turning</t>
  </si>
  <si>
    <t>Vairagipurwa, Tulsipur
District- Balrampur, State - Uttar pradesh
Pincode - 271208</t>
  </si>
  <si>
    <t>M/s Shree Shyam Plywood</t>
  </si>
  <si>
    <t>M/s Shree Shyam Plywood (Hr)</t>
  </si>
  <si>
    <t>M/s Shree Shyam Tools &amp; Hardware</t>
  </si>
  <si>
    <t>31(21) Thakur Ramakrishna Main Road,, PO.N.C. Pukur, Barrackpore Kolkata-700122, West Bengal</t>
  </si>
  <si>
    <t>M/s Shree Shyam Traders(U.P.)</t>
  </si>
  <si>
    <t>New Boinguda,opp veterinary hospital, Secunderabad 500003, (Telangana)</t>
  </si>
  <si>
    <t>M/s Shree Shyam Trading</t>
  </si>
  <si>
    <t>M/s Shree Shyam Trading (D)</t>
  </si>
  <si>
    <t>M/s Shree Shyam Trading (W.B.)</t>
  </si>
  <si>
    <t>M/s Shree Shyamji Distributors</t>
  </si>
  <si>
    <t>M/s Shree Siddhivinayak</t>
  </si>
  <si>
    <t>17 katju nagar jaora
Dist. ratlam, Pin- 457226 (Madhya Pradesh)</t>
  </si>
  <si>
    <t>M/s Shree Swastik Marble</t>
  </si>
  <si>
    <t>near municipal corporation, Gangakhed Dist. Parbhani-431514, (Maharashtra)</t>
  </si>
  <si>
    <t>M/s Shree Texttiles</t>
  </si>
  <si>
    <t>98-99, Indira colony, back side sati mata temple, airforce, jodhpur, rajasthan
Pincode 342001</t>
  </si>
  <si>
    <t>M/s Shree Timber Depot</t>
  </si>
  <si>
    <t>M/s Shree Tirupati Balaji Plywood</t>
  </si>
  <si>
    <t>17 Cantopher Lane
Near Bell Masjid, Kolkata 700014 (West Bengal)</t>
  </si>
  <si>
    <t>M/s Shree Traders (U)</t>
  </si>
  <si>
    <t>M/s Shree Yogeshwar Timber Depot</t>
  </si>
  <si>
    <t>M/s Shreeji Bearing Enterprises</t>
  </si>
  <si>
    <t>Plot No. 1752-53, M.I.E., Part-B,, Bahadurgarh, Jhajja, Haryana-124507</t>
  </si>
  <si>
    <t>M/s Shreem Furniture &amp; interior</t>
  </si>
  <si>
    <t>246/3 Matale Road, Akurana, Srilanka-20850</t>
  </si>
  <si>
    <t>M/s Shreezee Printers</t>
  </si>
  <si>
    <t>Almora</t>
  </si>
  <si>
    <t>M/s Shreya Graphics</t>
  </si>
  <si>
    <t>M/s Shri Agarwal Kala Kendra</t>
  </si>
  <si>
    <t>House No, Badhra (40), Badhara, Bhiwani, Haryana-127308</t>
  </si>
  <si>
    <t>M/s Shri Ashapura Saw Mill</t>
  </si>
  <si>
    <t>M/s Shri Bajrang General Store</t>
  </si>
  <si>
    <t>M/s Shri Bala Ji Hardware &amp; Plywood Store</t>
  </si>
  <si>
    <t>M/s Shri Balaji Enterprises</t>
  </si>
  <si>
    <t>M/s Shri Balaji Hardware Paints &amp; Sanitary Store</t>
  </si>
  <si>
    <t>M/s Shri Balaji Plywood</t>
  </si>
  <si>
    <t>S/O Kamil Beg Khail-, Kandhala Rural Shamli, Kandhala, Uttar Pradesh-247775</t>
  </si>
  <si>
    <t>M/s Shri Balaji Plywood &amp; Hardware</t>
  </si>
  <si>
    <t>Gerhart-Hauptmann-Straße 4251379, Leverkusen Germany</t>
  </si>
  <si>
    <t>M/s Shri Chandan Enterprises</t>
  </si>
  <si>
    <t>M/s Shri Dadaji Traders</t>
  </si>
  <si>
    <t>M/s Shri Dev Plywood and Hardware</t>
  </si>
  <si>
    <t>Sankabir road shyamnagar nagar dudh sagar dairy farm opp main road, Rajkot-360003, Gujarat</t>
  </si>
  <si>
    <t>Panwel</t>
  </si>
  <si>
    <t>M/s Shri Dhanalaxmi Hardware &amp; Plywoods</t>
  </si>
  <si>
    <t>M/s Shri Enterprises (M)</t>
  </si>
  <si>
    <t>M/s Shri Ganesh Enterprises</t>
  </si>
  <si>
    <t>Bhag niwas 
Street number 5/3, Near football ground
Dasmesh nagar 
Hoshiarpur-146001, Punjab</t>
  </si>
  <si>
    <t>M/s Shri Ganesh Enterprises (Hr)</t>
  </si>
  <si>
    <t>M/s Shri Ganesh Tools &amp; Hardware Store</t>
  </si>
  <si>
    <t>M/s Shri Gurukirpa Tools &amp; Power Tools</t>
  </si>
  <si>
    <t>M/s Shri Gurunanak Hardware &amp; Glass Store</t>
  </si>
  <si>
    <t>M/s Shri Hariom Plywood &amp; Katch Ghar</t>
  </si>
  <si>
    <t>154, survey nagar, behind santosh kirana,, near jaitala bazar, Nagpur,, Maharashtra-440022</t>
  </si>
  <si>
    <t>Pachora</t>
  </si>
  <si>
    <t>M/s Shri Home Decor</t>
  </si>
  <si>
    <t>jogendra nagar old gramin Bank road, Tripura west 
City -Agartala 
Pin code 799004</t>
  </si>
  <si>
    <t>M/s Shri Ji Art</t>
  </si>
  <si>
    <t>M/s Shri Krishn Hardware</t>
  </si>
  <si>
    <t>M/s Shri Krishna Plywood and Hardware</t>
  </si>
  <si>
    <t>M/s Shri Krishna Sanitary</t>
  </si>
  <si>
    <t>302 Saturn Chs ltd
C/729 Pali Mala Road, Off Carter road 
Opp Sunrise Restaurant, Bandra West 
Mumbai 400050</t>
  </si>
  <si>
    <t>M/s Shri Krishna Timber Product &amp; Furniture</t>
  </si>
  <si>
    <t>M/s Shri Luxmi Enterprises</t>
  </si>
  <si>
    <t>gujarat timber mart 
Near civil hospital, Baharpura 
Godhra (gujarat)
Pin code -389001</t>
  </si>
  <si>
    <t>M/s Shri Maa Mansa Traders</t>
  </si>
  <si>
    <t>S/O Sajjan Kumar Sharma,, Village Chirya, Teh Charkhi Dadri,, Chirya(175) Bhiwani, Chiriya Haryana-127022</t>
  </si>
  <si>
    <t>M/s Shri Maaji Traders &amp; Suppliers</t>
  </si>
  <si>
    <t>M/s Shri Mahaveer Hardware Store</t>
  </si>
  <si>
    <t>A- 25 , jivarajpark society, Narayannagar road,, Nr. khodiyarnagar, Bapunagar,, Ahmedabad.- 382350. Gujarat.</t>
  </si>
  <si>
    <t>M/s Shri Ram Hardawrae</t>
  </si>
  <si>
    <t>A-25, jivaraj park society, narayannagar road, nr. khodiyarnagar, bapunagar , ahmedabad. -382350., (Gujarat)</t>
  </si>
  <si>
    <t>M/s Shri Ram Industries (Hr)</t>
  </si>
  <si>
    <t>M/s Shri Ram Plywood &amp; Hardware</t>
  </si>
  <si>
    <t>M/s Shri Ram Plywood and Hardware Store</t>
  </si>
  <si>
    <t>M/s Shri Shyam Enterprises</t>
  </si>
  <si>
    <t>3-6-84/3/4 Vijay basthi vtc kagaznagar po sirpur khagaznagar, district komaram Bheem state telengana pincode 504296</t>
  </si>
  <si>
    <t>M/s Shri Shyam Ply Home</t>
  </si>
  <si>
    <t>at vasin shahapur Thane Mumbai, Maharashtra pincode 421601</t>
  </si>
  <si>
    <t>M/s Shri Shyam Traders</t>
  </si>
  <si>
    <t>Sona yart chilali dis buladana pincode 443201, (Maharashtra)</t>
  </si>
  <si>
    <t>M/s Shri Shyam Trading Company</t>
  </si>
  <si>
    <t>M/s Shri Siddhbali Traders</t>
  </si>
  <si>
    <t>indrapuri police chowki ke samne loni ghaziabad, Uttar Pradesh-201102</t>
  </si>
  <si>
    <t>M/s Shri Siddhivinayak Trading</t>
  </si>
  <si>
    <t>M/s Shri Vaishnav Flex</t>
  </si>
  <si>
    <t>M/s Shri Vishwakarma Enterprises</t>
  </si>
  <si>
    <t>M/s Shridhar Vitthal Ganji</t>
  </si>
  <si>
    <t>A -36 surya nagar ghz -201011</t>
  </si>
  <si>
    <t>M/s Shriji Enterprise</t>
  </si>
  <si>
    <t>Modasa</t>
  </si>
  <si>
    <t>M/s Shriji Hardwares</t>
  </si>
  <si>
    <t>M/s Shriji Sanitation and Decor</t>
  </si>
  <si>
    <t>M/s Shringaar Needled Nonwovens Private Limited</t>
  </si>
  <si>
    <t>block A 1 swaminarayan park hari darshan char rasta, nava nroda ahmedabad 382330 (gujarat)</t>
  </si>
  <si>
    <t>M/s Shriram Bajrang Electricals Paints and Hardware</t>
  </si>
  <si>
    <t>Shahdara Delhi-110092</t>
  </si>
  <si>
    <t>M/s Shs Interiors &amp; Exteriors</t>
  </si>
  <si>
    <t>Durgapur</t>
  </si>
  <si>
    <t>M/s Shubh Enterprises (Mh)</t>
  </si>
  <si>
    <t>Door no 2 second floor gali no 5 bhakteshwar, market atta sec 27 noida 201301, (Uttar Pradesh)</t>
  </si>
  <si>
    <t>M/s Shubh Signs</t>
  </si>
  <si>
    <t>7/A Indra Nagar Opp SBI B.B.Cantt, Batwara Srinagar-190004, Jammu &amp;Kashmir</t>
  </si>
  <si>
    <t>M/s Shubh Sinage(UP)</t>
  </si>
  <si>
    <t>New vijay creation , one way road ,near kirti stambh, katra bazar sagar mp 470002</t>
  </si>
  <si>
    <t>M/s Shubham Enterprises</t>
  </si>
  <si>
    <t>M/s Shubhlaxmi Signage</t>
  </si>
  <si>
    <t xml:space="preserve"> 91 9898367548</t>
  </si>
  <si>
    <t>M/s Shweta Maheshwari</t>
  </si>
  <si>
    <t>House No. 99 Street No, Paras Estate Basti Peer Dad, Jalandhar , Pin Code-144002 (Punjab)</t>
  </si>
  <si>
    <t>Pilibhit</t>
  </si>
  <si>
    <t>M/s Shyam Bridal Creation</t>
  </si>
  <si>
    <t>M/s Shyam Diamond Tools</t>
  </si>
  <si>
    <t>M/s Shyam Enterprise</t>
  </si>
  <si>
    <t>Jamodhpur</t>
  </si>
  <si>
    <t>M/s Shyam Hardware</t>
  </si>
  <si>
    <t>M/s Shyam Hardware Store (H)</t>
  </si>
  <si>
    <t>M/s Shyam Plywood &amp; Hardware</t>
  </si>
  <si>
    <t>New Seelampur-110053</t>
  </si>
  <si>
    <t>M/s Shyam Signage</t>
  </si>
  <si>
    <t xml:space="preserve"> 91 9785297585</t>
  </si>
  <si>
    <t>Mayur vihar colony, gali no-5 , sri ram niwas., Baitrani talab near bypass petrol pump 
gaya -823001, Bihar</t>
  </si>
  <si>
    <t>Paota</t>
  </si>
  <si>
    <t>M/s Shyamaa Ply</t>
  </si>
  <si>
    <t>M/s SI Concepts</t>
  </si>
  <si>
    <t>Sahibabad</t>
  </si>
  <si>
    <t>M/s Siberian Refrigeration Llp</t>
  </si>
  <si>
    <t>M/s Siddh Enterprises</t>
  </si>
  <si>
    <t>M/s Siddh Ship</t>
  </si>
  <si>
    <t>Balram nagar gali no 1 loni -201102, Uttar Pradesh</t>
  </si>
  <si>
    <t>M/s Siddhartha Fashion</t>
  </si>
  <si>
    <t>M/s Siddhartha Palace</t>
  </si>
  <si>
    <t>M/s Siddhi Enterprises (Mh)</t>
  </si>
  <si>
    <t>M/s Siddhi Plywood and Hardware</t>
  </si>
  <si>
    <t>M/s Siddiquee Hardware</t>
  </si>
  <si>
    <t>M/s Sidhant Goel</t>
  </si>
  <si>
    <t>Custom Creations,opp Police station, court road raisinghnagar,335051
, (Rajasthan)</t>
  </si>
  <si>
    <t>M/s Sign Add Media</t>
  </si>
  <si>
    <t>M/s Sign Age</t>
  </si>
  <si>
    <t>Near PWD Office, Bye Pass, Sarahan Distt. Sirmour, (H.P.)- 173024</t>
  </si>
  <si>
    <t>M/s Sign Art</t>
  </si>
  <si>
    <t>M/s Sign Art (Guj)</t>
  </si>
  <si>
    <t>M/s Sign Junction</t>
  </si>
  <si>
    <t>shop no 141 d sawantwadi Maharashtra, siddhudurg pincode 416510</t>
  </si>
  <si>
    <t>M/s Sign O Aart</t>
  </si>
  <si>
    <t>Majara Chandigarh-160002</t>
  </si>
  <si>
    <t>M/s Sign Soulmate</t>
  </si>
  <si>
    <t>M/s Sign Tricks Industries</t>
  </si>
  <si>
    <t>Manikpur More, Sangam Hospital K Samne,, New Gwalior Bye Pass Road,, Etawah-206001 (Uttar Pradesh)</t>
  </si>
  <si>
    <t>M/s Signage Media</t>
  </si>
  <si>
    <t>Sumayya Manzil, Vrikshavilasam,, Thopp, Vandanam, Amabalappuzha,, Kerala-688005</t>
  </si>
  <si>
    <t>M/s Signage Solution</t>
  </si>
  <si>
    <t>Vaishali  || D /11B sector 2, Pin Code-201019</t>
  </si>
  <si>
    <t>M/s Signages &amp; Elevation</t>
  </si>
  <si>
    <t>M/s Silver Impressions</t>
  </si>
  <si>
    <t>M/s Simran Traders</t>
  </si>
  <si>
    <t>M/s Sindh Trading Co.</t>
  </si>
  <si>
    <t>gokak road , kanbargi,, Belgaum- 590016, (Karnataka)</t>
  </si>
  <si>
    <t>M/s Singh Art</t>
  </si>
  <si>
    <t>Sharawani garden c 1818 behind ganpati chowk, vimana nagar Pune 411014 (maharashtra)</t>
  </si>
  <si>
    <t>M/s Singhal Hardware and Paints</t>
  </si>
  <si>
    <t>M/s Singhal Hardware and Plywood</t>
  </si>
  <si>
    <t>House No.3-8-342, Plot No 42/13,, Srinivasa Colony, LB Nagar, Hyderabad-500074</t>
  </si>
  <si>
    <t>M/s Singhal Marble House</t>
  </si>
  <si>
    <t>C/o laddu gopal gift &amp; toys house goluwala, Sbi bank wali gali
Post goluwala, Dist hanumangarh
335802, (Rajasthan)</t>
  </si>
  <si>
    <t>M/s Singhal Paints &amp; Hardawre</t>
  </si>
  <si>
    <t>M/s Singhal Plywood &amp; Hardware</t>
  </si>
  <si>
    <t>M/s Singhal Plywood &amp; Hardware Store</t>
  </si>
  <si>
    <t>M/s Singhal Timber &amp; Hardware</t>
  </si>
  <si>
    <t>M/s Singhal Traders (D)</t>
  </si>
  <si>
    <t>M/s Singhal Trading Company</t>
  </si>
  <si>
    <t>M/s Sitaram Agarwal &amp; Co.</t>
  </si>
  <si>
    <t>New Qazi Bagh,Anantnag,, Jammu &amp; Kashmir-192101</t>
  </si>
  <si>
    <t>M/s SK Md Salim</t>
  </si>
  <si>
    <t>Kuttikattukunnel (h)
Vaniyappara 
Charal po
Kannur dt
Kerala., Pin 670706</t>
  </si>
  <si>
    <t>M/s Sky Creations</t>
  </si>
  <si>
    <t>Tiruchengode</t>
  </si>
  <si>
    <t>M/s Sky Glass House</t>
  </si>
  <si>
    <t>M/s Smart Colours</t>
  </si>
  <si>
    <t>Gandhi bazaar  down 1 st cross near karidevara temple, Amruth bag house building 
Shimoga 577202
Karnataka</t>
  </si>
  <si>
    <t>M/s Smart Vision Agency</t>
  </si>
  <si>
    <t>M/s Smartivity Labs Private Limited</t>
  </si>
  <si>
    <t>M/s Smile Digital</t>
  </si>
  <si>
    <t>M/s Smit Enterpeises</t>
  </si>
  <si>
    <t>M/s SN Gelatin India</t>
  </si>
  <si>
    <t>Chandannagar</t>
  </si>
  <si>
    <t>M/s SNS Agency</t>
  </si>
  <si>
    <t>M/s Sns Printing and Gifting</t>
  </si>
  <si>
    <t>Isnapur</t>
  </si>
  <si>
    <t>M/s Snuggle Gifts</t>
  </si>
  <si>
    <t>M/s Sogat Structures &amp; Signages</t>
  </si>
  <si>
    <t>M/s Solanki Hardware &amp; Sanitary Store</t>
  </si>
  <si>
    <t>M/s Somesh Hardwares</t>
  </si>
  <si>
    <t>F-333A, SGM Nagar Sector-48 Faridabad, Haryana-121001</t>
  </si>
  <si>
    <t>M/s Sonal Arts</t>
  </si>
  <si>
    <t>16/5, Karkhana Bagh, Mathura Road,, Prestolite Sedctor 20, Faridabad, Haryana-121002</t>
  </si>
  <si>
    <t>M/s Sonali Hardware</t>
  </si>
  <si>
    <t>1, Main Bazar Palampur,Kangra,, Himachal Pradesh-176061</t>
  </si>
  <si>
    <t>M/s Sonepat Plywood and Hardware</t>
  </si>
  <si>
    <t>B-121, Phase-Ii Noida, Gautambuddha Nagar, Uttar Pradesh-201305</t>
  </si>
  <si>
    <t>M/s Sonu Auto Parts</t>
  </si>
  <si>
    <t>Opp. Oxford Street, Chandigarh-Ambala Highway, Zirakpur (Distt. Mohali) Punjab-140603, (Punjab)</t>
  </si>
  <si>
    <t>M/s Sonu Radium Art</t>
  </si>
  <si>
    <t>Surajpur</t>
  </si>
  <si>
    <t>M/s Sony Plywood</t>
  </si>
  <si>
    <t>#6-B, Near Anaj Mandi,, Mirch Mandi Road, Tohana, Haryana-125120</t>
  </si>
  <si>
    <t>M/s Sony Plywood and Hardawre Store</t>
  </si>
  <si>
    <t>House No 9 Anand Nagar Extension, Ground Floor, Ganpati Paints and Hardware Store, Gali No 9 Patiala, Nb Car Point, Patiala-147004, (Punjab)</t>
  </si>
  <si>
    <t>M/s Soumit Chatterjee</t>
  </si>
  <si>
    <t>Right lower ground, plot no. 1, Mohna Road,, Ballabgarh, Faridabad, Haryana, 121004</t>
  </si>
  <si>
    <t>Kalyani</t>
  </si>
  <si>
    <t>M/s Soumya Enterprises</t>
  </si>
  <si>
    <t>WF 69vaishno Gali, Near Fire Bridge Haedquarter,, Basti Adda Chowk, Jalandhar , Punjab-144001</t>
  </si>
  <si>
    <t>M/s South Delhi Plywood House</t>
  </si>
  <si>
    <t>Shop No.9 , umiya shakti Appt.,Kathe Lane, bankar chowk,Dwarka,Nashik 422011, Maharashtra</t>
  </si>
  <si>
    <t>M/s Southern Sign Technology</t>
  </si>
  <si>
    <t>Shop No.3 Near Purohit Mitas,, Opp. Hanuman Mandir, Main Road, Akurdigaonthan,, Akurdi Pune-411035 (Maharashtra)</t>
  </si>
  <si>
    <t>M/s Spark Sign</t>
  </si>
  <si>
    <t>Main Road, Nandura, Buldhana, Maharashtra-443404</t>
  </si>
  <si>
    <t>M/s Splendour Paint</t>
  </si>
  <si>
    <t>Khasra 9149, Murthal Road, Sonipat, the Utsav Grand, Sonipat-131001, (Haryana)</t>
  </si>
  <si>
    <t>M/s Spok Technocom</t>
  </si>
  <si>
    <t>34, Ashwini Bazar, Udaipur-313001, (Rajasthan)</t>
  </si>
  <si>
    <t>M/s Sports Care</t>
  </si>
  <si>
    <t>7,8, Village Devipura, Mauza Govindpur, Mathura, Mathura-281004</t>
  </si>
  <si>
    <t>M/s Sra Gifts &amp; Awards</t>
  </si>
  <si>
    <t>Canal Road,  Sujanpur, Pathankot, Punjab-145023</t>
  </si>
  <si>
    <t>M/s Sree Shyam Plywood and Hardware</t>
  </si>
  <si>
    <t>G-3 Iind-Floor Near Sihani Thana, Hapur Road Nehru Nagar, Ghaziabad-201001, (Uttar Pradesh)</t>
  </si>
  <si>
    <t>M/s SRginfotech</t>
  </si>
  <si>
    <t>Plot No.4, Shop No.1, Ground Floor, Molarband School Road,Nagar Market, Meethapur Chowk, Badarpur, South Delhi-110044</t>
  </si>
  <si>
    <t>M/s Sri Ayyappa Timber Depot</t>
  </si>
  <si>
    <t>M/s Sri Balaji</t>
  </si>
  <si>
    <t>26, Satyam , 11th Pal Road,, Sardaroura Jodhpur , Rajasthan-342001</t>
  </si>
  <si>
    <t>Kumbakonam</t>
  </si>
  <si>
    <t>M/s Sri Balaji Industrial Accessories</t>
  </si>
  <si>
    <t>Kh. No-1084 Kailash Park, near arthla metro station, Ghaziabad-201007</t>
  </si>
  <si>
    <t>M/s Sri Balaji LED</t>
  </si>
  <si>
    <t>Near Devpura Chowk, Near Pnb Bank, Maya Pur Branch, Pin Code-249401</t>
  </si>
  <si>
    <t>M/s Sri Bali Sharma Hardware and Furniture</t>
  </si>
  <si>
    <t>Near Masjid, Village Harshwada Ba, Post Najibabad, Najibabad, Qasmiya Inter College, Bijnor-246763, (Uttar Pradesh)</t>
  </si>
  <si>
    <t>Barh</t>
  </si>
  <si>
    <t>M/s Sri Dhanalakshmi Plywood &amp; Hardware</t>
  </si>
  <si>
    <t>47, Ground Floor, Pocket-11, Sector-24, Rohini, North West Delhi, Delhi-110085</t>
  </si>
  <si>
    <t>M/s Sri Durga Advertisers &amp; Led Sign Boards</t>
  </si>
  <si>
    <t>9-21-751,752,753,754,755, Bharath Complex, Azizuddin Road, Mangaluru, Dakshina Kannada, KARNATAKA-575001</t>
  </si>
  <si>
    <t>M/s Sri Fun Impex Pvt Ltd.</t>
  </si>
  <si>
    <t>Plot No. 117, 52 Hector Expansion Area,, New GIDC Umbergaon , Valsad Gujarat, 396171</t>
  </si>
  <si>
    <t>M/s Sri Ganesh Colour Chem</t>
  </si>
  <si>
    <t>Opposite City Bus Stand, Ground Floor, Near P and E Office, Lower Zarkawt, Zarkawt, Aizawl-796007, (Mizoram)</t>
  </si>
  <si>
    <t>M/s Sri Gopal Timber Traders</t>
  </si>
  <si>
    <t>167/22 Sonepat Road, Rohtak-124001, Haryana</t>
  </si>
  <si>
    <t>M/s Sri Krishna Enterprises (D)</t>
  </si>
  <si>
    <t>Mahavir Iron Store, V.V.Inter College Road, Shamli-247776, (UTTAR PRADESH)</t>
  </si>
  <si>
    <t>M/s Sri Krishna Enterprises(HR)</t>
  </si>
  <si>
    <t>Arihant Interior, Mota Mahadev Mandir, Narnaul Mahendragarh, Haryana-123001</t>
  </si>
  <si>
    <t>M/s Sri Kutch Vijay Saw Mill</t>
  </si>
  <si>
    <t>Plot No. 41, Gabriel Road,, Sanjay Aluminum Pvt Ltd., Sector-2, Parwanoo.,, Solan, Himachal Pradesh, 173220</t>
  </si>
  <si>
    <t>M/s Sri Lakshmi Enterprises</t>
  </si>
  <si>
    <t>01, Behind Ragini Hospital, Mainpuri, Uttar Pradesh-205001</t>
  </si>
  <si>
    <t>M/s Sri Lakshmi Saraswathi Engineering Works</t>
  </si>
  <si>
    <t>Gali No 11, Garg Trading Company, Shankar Colony, Charkhi Dadri, Bhiwani-127306, (Haryana)</t>
  </si>
  <si>
    <t>M/s Sri Maya Traders</t>
  </si>
  <si>
    <t>34 Ashapuri Chawl, Nr Tata Nagar Society Meghaninagar, Ahmedabad-380016</t>
  </si>
  <si>
    <t>M/s Sri Murugan Multi Printing</t>
  </si>
  <si>
    <t>Plot B-4, Industrial Estate,
, Munshi Pura, Mau, Uttar Pradesh, 275101</t>
  </si>
  <si>
    <t>M/s Sri Om Sai Enterprises</t>
  </si>
  <si>
    <t>E-45 Sector-63, Gautam Buddha Nagar, Noida, Uttar Pradesh-201301</t>
  </si>
  <si>
    <t>M/s Sri Ragavendra Arts</t>
  </si>
  <si>
    <t>4226, Hardev Ganj, Kosi Kalan, Mathura-281403, (Uttar Pradesh)</t>
  </si>
  <si>
    <t>M/s Sri Renukadevi Timbers</t>
  </si>
  <si>
    <t>5286 Near Datya Hospital, Juna Bazar Ahilyanagar, Maharashtra-414001</t>
  </si>
  <si>
    <t>M/s Sri Sai Baba Traders</t>
  </si>
  <si>
    <t>Shop No D-26 Second Floor, New Durga Bazar Himatnagar, Himmatnagar, on the Shanti Enterprise, Sabarkantha-383001, (Gujarat)</t>
  </si>
  <si>
    <t>M/s Sri Sai Residency</t>
  </si>
  <si>
    <t>M/s Sri Sapthagiri Creations</t>
  </si>
  <si>
    <t>K-23 Phase 11 New Palam Vihar, Gurugram, Near Star Aviation Acadeny, Gurugram 122017</t>
  </si>
  <si>
    <t>M/s Sri Vageshwari Doors</t>
  </si>
  <si>
    <t>Dwarikapuri Mela Road,, Lakhimpur Kheri, Uttar Pradesh-262701</t>
  </si>
  <si>
    <t>M/s Sri Vigneshwara Timber Depot</t>
  </si>
  <si>
    <t>H No-1-7-11/2, Ayyppa Swami Temple Road,, Kamala Nagar, Ecil, Hyderabad, Medchal,, Malkajgiri, Telangana, 500062</t>
  </si>
  <si>
    <t>M/s Sri Vinayaka Industries</t>
  </si>
  <si>
    <t>2nd floor "soor" opp juna ramji mandir, near gamdi vad, anand 388001, (Gujarat)</t>
  </si>
  <si>
    <t>M/s SSS Designtek Private Limited</t>
  </si>
  <si>
    <t>386, Setelite junction, Kelo Hala
Indore MP-452010</t>
  </si>
  <si>
    <t>M/s Star Family</t>
  </si>
  <si>
    <t>Plot Bo. 9 and 10, Kh No.-24/11, Nangali Sakrawati Industrial Area, South East Delhi-110065</t>
  </si>
  <si>
    <t>M/s Star Flex</t>
  </si>
  <si>
    <t>457 , B15, 4th, Ashiana Town Bhiwadi, Thadha, Bhiwadi, Near Thadha Village, Alwar-301019, Rajasthan</t>
  </si>
  <si>
    <t>M/s Star Flex (A.P.)</t>
  </si>
  <si>
    <t>1815, 1, Uttara,Bbsr-Puri Nh Road, Bikipur, Unitdigitals Pvt Ltd, Khordha-751002, (Odisha)</t>
  </si>
  <si>
    <t>M/s Star Flex Printing &amp; Shadi Card</t>
  </si>
  <si>
    <t>Opp. Vishal Mega Mart, Bawngkawn/lunglei Road, Bawngkawn/aizawl, Aizawl-796014 (Mizoram)</t>
  </si>
  <si>
    <t>M/s Star Graphics</t>
  </si>
  <si>
    <t>Shop No. 1 Golden Estate Parashare Enclave,, Baltana, Zirakpur, Sas Nagar Punjab-140603</t>
  </si>
  <si>
    <t>M/s Star Ply &amp; Mica</t>
  </si>
  <si>
    <t>Nazir Pura Old Nanpara by Pass, Bahraich, Aisha Masjid, Bahraich, Uttar Pradesh-271801</t>
  </si>
  <si>
    <t>M/s Star Ply Sale's</t>
  </si>
  <si>
    <t>Mahajan Padav, Jhajjar Road,, Rohtak-124001 Haryana</t>
  </si>
  <si>
    <t>M/s Star Plywood &amp; Hardware Store</t>
  </si>
  <si>
    <t>Dist Rajkot, Ta Jasdan, Atkot Jasdan Road, Atkot, Near Radhe Steel, Rajkot-360040, (Gujarat)</t>
  </si>
  <si>
    <t>M/s Star Style Plastic Works</t>
  </si>
  <si>
    <t>Dak Bunglow Road, Rasra Ballia 221712</t>
  </si>
  <si>
    <t>M/s Staraxiom Electronics (P) Ltd.</t>
  </si>
  <si>
    <t>pali road, dehri on sone,, near dr. kashyap clinic(rohtas), bihar-821307</t>
  </si>
  <si>
    <t>M/s Startronix Modular Systems Pvt Ltd</t>
  </si>
  <si>
    <t>Opp. Verma Filling Station, Old G.T Road Bhawan Kund, Palwal-121102, (HARYANA)</t>
  </si>
  <si>
    <t>M/s Starwings</t>
  </si>
  <si>
    <t>2426 A , Opp Obc Bank,, Kanod Gate Rewari, Haryana-123401</t>
  </si>
  <si>
    <t>M/s Stedfast Medishield Private Limited</t>
  </si>
  <si>
    <t>Plot No P-90,, Ground Floor, Mayureshwar Complex, Jalochi Road, Midc Baramati, Pune-413133, (Maharashtra)</t>
  </si>
  <si>
    <t>M/s Steel Letters</t>
  </si>
  <si>
    <t>9, Block 9 ,, Floor-Grd, Transit Camp, Near Saibaba Nagar,, K K Krishnan Menan Marg, 90 Road,, Dharavi, Mumbai Mumbai Suburban-400017, (Maharashtra)</t>
  </si>
  <si>
    <t>M/s Steer Engineering Private Limited</t>
  </si>
  <si>
    <t>Plot No 855/1716, 1080/1717,Khata No 518/6, Badriraj Nagar 2nd Line, Berhampur, Ganjam-760003, (Odisha)</t>
  </si>
  <si>
    <t>M/s Sterimed Surgicals (India) Pvt.Ltd</t>
  </si>
  <si>
    <t>near punjab &amp; sindh  bank garshankar road Balachaur, Disst. SBS Nagar punjab
Pin code 144521</t>
  </si>
  <si>
    <t>M/s Studio MNT Private Limited</t>
  </si>
  <si>
    <t xml:space="preserve"> 91 8826254949</t>
  </si>
  <si>
    <t>khasra no. 5940/2849/1=2-11 5940/2849/2=1-6,, Vikas Colony Murthal Riad, Sonipat,'CNG, Pump Sonipat, Haryana-131001</t>
  </si>
  <si>
    <t>M/s Subarna Enterprise</t>
  </si>
  <si>
    <t>Shop No.160, Nai Anaj Mandi, Rewari-123401, (HARYANA)</t>
  </si>
  <si>
    <t>Kendujhar</t>
  </si>
  <si>
    <t>M/s Subhash Industries</t>
  </si>
  <si>
    <t>Shop No. 37,38 K No.54,, Rai Rajasthan Colony-2,, Kundli Idnustrial Area Sonipat, Haryana-131028</t>
  </si>
  <si>
    <t>M/s Sudarsana Digital Printing</t>
  </si>
  <si>
    <t>A R No- 340/2, Small Industrial Estate Golden Food, Varanasi, Bank of Baroda, Varanasi-221106, (Uttar Pradesh)</t>
  </si>
  <si>
    <t>M/s Suhajo</t>
  </si>
  <si>
    <t>Manpur Gali No-3, Katra Naj,, Moradabad-244001(Uttar Pradesh)</t>
  </si>
  <si>
    <t>M/s Sujaat Metals</t>
  </si>
  <si>
    <t>A-5 Mosque Complex, Opp  Bus Stand, Huzurabad, Karimnagar, Telangana- 505468</t>
  </si>
  <si>
    <t>M/s Sujit Sudhakar Shetty</t>
  </si>
  <si>
    <t>457, krishna nagar road,, Trimurti Nagar, Jabalpur M.P.-482002</t>
  </si>
  <si>
    <t>M/s Sukesh Sharma</t>
  </si>
  <si>
    <t>Plot No-47 Ground Floor Gopinath Society, Surat Kamrej Road Surat, Opp. D Mart, Surat, Gujrat 395006</t>
  </si>
  <si>
    <t>M/s Sukhija Brothers</t>
  </si>
  <si>
    <t>31/1, Opposite Omaxe Hills, Domka Mohalla, Faridabad-121003, (Haryana)</t>
  </si>
  <si>
    <t>M/s Sukhmani Electricals</t>
  </si>
  <si>
    <t>Plot No.582/2183, Koradakanta, 1st Floor, Koradakanta, Koradakanta Siva Mandir Road, Bhubaneswar, Mahadev Mandir, Khordha-751006, (Odisha)</t>
  </si>
  <si>
    <t>M/s Sultan Traders</t>
  </si>
  <si>
    <t>B 241 rajeev nagar, Near r k play school, Delhi 110086</t>
  </si>
  <si>
    <t>M/s Sultani Brothers</t>
  </si>
  <si>
    <t>Khata No-235 Khesra No-298, Andigola Ps-Nagar,Po-Hpo, Anupama Kumari, Andigola Road, Muzaffarpur, Muzaffarpur Head Post Office, Muzaffarpur-842001, (Bihar)</t>
  </si>
  <si>
    <t>M/s Suman Photo Framing</t>
  </si>
  <si>
    <t>Mekhan Wali Gali, Gandhi Road, Moga, Mekhan Wali Gali, Moga, (Punjab)-142001</t>
  </si>
  <si>
    <t>M/s Sumeet Chaki</t>
  </si>
  <si>
    <t>Plot No. 148,, Sector-56, Phase-V, Ehtp, Hsiidc Industrial Area, Kundli, Sonipat-131028</t>
  </si>
  <si>
    <t>M/s Sumit Bhatia</t>
  </si>
  <si>
    <t>3411 Ground Floor, Gali Hakim Baqa Hauz Qazi, New Delhi Central Delhi-110006</t>
  </si>
  <si>
    <t>M/s Sumitrajit Enterprises</t>
  </si>
  <si>
    <t>Shop No. 01, Ground Floor, Rajive Path,, Infront of Moon City, 2nd Gate, Dimna Road,, Po-MGM, Mango, East Singhbhum, Jamshedpur- 831018</t>
  </si>
  <si>
    <t>M/s Summer Solution</t>
  </si>
  <si>
    <t>18/148a, Ground Floor, Valiyangadi Warehouse, Binanipuram Road, Kadungalloor, Binanipuram Sub Post Office, Ernakulam-683502, (Kerala)</t>
  </si>
  <si>
    <t>M/s Sun Hardware</t>
  </si>
  <si>
    <t>Flat No. 203, 2nd Floor, Sunanda Residency,, Sundaramma Street, Gandhi Nagar,, Vijaywada-520002 (Andhra Pradesh)</t>
  </si>
  <si>
    <t>M/S Sun Organic Industries Pvt Ltd</t>
  </si>
  <si>
    <t>1d/10 Bp, Deep Chand Bhartia Marg, Faridabad, Ratan Electric Store, Faridabad-121001</t>
  </si>
  <si>
    <t>M/s Sundha Marketing</t>
  </si>
  <si>
    <t>0, Kabari Bazar, Khurja ,, Bulandshahr,Uttar Pradesh-203131</t>
  </si>
  <si>
    <t>M/s Suneja Paints &amp; H/W Store</t>
  </si>
  <si>
    <t xml:space="preserve"> 91 9711772038</t>
  </si>
  <si>
    <t>A1/81/8, Sagar Enterprises, Sector 21, Turbhe, Thane-400705, (Maharashtra)</t>
  </si>
  <si>
    <t>M/s Sunil Agarwal</t>
  </si>
  <si>
    <t>No 53, 10th Main Road, Bengaluru, Opposite to Karumariyamma Temple, Bengaluru Urban, (Karnataka)-560050</t>
  </si>
  <si>
    <t>M/s Sunil Anil &amp; Associates</t>
  </si>
  <si>
    <t>H.No. 44 Sindhi Colony, Kota-324007, (Rajasthan)</t>
  </si>
  <si>
    <t>M/s Sunny Plywood</t>
  </si>
  <si>
    <t>M/s Sunpoint Designshop</t>
  </si>
  <si>
    <t>1, Jangle Complex, Jalna, Maharashtra-431203</t>
  </si>
  <si>
    <t>M/s Sunrise Traders</t>
  </si>
  <si>
    <t>50/12, Jhajjar road, Ghanipura, Rohtak,, Haryana, 124001</t>
  </si>
  <si>
    <t>M/s Sunshine</t>
  </si>
  <si>
    <t>2-4-123/3/1/p Ground Floor, Rajendra Nagar Road, Hyderabad, Old Rta Office Lane, Near Upparpally Court, Rangareddy-500048, (Telangana)</t>
  </si>
  <si>
    <t>M/s Sunview Security System Private Limited</t>
  </si>
  <si>
    <t>Azad Road, Chandausi, Chandausi, Sambhal-244412 (Uttar Pradesh)</t>
  </si>
  <si>
    <t>M/s Sunway Green Lighting</t>
  </si>
  <si>
    <t>14 &amp; 15 Ground Floor Simandhar Shopping Center, Highway Road Mahesana, Nagalpur, Nr. V R Patel College of Commerce, Mahesana-384002 (Gujarat)</t>
  </si>
  <si>
    <t>M/s Super Glass &amp; Plywood</t>
  </si>
  <si>
    <t>1110, aska road, berhampur, Ganjam,, Odisha, 760006</t>
  </si>
  <si>
    <t>M/s Super Hardware and Sanitary Store</t>
  </si>
  <si>
    <t>00, Shastri Market, Thanesar, Kurukshetra-136118, (Haryana)</t>
  </si>
  <si>
    <t>M/s Super Stander &amp; Company</t>
  </si>
  <si>
    <t>Plot No.1669, Block-D Dsidc Narela, Narela, North West Delhi, Delhi-110040</t>
  </si>
  <si>
    <t>M/s Superior Activities</t>
  </si>
  <si>
    <t>Jain Mandir Road, Near Mukesh Lodge, Tikamgarh-472001, (Madhya Pradesh)</t>
  </si>
  <si>
    <t>M/s Supreme Doors &amp; Allied Products</t>
  </si>
  <si>
    <t>M/s Supreme Paint &amp; Hardware Store</t>
  </si>
  <si>
    <t>Jai Timber and Plywood Co., Near Vijay Cement Agency, Nand Rampur Bass Road, Dharuhera Rewari-123106, (Haryana)</t>
  </si>
  <si>
    <t>M/s Suraj Bhan Mittal &amp; Sons</t>
  </si>
  <si>
    <t>M/s Suraj Digital Offset Private Limited</t>
  </si>
  <si>
    <t>Mumtaj Bhawan, Main Bazar, Near Khalsa Hotel, Karanprayag, Chamoli-246444, (Uttarakhand)</t>
  </si>
  <si>
    <t>Jagdalpur</t>
  </si>
  <si>
    <t>M/s Suraj International</t>
  </si>
  <si>
    <t>Plot No. E-19 Barahi Road, Bahadurgarh, Jhajjar, Haryana-124507</t>
  </si>
  <si>
    <t>M/s Surendra Paint &amp; Hardware Store</t>
  </si>
  <si>
    <t>S/o Harman Singh Vishwakarma,, Gurariya Road, Dhokheda, Samnapur,, Raisen, Madhya Pradesh- 464668</t>
  </si>
  <si>
    <t>M/s Suresh Chand Gopal Garg Timber Merchant</t>
  </si>
  <si>
    <t>Kanan Vihar, Plot No. 556, Khata No. 5, Patia Sub Post Office, Patia Road, Bhubaneswar, Khordha-751031, (ODISHA)</t>
  </si>
  <si>
    <t>M/s Suresh Chandran</t>
  </si>
  <si>
    <t>M/s Surface Design</t>
  </si>
  <si>
    <t>C -140/2 Ground Floor, Gali No. 20, Below Ndc Public School, Madanpur Khadar Extn, South Delhi-110076</t>
  </si>
  <si>
    <t>M/s Surjan Sethi Timber Traders</t>
  </si>
  <si>
    <t>C/o Bijay Prasad Aggarwal ,, Gola Road, Near Durga Mandir , Ramgarh ,', Jharkhand-829122</t>
  </si>
  <si>
    <t>M/s Surjeet Enterprises</t>
  </si>
  <si>
    <t>9, 2nd Floor, Above Royal Agency, Mahavir Chowk, Neral, Raigad-410101, (Maharashtra)</t>
  </si>
  <si>
    <t>M/s Surns Adhesives</t>
  </si>
  <si>
    <t>Near Zam Zam Function Lawn,, Walgaon Road, Amravati, (M.S.)-444601</t>
  </si>
  <si>
    <t>M/s Surya Scientific Industries</t>
  </si>
  <si>
    <t>Shop No.21, Bhoor Colony, Main Road, Opp. Sector-29, Faridabad-121002, (HARYANA)</t>
  </si>
  <si>
    <t>M/s Surya Timber &amp; Plywood</t>
  </si>
  <si>
    <t>Khasra No-870, Opposit Jindal Public Schaool, Shahpur Bamheta, Ghaziabad-201001, (Uttar Pradesh)</t>
  </si>
  <si>
    <t>M/s Surya Vijay Saw Mills</t>
  </si>
  <si>
    <t>209, Ground Floor, Pitampura, Village, Landmark Near Cgauoal North Delhi-110034</t>
  </si>
  <si>
    <t>M/s Sushil Plywood Company</t>
  </si>
  <si>
    <t>E-2/206, Shastri Nagar, Main Road,, Metro Pillar No. 169,, Delhi-110052</t>
  </si>
  <si>
    <t>M/s Suthar Trading</t>
  </si>
  <si>
    <t>Shop No. 91  New Anaj Mandi Ateli, Mandi Distt Mohindergarh Haryana Pin Code - 123021</t>
  </si>
  <si>
    <t>M/s Suyog Sales and Services</t>
  </si>
  <si>
    <t>M/s Svanik Creations</t>
  </si>
  <si>
    <t>Laxmi Vihar , RHNO-19, Gut-82/p, Devlai,, Satara Area, Aurangabad, Chhatrapati,, Sambhaji Nagar, Maharashtra, 431001</t>
  </si>
  <si>
    <t>M/s Swagat Ply</t>
  </si>
  <si>
    <t>Nidholi Road, Etah Uttar Pradesh-207001</t>
  </si>
  <si>
    <t>Malad West</t>
  </si>
  <si>
    <t>M/s Swami Graphics</t>
  </si>
  <si>
    <t>6 A, Keshavpura, Kota-324009, (Rajasthan)</t>
  </si>
  <si>
    <t>M/s Swan International</t>
  </si>
  <si>
    <t>Ap/5/286-A, Opp Railway Station, Ollur, Thrissur,, Kerala, 680306</t>
  </si>
  <si>
    <t>M/s Swangiya MA Sticker</t>
  </si>
  <si>
    <t>Opp.Canara Bank, Near Petrol Pump, Sugar Mill, Meerut-250205, (Uttar Pradesh)</t>
  </si>
  <si>
    <t>M/s Swapnil Bhosale</t>
  </si>
  <si>
    <t>Shop No. 2, Mayur House, Gumanpura Thana Road, Kota, Mahalaxmi Apartment Ke Saamne, Kota-324007, (Rajasthan)</t>
  </si>
  <si>
    <t>Shirgaon</t>
  </si>
  <si>
    <t>M/s Swasthik Marketing</t>
  </si>
  <si>
    <t>Opp Modi Yad Ghar, Raj Chopla Upper, Bazar, Modi Nagar, Ghaziabad,, Uttra Pradesh-201201</t>
  </si>
  <si>
    <t>M/s Swastik Enterprises (H.P.)</t>
  </si>
  <si>
    <t>Katra Raj , Moradabad. Uttar Pradesh-244001</t>
  </si>
  <si>
    <t>M/s Swastik One</t>
  </si>
  <si>
    <t>Plot No. 1415 Sector 82, Jlpl Industrial Area Sas Nagar, Mohali, Punjab-160055</t>
  </si>
  <si>
    <t>M/s Swastik Plywood &amp; Alluminium</t>
  </si>
  <si>
    <t>Goel Traders, Moh. Chamad Wala, Vashya Khatik, Jewar, Gautambuddha Nagar, Uttar Pradesh-203135</t>
  </si>
  <si>
    <t>M/s Swastik Plywood &amp; Hardware Store</t>
  </si>
  <si>
    <t>01, Main Road, Chandous, Aligarh-202001, (Uttar Pradesh)</t>
  </si>
  <si>
    <t>M/s Swastik Plywood &amp; Laminate</t>
  </si>
  <si>
    <t>M/s Swastik Plywood and Hardware</t>
  </si>
  <si>
    <t>Tigaon Road, Sector 82, Near Parnayam, Faridabad-121002, (Haryana)</t>
  </si>
  <si>
    <t>M/s Swastik Traders(Cuttack)</t>
  </si>
  <si>
    <t>102, First Floor, Aastha Plus Complex, Sardar Baug, Junagadh-362001</t>
  </si>
  <si>
    <t>M/s Sweta Plywood</t>
  </si>
  <si>
    <t>E-516, Road No. 8, Marudhar Industrial Area, Basni IInd Phase, Jodhpur, Rajasthan-342005</t>
  </si>
  <si>
    <t>M/s Syed imthias Hassan</t>
  </si>
  <si>
    <t>Raghunath Market, Miston Gunj,, Rampur, Uttar Pradesh, 244901</t>
  </si>
  <si>
    <t>Nagercoil</t>
  </si>
  <si>
    <t>M/s Syed Plastics</t>
  </si>
  <si>
    <t>5-5-199/b, 1st Floor, Ranigunj, Secunderabad, Hyderabad-500003, (TELANGANA)</t>
  </si>
  <si>
    <t>M/s Syed's Pen Co.</t>
  </si>
  <si>
    <t>M/s Systro Dynamics Private Limited</t>
  </si>
  <si>
    <t>Near Post Office G. T. Road, Kurawali, Mainpuri-205265, (Uttar Pradesh)</t>
  </si>
  <si>
    <t>M/s Taheri Arts</t>
  </si>
  <si>
    <t>20/12, Hanuman Chwok, Begampur, North West Delhi-110086</t>
  </si>
  <si>
    <t>M/s Taj Industries</t>
  </si>
  <si>
    <t>Plot No. 23/B Kancha Imarath Maheshwaram,, Ravirala Villlage, Hardware Park, TSIIC Hyderabad, Rangareddy, Telangana-501510</t>
  </si>
  <si>
    <t>M/s Tajwood Interior Furniture</t>
  </si>
  <si>
    <t>shed no-B-12, SY NO. 167, dhwarkesh ind corp, Society, Udhna Magdalla Road, Surat, Gujarat-395007</t>
  </si>
  <si>
    <t>M/s Takkar Home Decor &amp; Hardware Gallery</t>
  </si>
  <si>
    <t>Shop No-165, Nanak Pura Market, South Moti Bagh, South West Delhi, Delhi-110021</t>
  </si>
  <si>
    <t>M/s Tambi Timbers LLP</t>
  </si>
  <si>
    <t>Gaur Udyog Kendra , NH-2, Near Maheshwari Hospital, Mathura-281004</t>
  </si>
  <si>
    <t>M/s Tancho's Wood House Privaye Limited</t>
  </si>
  <si>
    <t>Kh.No 84/32/2, Ground Floor, Daryapur Road, New Delhi, Near Nangal Mor, North Delhi-110039, (DELHI)</t>
  </si>
  <si>
    <t>M/s Taneja Glass Store</t>
  </si>
  <si>
    <t>Jagatpura</t>
  </si>
  <si>
    <t>M/s Taneja Paints &amp; Hardware Store</t>
  </si>
  <si>
    <t>Shop No.7b, Main Rohtak Road, Extn.3,Nangloi, West Delhi-110041</t>
  </si>
  <si>
    <t>M/s Tanmay Sanitary House</t>
  </si>
  <si>
    <t>67/b, Phears Lane, 1st Floor, Bowbazar, Kolkata-700073, (WEST BENGAL)</t>
  </si>
  <si>
    <t>M/s Tanotray Enterprises</t>
  </si>
  <si>
    <t>Khasra No. 1729, Shop No. 1, Behind Chandi Mandir, Hapur, Pilkhuwa, Near Chandi Inter College, Hapur, Uttar Pradesh-245304</t>
  </si>
  <si>
    <t>M/s Tarakanta Sahoo</t>
  </si>
  <si>
    <t>At: Dalpur, Himatnagar- Ahmedabad Highway, Nh 48 Pin Code-383210 (Gujarat)</t>
  </si>
  <si>
    <t>M/s Taran Interiors</t>
  </si>
  <si>
    <t>G/A/4, Austvinayak Complex,, Opp Dariyapour Darwaja, Bardolpura Dariyapur,, Ahmedabad Gujarat-380001</t>
  </si>
  <si>
    <t>M/s Tastech Innovations Private Limited</t>
  </si>
  <si>
    <t>D-23/110 gali no - 07 khajuri khas delhi -110094</t>
  </si>
  <si>
    <t>M/s Tatvai India Private Limited</t>
  </si>
  <si>
    <t>Near Bank of Baroda, Gautam Arts G T Road, Mukerian Hoshiarpur, Hoshiarpur, Punjab-144211</t>
  </si>
  <si>
    <t>M/s Tayal Timber &amp; Plywood Store</t>
  </si>
  <si>
    <t>58/3, Ekta Market, Katra Baryan, Fateh Puri, Central Delhi, Delhi-110006</t>
  </si>
  <si>
    <t>M/s Techline</t>
  </si>
  <si>
    <t>Khasra No-322, Near Sunder Farm House,, Sector-73, General Store, Safrabad Noida,, Gautambuddha Nagar,, Uttar Pradesh-201301</t>
  </si>
  <si>
    <t>M/s Techno Innovation Enterprises</t>
  </si>
  <si>
    <t>00, Bilaspur Road, Tehsil Milak Disst Rampur,, Uttar Pradesh-244901</t>
  </si>
  <si>
    <t>M/s Technocrafts (India)</t>
  </si>
  <si>
    <t>Kh. No. 65, 1st Floor, Street No 9, Blk- D, Village Mukandpur Extn, Village Mukandpur, Ph 1, Landmark Near Choti Shiv, Mukandpur, North West Delhi-110042</t>
  </si>
  <si>
    <t>M/s Tele Audio Video Pvt Ltd</t>
  </si>
  <si>
    <t>Village Bhanpur Khalsa, Gajraula, Amroha, Uttar Pradesh-244235</t>
  </si>
  <si>
    <t>M/s Thalapathy Digital</t>
  </si>
  <si>
    <t>B-63 Ground Floor, Madan Pur Khadar Extn, Part-3 Sarita Vihar, New Delhi South Delhi, Delhi-110076</t>
  </si>
  <si>
    <t>M/s The Brass Shop</t>
  </si>
  <si>
    <t>Shop No 3, Sec 86-87 Dividing Road, Faridabad, Near Modern Dps School, Faridabad-121002, (HARYANA)</t>
  </si>
  <si>
    <t>M/s The Customised Depot</t>
  </si>
  <si>
    <t>4th, 29/17, 60 Feet Street No. 12, Behind Vishwakarma Temple, Viswas Nagar Extension , New Delhi, Shahdara, Delhi-110032</t>
  </si>
  <si>
    <t>Salcete</t>
  </si>
  <si>
    <t>M/s The Events World</t>
  </si>
  <si>
    <t>Unit No. 1, Gate No.4, Siddpura Industrial Estate,, S.V Road,, Goregaon West,, Mumbai Suburban, Maharashtra-400062</t>
  </si>
  <si>
    <t>M/s The Hardware &amp; Plywood Point</t>
  </si>
  <si>
    <t>Plot No 82 Phase Ii, Sipcot Industrial Complex, Village Hosur Dharmapuri, Tamil Nadu-635109</t>
  </si>
  <si>
    <t>M/s The Innotech Hardware</t>
  </si>
  <si>
    <t>Ferozepur Bangar 478, Ferozepur Bangar,, Sonipat, Haryana, 131402.</t>
  </si>
  <si>
    <t>Achhnera</t>
  </si>
  <si>
    <t>M/s The Kamlesh</t>
  </si>
  <si>
    <t>Mahaveer Ganj Nearby Jain Stambh, Infront of Petrol Pump, Mundra Gali, Bhind (M.P.)-477001</t>
  </si>
  <si>
    <t>M/s The Lighthouse</t>
  </si>
  <si>
    <t>21, Opp.Rajasthan Vidhyapeet, Ashapura Colony, Pratapnagar, Udaipur-313001, (Rajasthan)</t>
  </si>
  <si>
    <t>M/s The Monarch Enterprises</t>
  </si>
  <si>
    <t>Shop No 2 P-12 Manik Moti Apartment, Bibvewadi Road Pune, Aerokids, Pune-411037 (Maharashtra)</t>
  </si>
  <si>
    <t>M/s The Multi Solutions Shop</t>
  </si>
  <si>
    <t>G-508-509,, Road No. 9a, Vki Area, Jaipur-302013 (Rajasthan)</t>
  </si>
  <si>
    <t>M/s The Nav Jagriti Co-Operative Group Housing So</t>
  </si>
  <si>
    <t>01, Garia Nagar, Rasuliya, Narmadapuram, Madhya Pradesh-461001</t>
  </si>
  <si>
    <t>M/s The Printing Hub</t>
  </si>
  <si>
    <t>B - 62, Ground Floor, Sector - 57, Noida, Gautambuddha Nagar, Uttar Pradesh-201301</t>
  </si>
  <si>
    <t>M/s The Printing Palette</t>
  </si>
  <si>
    <t>529/16, First Floor, Near C.B.I. Bank, Civil Road, Rohtak-124001, (HARYANA)</t>
  </si>
  <si>
    <t>M/s The Printz Shop</t>
  </si>
  <si>
    <t>Mahatab Road (Infront of Petrol Pump), Cuttack-753001, (ODISHA)</t>
  </si>
  <si>
    <t>M/s The Roy Enterprise</t>
  </si>
  <si>
    <t>Shop No. 1320, Opp. Sector-29, Baselwa Colony, Old Faridabad-121002 (Hr)</t>
  </si>
  <si>
    <t>M/s The Trade Venue</t>
  </si>
  <si>
    <t>Nandida Char Rasta , Near Nandida, Bus Stop, Kadodara Bardoli Highway,, TA, Bardoli, DI Surat-394601, (Gujarat)</t>
  </si>
  <si>
    <t>M/s The Woods Retreat</t>
  </si>
  <si>
    <t>Sco 33, Tdi Emperor Square, Kundali, Sonipat-131001, (Haryana)</t>
  </si>
  <si>
    <t>M/s Thepoxy Enterprise</t>
  </si>
  <si>
    <t>G-2, tirumala tower,, Arni road, yavatmal - 445001, (Maharashtra)</t>
  </si>
  <si>
    <t>M/s Think It Stam It</t>
  </si>
  <si>
    <t>649/3/2 Apper Supper, Kondhwa Road,Pawan Nagar Opp.Apper Bus Depo, Pune-411037 (Maharashtra)</t>
  </si>
  <si>
    <t>Namakal</t>
  </si>
  <si>
    <t>M/s Third Wave Services PVT. LTD</t>
  </si>
  <si>
    <t>In Front of Mamta Hotel, Gd College Road, Begusarai, Prameshwari Market, Begusarai-851101, (Bihar)</t>
  </si>
  <si>
    <t>M/s Thiru Jayaraj Proprietor of Muthu Lithos</t>
  </si>
  <si>
    <t>w/O kishan singh, dindayal colony,, Jaisalmer, Rajasthan, 345001</t>
  </si>
  <si>
    <t>M/s Three Monkeys Enterpriese LLp</t>
  </si>
  <si>
    <t>Gajraula, Moh Vijay Nagar, Opposite  Shukla, Market, Amroha Uttar Pradesh-244235</t>
  </si>
  <si>
    <t>M/s Tigala saw mill</t>
  </si>
  <si>
    <t>L-33A, Plot No 141 2nd Floor, Gali No 5C, Mahipalpur New Delhi-110037</t>
  </si>
  <si>
    <t>Balod</t>
  </si>
  <si>
    <t>M/s Timex Bond Industries Private Limited</t>
  </si>
  <si>
    <t>Gali No 1, Madina Maszid Wali  Gali, Kidwai Nagar, Gurudwara Road, Modinagar, Ghaziabad-201204, (Uttar Pradesh)</t>
  </si>
  <si>
    <t>M/s Tirupati Emterpries (Okhla)</t>
  </si>
  <si>
    <t>A-1871 Green field colony faridabad, 853, A-1871 Green filed colony,, A -1871 Gate no -4 gareen field colony, Gate No 4 Greenfields, Colony, Sector 42, Faridabad, Faridabad, Haryana, 121010</t>
  </si>
  <si>
    <t>M/s TK Printing Material Suppliers</t>
  </si>
  <si>
    <t>Main J T Road, Sector-58, Village-Jharsetli, Ballabgarh, Faridabad-121004, (Haryana)</t>
  </si>
  <si>
    <t>M/s Tomar Hardware and Paints</t>
  </si>
  <si>
    <t>Plot No 348 Udhyog Nagar, Behind Star Height Building, Niwaru Road Jhotwara, Jaipur, Rajasthan-302012</t>
  </si>
  <si>
    <t>M/s Toy Garage India</t>
  </si>
  <si>
    <t>Khasra No 53/17 Floor Ground, Vill Saleem Pur Majra, Block-E-1 Pardhan Enclave Village Burari, New Delhi, New Era Polytechnic, Central Delhi-110084</t>
  </si>
  <si>
    <t>M/s TQN Studios Private Limited</t>
  </si>
  <si>
    <t>19/501a, Chandera Trikaripur Olavara Road, Pilicode, Bsnl Office, Kasargod-671310, (Kerala)</t>
  </si>
  <si>
    <t>M/s Trackbuddy Technologies</t>
  </si>
  <si>
    <t>F-1 Sarpanch Market, Sharma Choek ,, S.G.M Nagar, Faridabad, Haryana 121001</t>
  </si>
  <si>
    <t>M/s Treeland Plywood</t>
  </si>
  <si>
    <t>Shastri Colony Old Faridabad, Plot No  1/277a, Guru Gobind Singh Marg, Faridabad, Shree Ganesh Glass and Aluminum, Faridabad-121002</t>
  </si>
  <si>
    <t>M/s Trimfill</t>
  </si>
  <si>
    <t>44, Na, Mirza Street, Mumbai-400003, (Maharashtra)</t>
  </si>
  <si>
    <t>M/s Tripathi Timber &amp; Commission Agent</t>
  </si>
  <si>
    <t>20-97/5/3 Kaveri Hills, Chilka Nagar Hyderabad, Rangareddy Telangana-500039</t>
  </si>
  <si>
    <t>M/s Trisha Spices Industries</t>
  </si>
  <si>
    <t>Sachin Prakash, 002, Block 37, VBHC Apartment,, Chandapura Anekal Road, Bengaluru, Karnataka, Pin: 562106</t>
  </si>
  <si>
    <t>Champaran</t>
  </si>
  <si>
    <t>M/s TRS Protective Solutions</t>
  </si>
  <si>
    <t>Shop No. 38C, Shri Bihari Ji Market,, Sector-86, Near Accord Hospital,, Greater Faridabad-121014 (Haryana)</t>
  </si>
  <si>
    <t>M/s True Solutions</t>
  </si>
  <si>
    <t>Shop no 1/70,sion bandra link road,kala killa road,, dharavi,mumbai-400017, Maharashtra</t>
  </si>
  <si>
    <t>M/s TS Printers</t>
  </si>
  <si>
    <t>Shop No-5, Sector-86, Tigaon Road, Faridabad-121001, (Haryana)</t>
  </si>
  <si>
    <t>M/s Tuning Fork Private Limited</t>
  </si>
  <si>
    <t>Shop No-S-1, Second Floor, Revenue Survey No.-66, Hemratna Chamber, 8-A National Highway, Trajpar, Morbi Gujarat-363642</t>
  </si>
  <si>
    <t>M/s Tushar Packaging</t>
  </si>
  <si>
    <t>Ground Floor-, D-122,, Gautambuddha Nagar, Uttar Pradesh, 201301</t>
  </si>
  <si>
    <t>M/s Tyt Tools and Hardware</t>
  </si>
  <si>
    <t>S.C.H. 17, Govindpuri, Modinagar-201201, Distt. Ghaziabad (U.P.)</t>
  </si>
  <si>
    <t>M/s U V Overseas</t>
  </si>
  <si>
    <t>M/s U.S.K. International</t>
  </si>
  <si>
    <t>368, New Bhoor Colony, Old Faridabad, Faridabad-121002</t>
  </si>
  <si>
    <t>M/s UD Exports</t>
  </si>
  <si>
    <t>Near L.I.C.Agra Road, Etah-207001 (Uttar Pradesh)</t>
  </si>
  <si>
    <t>M/s Udhata Flex</t>
  </si>
  <si>
    <t>E-27, Sgm Nagar,Nit,Badhkal Lake, Faridabad-121001, (HARYANA)</t>
  </si>
  <si>
    <t>M/s Udyog Enterprise</t>
  </si>
  <si>
    <t>Kheri Road, Purani Chungli, Faridabad Old, Faridabad, Haryana-121002</t>
  </si>
  <si>
    <t>M/s Uhani Enterprises</t>
  </si>
  <si>
    <t>M/s Uma Sharma</t>
  </si>
  <si>
    <t>2828, 2nd Floor, Chailpuri, Kinari Bazar, Chandni Chowk, Delhi-110006</t>
  </si>
  <si>
    <t>M/s Umer Bashir Bhatt</t>
  </si>
  <si>
    <t>Pp-46,, Gali No. 10, Anand Parbat , Industrial Area, Central Delhi-110005</t>
  </si>
  <si>
    <t>M/s Umesh Patel</t>
  </si>
  <si>
    <t>23, 1, Ashok Industrial Estate, Lal Bahadur Shastri Marg, Mumbai, Mumbai Suburban, Maharashtra-400080</t>
  </si>
  <si>
    <t>Vijayapura</t>
  </si>
  <si>
    <t>M/s Unibab Tech Services LLP</t>
  </si>
  <si>
    <t>653/1, Shop Shakti Khand 3, Indirapuram Road Ghaziabad, Uttar Pradesh-201014</t>
  </si>
  <si>
    <t>M/s Uniq Creations</t>
  </si>
  <si>
    <t>Shop No. 23,24, CSC DDA Market,, Arjun Nagar, Safdarjung Enclave,, New Delhi-110029</t>
  </si>
  <si>
    <t>M/s Unique Advertiser</t>
  </si>
  <si>
    <t>No.401/403, 480, 481, 483, Mouja- Matiyari Thana No.147 Forbesganj, Araria 854318</t>
  </si>
  <si>
    <t>M/s Unique Associates</t>
  </si>
  <si>
    <t>C-289, Sector 10, Noida, Gautambuddha Nagar, Uttar Pradesh-201301</t>
  </si>
  <si>
    <t>M/s Unique Display &amp; Advertising</t>
  </si>
  <si>
    <t>House No. 38 Unit 2, Juhugaon Navi Mumbai, Sector-11, Vashi, Thane-400703 (Maharashtra)</t>
  </si>
  <si>
    <t>M/s Unique Farmaid</t>
  </si>
  <si>
    <t>Shop No. 39 Plot No. 40/50/51, Arneja Complex Sector 11, Cbd Belapur, Navi Mumbai Thane-400614</t>
  </si>
  <si>
    <t>M/s Unique Industries</t>
  </si>
  <si>
    <t>1365, Avinashi Road, Peelamedu,, Coimbatore-641004. Tamil Nadu</t>
  </si>
  <si>
    <t>M/s Unique Interior Decorator and Furniture</t>
  </si>
  <si>
    <t>Shop No- 7Jain Park, Plot No. 12 and 13, Sector-36 Kamothe, Raigad-410206 (Maharashtra)</t>
  </si>
  <si>
    <t>M/s Unique Marketing Solutions</t>
  </si>
  <si>
    <t>47, Inder Garhi Dasna Dehat, Ghaziabad-201302, (Uttar Pradesh)</t>
  </si>
  <si>
    <t>M/s Unique Media</t>
  </si>
  <si>
    <t>Labour Coloney, Civil Lines, Rampur,, Uttar Pradesh, 244901</t>
  </si>
  <si>
    <t>Balurghat</t>
  </si>
  <si>
    <t>M/s Unique Spares and Automobiles</t>
  </si>
  <si>
    <t>Flat No. 1203 12th Floor, Block C5 Kendriya Vihar 2, Kharar, Mohali, Sas Nagar, Punjab-140301</t>
  </si>
  <si>
    <t>M/s Unique Timber and Furniture Company</t>
  </si>
  <si>
    <t>Near Bank of India,, Jind Road, Kaithal -136027, (Haryana)</t>
  </si>
  <si>
    <t>M/s Unique Timber Traders</t>
  </si>
  <si>
    <t>Tigaon Road, V P O Bhudana, Sector 86, Faridabad-121007, (Haryana)</t>
  </si>
  <si>
    <t>M/s Unit Confiance Bharat Private Limited</t>
  </si>
  <si>
    <t>Gala No 3, Building 12, Azad Nagar, Linking Road, Goregaon West, Mumbai Suburban, MAHARASHTRA-400104</t>
  </si>
  <si>
    <t>M/s United Sign Ads</t>
  </si>
  <si>
    <t>A14/54, Ground, Rama Road Industrial Area, North West Delhi-110015</t>
  </si>
  <si>
    <t>M/s United Timber</t>
  </si>
  <si>
    <t>01, Madan Mohan Brhind Ragini Hospital, Mainpuri, Mainpuri-205001</t>
  </si>
  <si>
    <t>M/s Universal A Timber Destination</t>
  </si>
  <si>
    <t>R 452 Shiv Mandir, Pali Faridabad, Haryana-121004</t>
  </si>
  <si>
    <t>M/s Universal Engineers</t>
  </si>
  <si>
    <t>M/s Universal Enterprises India</t>
  </si>
  <si>
    <t>Swaraj Planet, Shop No.2, Plot No.392.393,, Sector-19, Opp Jummy Tower, Koparkhairane,, Navi Mumbai-400709, Maharashtra</t>
  </si>
  <si>
    <t>M/s Universal Hardware &amp; Sanitary Store</t>
  </si>
  <si>
    <t>1090 to 1092, Sheesh Mahal, Ganj Meer Khan, (Behind Delite Cinema ) New Delhi-110006</t>
  </si>
  <si>
    <t>M/s Universal Hardware and Mill Store</t>
  </si>
  <si>
    <t>2105-A-1/6, First Floor, Gali No-22  Prem Nagar,, New Delhi-110008</t>
  </si>
  <si>
    <t>M/s Universal Pack</t>
  </si>
  <si>
    <t>421, Ground, Khasra No 421, Naryal, Parwanoo, Giri Estate, Solan-173220, (Himachal Pradesh)</t>
  </si>
  <si>
    <t>M/s Universal Tools &amp; Hardware Store</t>
  </si>
  <si>
    <t>2b-79 Nit Faridabad, Faridabad-121001, (Haryana)</t>
  </si>
  <si>
    <t>M/s Unmet Desire</t>
  </si>
  <si>
    <t>No. 25 Ramghat Road, New Tehsil,, Industrial Area, Atrauli (Aligarh)-202280</t>
  </si>
  <si>
    <t>M/s Urban Abode</t>
  </si>
  <si>
    <t>Shop No.7, Plot No.96,, Om Plaza, Sector-2, Koparkhairane,, Navi Mumbai-400709, Maharashtra</t>
  </si>
  <si>
    <t>M/s Urban Planet</t>
  </si>
  <si>
    <t>H.no 65 BP block Pitampura Delhi 110034, Opposite muni maya ram hospital</t>
  </si>
  <si>
    <t>M/s Utkarsh Enterprises</t>
  </si>
  <si>
    <t>4,5,6, Basement, Aroma Arcade,, Near Cozy Tower, Palanpur,, Gujarat-385001</t>
  </si>
  <si>
    <t>M/s Uttam Repair Service</t>
  </si>
  <si>
    <t>B-2502, Dsidc Industrial Area, Near Petrol Pump,, Narela North West Delhi, Delhi-110040</t>
  </si>
  <si>
    <t>M/s Uttaranchal Signage</t>
  </si>
  <si>
    <t>M/s V Digitals</t>
  </si>
  <si>
    <t>House no. 889, Mansa Niwas, near Pipe Godam, Maidan Garhi, Saket, Delhi-110068</t>
  </si>
  <si>
    <t>M/s V N S Mercantile Private Limited</t>
  </si>
  <si>
    <t>Shop No. 5 Kausliya Ramkaran Society,, Mulund Link Road Near Durian Estate,, Goregoan (East) , Mumbai-400063, (Maharashtra)</t>
  </si>
  <si>
    <t>M/s V V Agnecies</t>
  </si>
  <si>
    <t>Sector 36
A-131, Community Centre ,, Sector 36
Noida201301, Uttar Pardesh</t>
  </si>
  <si>
    <t>M/s Vaasu Stickers &amp; Travels</t>
  </si>
  <si>
    <t>Ground Floor. 654/c-1, Ghati Road,, Anand Parbat , New Delhi-110005</t>
  </si>
  <si>
    <t>Sivakasi</t>
  </si>
  <si>
    <t>M/s Vahin Bio Solutions</t>
  </si>
  <si>
    <t>B/402 Building No. 22, B Wing, Ne Sahakar,, Cinema Tilak Nagar, Chembur , Mumbai ,, Suburban ,Maharashtra-400089</t>
  </si>
  <si>
    <t>M/s Vaishali Interio</t>
  </si>
  <si>
    <t>No. 2 Bus Stand, Near Dhanvantri, Hospital, Chander Vidhayak Market,, Loni, Ghaziabad UP-201102</t>
  </si>
  <si>
    <t>M/s Vaishnavi Enterprises</t>
  </si>
  <si>
    <t>Shop No 2, G-27/13, Sector-3, Rohini, Delhi, North West Delhi, Delhi-110085</t>
  </si>
  <si>
    <t>M/s Vaishnavi Gauri Interprises</t>
  </si>
  <si>
    <t>Plot No.323 Ishaiyon Ka Kabristhan,, New Power House Road, Jodhpur, Ramdev Diagnostic Centre, Jodhpur-342003, (Rajasthan)</t>
  </si>
  <si>
    <t>M/s Vaishnavi Photo Frames Maker</t>
  </si>
  <si>
    <t>H-18 Sector -5 Bawana Industrial Area, North Delhi-110039</t>
  </si>
  <si>
    <t>M/s Vaishnavi Sri</t>
  </si>
  <si>
    <t>6th Floor, Flat A/604, Vaikunth Apartment, Sector-19, Kamothe, Navi Mumbai, Raigad, (Maharashtra)-410209</t>
  </si>
  <si>
    <t>M/s Vaishno Flex &amp; Mobile</t>
  </si>
  <si>
    <t>42/971, Dr. Ok Madavi Amma Road, Ernakulam, Kochi-682018, (Kerala)</t>
  </si>
  <si>
    <t>M/s Vaishvik Printers</t>
  </si>
  <si>
    <t>M/s Vakeel Timber Merchant</t>
  </si>
  <si>
    <t>House No. 12, Radhey Kunj, Mishra Garden,, Kankhal, Haridwar, Uttarakhand, 249408</t>
  </si>
  <si>
    <t>M/s ValueLabs LLP</t>
  </si>
  <si>
    <t>C-18, Commercial Complex, Mukharjee Nagar, Delhi- 110009</t>
  </si>
  <si>
    <t>M/s Vama Art &amp; Craft Private Limited</t>
  </si>
  <si>
    <t>Shop No 7 and Shop No 8 Plot No 145, Sunny Orchid Heights Sector  No 23, Navi Mumbai, Rahi Enterprises, Raigad-410206 (Maharashtra)</t>
  </si>
  <si>
    <t>M/s Vansh Enterprises</t>
  </si>
  <si>
    <t>75, Lane No.3, Gopalbari Ajmer Road,, Jaipur Rajasthan -302001</t>
  </si>
  <si>
    <t>M/s Vara Graphics</t>
  </si>
  <si>
    <t>Sr. No. 40/1/7B Near Siddhivinayak, Mandir Dattanagar Chowk Ambegaon (Br), Tal. Haveli Dist Pune-411046, (Maharashtra)</t>
  </si>
  <si>
    <t>M/s Varada Enterprises</t>
  </si>
  <si>
    <t>Abhishek Apartment, Plot No. Z-9, Shop No.1,, Shshbaz, Sector-19, C&gt;B&gt;D Belapur,, Navi Mumbai-400614</t>
  </si>
  <si>
    <t>M/s Vardhman Hardware</t>
  </si>
  <si>
    <t>Plot No.8A and 8B, Gaurai Pada Agro Vruksh, Lagvad CHSL, survey No.198, Hissa No.5/1, Part, Gokhivre, Vasai Virar, Palghar, Maharashtra, 401208</t>
  </si>
  <si>
    <t>M/s Vardhman Plastic(D)</t>
  </si>
  <si>
    <t>11 manohar villa shoping center bhavani chowk, new naroda ahmedabad Gujarat-382330</t>
  </si>
  <si>
    <t>M/s Vardhman Ply &amp; Glass</t>
  </si>
  <si>
    <t>Shop No.1 &amp; 2, Block-A, Sahaj Residency, Ground Floor Sahaj Residency, Nr. Nikol Talav Ahmedabad, Neja Dhari Electricals, Ahmedabad-382350</t>
  </si>
  <si>
    <t>M/s Varsya Eco Solutions Private Limited</t>
  </si>
  <si>
    <t>Shop No. 8 Poonam Garden S No. 666 1a 2, Bibvewadi Pune-411032 (Maharashtra)</t>
  </si>
  <si>
    <t>M/s Vayu Art &amp; Crafts</t>
  </si>
  <si>
    <t>M/s Vedanshi Enterprises</t>
  </si>
  <si>
    <t>Ward No.31, C/o Kamlesh Jaiswal, Tikrapara, Chiff House, Main Road Ekta Nagar, Godripara, Kurasia, in Front of Shiv Mandhir, Korea-497451</t>
  </si>
  <si>
    <t>M/s Veena Printing Press</t>
  </si>
  <si>
    <t>SCO 94, Basement Opp. Kotak Mahindra Bank,, New Leela Bhawan, Patiala-147001, (Punjab)</t>
  </si>
  <si>
    <t>Chudrer</t>
  </si>
  <si>
    <t>M/s Veer Enterprises (Delhi)</t>
  </si>
  <si>
    <t>Shop No.14, Ground Floor, Block No. J, White Business Hub, Nava Naroda Road, Ahmedabad, Ahmedabad-382345</t>
  </si>
  <si>
    <t>M/s Venugopalarao Redroutu</t>
  </si>
  <si>
    <t>Near Congress Bhawan Vihar Vaibhav, Bunder Road Ratnagiri-415612, Maharashtra</t>
  </si>
  <si>
    <t>M/s Venus Plywood &amp; Hardware</t>
  </si>
  <si>
    <t>Ward No.7, Randhawa Patti, Longowal, Sangrur-148106, (Punjab)_</t>
  </si>
  <si>
    <t>M/s Venus Sanitary &amp; Hardware Store</t>
  </si>
  <si>
    <t>Shop No 5 and 6 Ground Floor, Kharbanda Park Nasik Pune Road, Dwarka Nashik-422011</t>
  </si>
  <si>
    <t>M/s Verma &amp; Company</t>
  </si>
  <si>
    <t>LIG-3D/66-Saket Nagar,Bhopal, 462024</t>
  </si>
  <si>
    <t>M/s Verma Creations</t>
  </si>
  <si>
    <t>M/s Verma Plywood &amp; Hardware Store</t>
  </si>
  <si>
    <t>15 D Auckland road 
Ekta vihar colony,, Prayagraj -211001,
Uttar Pradesh</t>
  </si>
  <si>
    <t>Kairana</t>
  </si>
  <si>
    <t>M/s Vermes Microdispensing India Private Limited</t>
  </si>
  <si>
    <t>Nadir Ali Mahel Nauchandi Police Station, Meerut Uttar Pradesh 250002</t>
  </si>
  <si>
    <t>M/s Versatile Solutions</t>
  </si>
  <si>
    <t>Shop No D 23 Sector 15, Plot No 1 C B D Belapur, Navi Mumbai Mumbai Suburban-400614</t>
  </si>
  <si>
    <t>M/s Veshno Polyplast Private Limited</t>
  </si>
  <si>
    <t>Plot No. 169, Shop No. 2 Basement Shukr Baazar,, Masjid Road, Gyan Khand -4, Indirapuram,, Ghaziabad 201014</t>
  </si>
  <si>
    <t>M/s Veshno Shakti Paint and Hardware Store</t>
  </si>
  <si>
    <t>Shop No. 13 &amp; 14, 719, Sadashiv Peth, Vitthal Residency, Chitrashala Chowk, Opposite to Rangvarsha Pune-411030, (Maharashtra)</t>
  </si>
  <si>
    <t>M/s Vestal Electronics</t>
  </si>
  <si>
    <t>Shop No 985,, Ground Floor, Near Gurdwawara,, Lekhu Nagar,, Tri Nagar, North West Delhi, Delhi-110035</t>
  </si>
  <si>
    <t>M/s Vibrant Digital Graphic</t>
  </si>
  <si>
    <t>Plot No.-3 Toy City Sector, Udyog Kendra, Greater Noida (U.P.) -201306 (India)</t>
  </si>
  <si>
    <t>M/s Vichiter Enterprises</t>
  </si>
  <si>
    <t>Plot No 28 Kh No 93/8, Ground Floor, Road No 1 Mundika, New Delhi, West Delhi, Delhi-110041</t>
  </si>
  <si>
    <t>M/s Video Design</t>
  </si>
  <si>
    <t>137 First Shabbir Manzil, Linghi Chennai-600001, (Tamil Nadu)</t>
  </si>
  <si>
    <t>M/s Vidhata Plywood</t>
  </si>
  <si>
    <t>Ts No., 4307/2 Nellumandi Street, Pudukottai-622001  (Tamil Nadu)</t>
  </si>
  <si>
    <t>M/s vidhyadhar kurnawal</t>
  </si>
  <si>
    <t>502 Jomuna Apartment, 6/2/1 Olabibitala lane Howrah, Land mark _ Hazar Hat Kali Mandir, Pin Code-711102 (West Bengal)</t>
  </si>
  <si>
    <t>M/s Vidyarthi Advertisers</t>
  </si>
  <si>
    <t>Khasra No 274/228/173, Ground Floor, Street No 3 Wazirabad, New Delhi, North East Delhi, Delhi-110084</t>
  </si>
  <si>
    <t>M/s Vidyuth Enterprises</t>
  </si>
  <si>
    <t>Plot No 64, Block-B, First Floor, Naraina Industrial Area,, Phase-2, New Delhi-110028</t>
  </si>
  <si>
    <t>M/s Vihaan Timber &amp; Plywood</t>
  </si>
  <si>
    <t>Sadbhavna Chowk, Nawada (Bihar)-805110</t>
  </si>
  <si>
    <t>M/s Vijay Enterprises (Mh)</t>
  </si>
  <si>
    <t>Laxmi Place, Shop No. 1/2 R.B., Mehta Road(60FT), Ghatkoper(E) Mumbai-, 400077, Maharashtra</t>
  </si>
  <si>
    <t>M/s Vijay Hardware</t>
  </si>
  <si>
    <t>nh-23 main road, petarwar, bokaro, ( Near PNB &amp; Jharkhand Gramin Bank ), jharkhand- 829121</t>
  </si>
  <si>
    <t>M/s Vijay Hardware and Plumbing</t>
  </si>
  <si>
    <t>Plot No-8502, Khatian No 2392,, Shurch Road, Siliguri Darjeeling , West Bengal, 734001</t>
  </si>
  <si>
    <t>M/s Vijay Laxmi Hardware</t>
  </si>
  <si>
    <t>13-336 Vinayaka Nagar, Tirupati Renigunta Road, Tirupati, Sri Chaitanya School, Tirupati-517520, (Andhra Pradesh)</t>
  </si>
  <si>
    <t>M/s Vijay Ply</t>
  </si>
  <si>
    <t>Shop No. 82, Ground Floor, Mahalaxmi Nagari Sanstha Sector 2, Rajiv Gandhi Bridge, Navi Mumbai, Rajiv Gandhi Bridge, Thane-400706, (Maharashtra)</t>
  </si>
  <si>
    <t>M/s Vijay Power Tools</t>
  </si>
  <si>
    <t>3/5 appasamy St pattalam chennai, Pin Code-600012 (Tamil Nadu)</t>
  </si>
  <si>
    <t>M/s Vijay Ropes, Iron and General Merchants</t>
  </si>
  <si>
    <t>02/141/13 Bazar Street, Lakkanapalli, Baireddypalli Mandal,, Chittoor Dist: Andhra Pradesh-517415</t>
  </si>
  <si>
    <t>Suryapet</t>
  </si>
  <si>
    <t>M/s Vijay Traders (U.P.)</t>
  </si>
  <si>
    <t>Renus Villa B.No. 07, 00, Green Felid Banglow, Chware Wadi, Vasai Virar, Palghar-401303, (Maharashtra)</t>
  </si>
  <si>
    <t>M/s Vijayalakshmi Innovation</t>
  </si>
  <si>
    <t>Ground Floorshop NO 2-A, Sector-11,, Juhu Goan Vashi Navi Mumbai-400703, Maharashtra</t>
  </si>
  <si>
    <t>M/s Vijendra Kumar Anuj Kumar</t>
  </si>
  <si>
    <t>Se-003, Ahinsha Khand, Jaipurya Sunrise Plaza, Indirapuram, Ghaziabad-201001, (Uttar Pradesh)</t>
  </si>
  <si>
    <t>M/s Vikas Agrawal</t>
  </si>
  <si>
    <t>2 Ground Narayan Niwas Aarey Road, Goregaon West Mumbai Suburban, Maharashtra-400062</t>
  </si>
  <si>
    <t>M/s Vikas Hardware</t>
  </si>
  <si>
    <t>Shhop No 22, Plot No 58 Sector 11, Sai Pooja Chambers Kokan Bhvan, C B D Belapur, Navi Mumbai Raigad-400614</t>
  </si>
  <si>
    <t>M/s Vikas Hardware &amp; Sanitary</t>
  </si>
  <si>
    <t>Shop No. 1 Gaobdevi Arcade Building, Mahatma Phule Road Maharashtra Nagar, Dombivli West, Thane-421202 (Maharashtra)</t>
  </si>
  <si>
    <t>M/s Vikas Industrial Traders</t>
  </si>
  <si>
    <t>204/3 Dattanagar, Jambulwadi, Road Sr No 5/18/3  Near Telco Colony Bus Stop, Ambegoan, Pune -411046, (Maharashtra)</t>
  </si>
  <si>
    <t>M/s Vikas Shrivastava</t>
  </si>
  <si>
    <t>Dhar</t>
  </si>
  <si>
    <t>M/s Vikas Timber Store</t>
  </si>
  <si>
    <t>3384, Gali Hakim Baqa, Hauz Qazi, North Delhi-110006</t>
  </si>
  <si>
    <t>M/s Vikas Trading Co.</t>
  </si>
  <si>
    <t>D.No. 5-1-74, Asst No. 1085000308, Palakonda Road Srikakulam, Andhra Pradesh-532001</t>
  </si>
  <si>
    <t>M/s Vikas Trading Company</t>
  </si>
  <si>
    <t>lokmanya tilak complex block number -6, triyambkeshwar nashik pin code-422212, (Maharashtra)</t>
  </si>
  <si>
    <t>M/s Vikash Lauh Udyog</t>
  </si>
  <si>
    <t>VIll. Panchberia P.O. Ballukhat, P/s Tamluk Dist:- Purba Medinipur, State- West Bengal-721137</t>
  </si>
  <si>
    <t>M/s Vinayak</t>
  </si>
  <si>
    <t>C-16, New Cottage Road,, Adarsh Nagar, Behind Arohi Hospital,, New Delhi-110033</t>
  </si>
  <si>
    <t>M/s Vinayak Hardware</t>
  </si>
  <si>
    <t>5, West Ave, near MAHUA CINEMA, Bidhan Nagar East,, Midnapore, Paschim Medinipur, West Bengal-721101</t>
  </si>
  <si>
    <t>M/s Vinayak Plywood &amp; Hardware House</t>
  </si>
  <si>
    <t>M/s Vinod Kumar &amp; Co</t>
  </si>
  <si>
    <t>8, Ground Floor, Nasrat Pura, Behind Manohar Talkies, Ghaziabad, Uttar Pradesh-201001</t>
  </si>
  <si>
    <t>M/s Vinod Plywood and Hardware</t>
  </si>
  <si>
    <t>E 15 UPSIDC Colony Industrial Area, Jagdishpur Sector 16 Road Number 2, Amethi 227817 UP</t>
  </si>
  <si>
    <t>M/s Vipul mukeshbhai zinzvadiya</t>
  </si>
  <si>
    <t>R No. 8 New Datta Krupa Co, Durgamata Mandir Road Kolshewadi , Kalyan East, Thane 421306</t>
  </si>
  <si>
    <t>M/s Viraj Chemicals</t>
  </si>
  <si>
    <t>Shone No 4&amp; 5 , Eversun Building,, Near Apna Bazar Petrol Pump, J.P. Road,, Andheri(West) Mumbai-400053, Maharashtra</t>
  </si>
  <si>
    <t>M/s Vishal Hardware and Paints Store</t>
  </si>
  <si>
    <t>Ostwal Art, Katmandi Road, Near Ganesh Market, Hisar, Haryana-125001</t>
  </si>
  <si>
    <t>M/s Vishal Paints and Hardware(D)</t>
  </si>
  <si>
    <t>Bhupat hadiyl Turkhaka rod., Jalaram nagr. Botad. 364710, (Gujarat)</t>
  </si>
  <si>
    <t>M/s Vishnu Prasad Manish Kumar</t>
  </si>
  <si>
    <t>Shop No - 10, Shalibhadra Nagar -5, Near Swaminaryan Temple, Behind, Saibaba Hospital, B P Road Bhayandar East, Thane, (Maharashtra)-401105</t>
  </si>
  <si>
    <t>M/s Vishwakarma Furniture House</t>
  </si>
  <si>
    <t>Anupam Nagar,M/S KAVIPUSHP JEWELS, City Center Square, Anupam Nagar,, Gwalior, Madhya Pradesh, 474002</t>
  </si>
  <si>
    <t>M/s Vishwakarma furniture house (D)</t>
  </si>
  <si>
    <t>I - 1104 shaligram prime, near marigold circle ,, ,south bopal ahembdabad 
380058, Gujarat</t>
  </si>
  <si>
    <t>M/s Vishwakarma Handicrafts</t>
  </si>
  <si>
    <t>19 to 21 &amp; 36 to 38 First Floor, First Technico Industries Ltd, Sector 6 Bawal Rewari, Haryana-123501</t>
  </si>
  <si>
    <t>M/s Vishwakarma Hardware (B)</t>
  </si>
  <si>
    <t>Arya nagar ,behind old bus stand jhajjar,, Pin Code-124103 (Haryana)</t>
  </si>
  <si>
    <t>M/s Vishwakarma Tools &amp; H/w Store</t>
  </si>
  <si>
    <t>H39 B , Near Water Works, Rico Industrial Area Road, Chirawa Jhunjhunu-333026, (Rajasthan)</t>
  </si>
  <si>
    <t>M/s Vishwakarma Traders</t>
  </si>
  <si>
    <t>Plot No. 21 21a Krishna Township, Halvad, Halvad Morbi, 363330</t>
  </si>
  <si>
    <t>M/s Vishwakerma H/w &amp; Sanitary Store</t>
  </si>
  <si>
    <t>Fateh Printing Press, Shop No-9,Kalgidhar Market, Rupnagar 140001</t>
  </si>
  <si>
    <t>M/s Vishwanath Signages's</t>
  </si>
  <si>
    <t>Wonders Tapestry Store, phariha purwa mohalla,, Azamgarh, UP 223227</t>
  </si>
  <si>
    <t>M/s Vishwas Radium Arts</t>
  </si>
  <si>
    <t>Beside hanuman temple,, Sheri Lingampally NH 65, gangaram, Chandanagar hyderabad Telegana, 500050</t>
  </si>
  <si>
    <t>M/s Vivek INC.</t>
  </si>
  <si>
    <t>T - 172, Sector 4, Airoli, Sane Guruji Marg, Navi Mumbai, Thane-400708, (MAHARASHTRA)</t>
  </si>
  <si>
    <t>Pataudah</t>
  </si>
  <si>
    <t>M/s Vj Arts</t>
  </si>
  <si>
    <t>R-14/3, Duck Bunglow, Medinipur, Paschim Medinipur, West Bengal-721101</t>
  </si>
  <si>
    <t>mumbai</t>
  </si>
  <si>
    <t>M/s VK Home Decor Private Limited</t>
  </si>
  <si>
    <t>Plot No. 21 Ground Floor, Sainath Industrial Society-2, Udhna Magdalla Road, B/h Ravitej Ind. Society,, Surat-395017, (Gujarat)</t>
  </si>
  <si>
    <t>M/s Vohra Glass &amp; Plywood</t>
  </si>
  <si>
    <t>M/s Vrinda Plywood &amp; Hardware</t>
  </si>
  <si>
    <t>M/s Vrinda Timber &amp; Plywoods</t>
  </si>
  <si>
    <t>Shop No-05, Multani Market, Prem Nagar,, Rajpura Patiala Punjab-140401</t>
  </si>
  <si>
    <t>M/s VS Enterprises(U.P.)</t>
  </si>
  <si>
    <t>H.No. G-13 A Ground Floor, Kanchan Kunj Madanpur Khadar Extn.,, Sarita Vihar New Delhi, Delhi-110076</t>
  </si>
  <si>
    <t>M/s V-Tech Communication</t>
  </si>
  <si>
    <t>Odhav Survey No-516/518, Tp No-2, Plot No-111, D-1, Akshay Co. Op. Hous. Society Ltd., Odhav Road Ahmedabad, Laxmi Auto Stores, Ahmedabad-382415, (Gujarat)</t>
  </si>
  <si>
    <t>M/s Vtel Auto India Private Limited</t>
  </si>
  <si>
    <t>Plot No. 29, Kh.No-765, Rajeev Nagar, First Floor Block A, Bhalswa Dairy Road, New Delhi, Bhalswa Dairy, North Delhi-110042</t>
  </si>
  <si>
    <t>M/s Vyas Traders</t>
  </si>
  <si>
    <t>Araji No. 151/1, Bhueeli Sarasa, Baidyanath Temple, Mirzapur-231305, (Uttar Pradesh)</t>
  </si>
  <si>
    <t>M/s Waheguru Industries</t>
  </si>
  <si>
    <t>B-65 Basement and Ground Floor, Sector-67 Noida, Gautambuddha Nagar, Uttar Pradesh-201301</t>
  </si>
  <si>
    <t>M/s Wahi Industrial Store</t>
  </si>
  <si>
    <t>Rishi Vihar Ghissarpadi, Mehuwala, Shimla Bypass Road, Dehradun, Khan Market, Dehradun-248001, (Uttarakhand)</t>
  </si>
  <si>
    <t>M/s Wall Art</t>
  </si>
  <si>
    <t>Rajkiya Madhymik Vidhalya,, Bhuskaul, Darbhanga, Bihar-846007</t>
  </si>
  <si>
    <t>M/s Walnut Advertisers</t>
  </si>
  <si>
    <t>Plot No 261/262 Aaitota, Infront of Canara Bank, Mouza - Talabania, Puri-752002 (Odisha)</t>
  </si>
  <si>
    <t>M/s Wangshi Tzudir</t>
  </si>
  <si>
    <t xml:space="preserve"> 91 9612749699</t>
  </si>
  <si>
    <t>Hind Public School Se Aage, B.S.F. Colony K Pass, Deep Colony, Nagaur, Nagaur-341001 (Rajasthan)</t>
  </si>
  <si>
    <t>M/s Waseem Hardware Store</t>
  </si>
  <si>
    <t>97/67/70 R.K.Pally S, Ward No 18 English Bazar, Malda-732101, (West Bengal)</t>
  </si>
  <si>
    <t>Kagaznagar</t>
  </si>
  <si>
    <t>M/s Wewin Dyes &amp; Chemicals</t>
  </si>
  <si>
    <t>Plot No.6, Dev Nagar, Ajmer, Lohagal Road, Rajasthan-305001</t>
  </si>
  <si>
    <t>M/s White Paper Enterprises</t>
  </si>
  <si>
    <t>Shop No.1763/1 Deep Complex, Hallomajra Chandigarh-160002</t>
  </si>
  <si>
    <t>M/s Wishprint Studio</t>
  </si>
  <si>
    <t>52 Krishna Central Market, Civil Line Ist Bijnor, Bijnor-246701, (Uttar Pradesh)</t>
  </si>
  <si>
    <t>Vijyawada</t>
  </si>
  <si>
    <t>M/s Wonder</t>
  </si>
  <si>
    <t>71- Harison Hight Building 
Mathura Road, Delhi - 110014</t>
  </si>
  <si>
    <t>M/s Wood Craft Projects Private Limited</t>
  </si>
  <si>
    <t>H.No. 1-3-416 and 417, Plot No 30,, Laxmi Narayana Colony, Kanajiguda,, Hyderabad Rangareddy, Telangana-500015</t>
  </si>
  <si>
    <t>M/s Wood Mac</t>
  </si>
  <si>
    <t>Plot No. 62 Punchkuina Road, Nit Faridabad</t>
  </si>
  <si>
    <t>M/s Wood- X Industries</t>
  </si>
  <si>
    <t>M/s Woodage</t>
  </si>
  <si>
    <t>3/2 Paymental Garden Lane, Tangra Kolkata-700015, (West Bengal)</t>
  </si>
  <si>
    <t>M/s Woodenlab</t>
  </si>
  <si>
    <t>M/s Woodofa Interiors</t>
  </si>
  <si>
    <t>269 Indira Vihar Main Mangal Bazar Road, Khora Colony Ghaziabad (U.P.)-201001</t>
  </si>
  <si>
    <t>M/s Woodox Premium</t>
  </si>
  <si>
    <t>M/s Xegal India Private Limited</t>
  </si>
  <si>
    <t>Rupaspur Colony, Jaipur Dhanki Agamkuan, Patna-800026</t>
  </si>
  <si>
    <t>M/s Xegal India Private Limited (Hr)</t>
  </si>
  <si>
    <t>2nd Floor Premier Car Building, 9 Shahnajaf Road Hazratganj, Lucknow-226001 (Uttar Pradesh)</t>
  </si>
  <si>
    <t>M/s Xindo Window Pvt Ltd.</t>
  </si>
  <si>
    <t>No.261 Ground Floor, Gokul 1st Stage 2nd Phase ,, Yeshwahntpur Bangalore, Bengaluru Rural-560054, (KARNATAKA)</t>
  </si>
  <si>
    <t>M/s XOR Technologies LLP</t>
  </si>
  <si>
    <t>1/46, Whs ,Kirti Nagar, North West Delhi-110015</t>
  </si>
  <si>
    <t>M/s XYNTAC Retail Private Limited</t>
  </si>
  <si>
    <t>Opp Khalsa High School, Ambala Ambala City, Haryana-134003</t>
  </si>
  <si>
    <t>Bhorakalan</t>
  </si>
  <si>
    <t>M/s Xyntac Retail Private Limited (U.P.)</t>
  </si>
  <si>
    <t>Sidhari Azamgarh Mau Road, Azamgarh-276001, (Uttar Pradesh)</t>
  </si>
  <si>
    <t>M/s Y Tech</t>
  </si>
  <si>
    <t>Mandi Atal Band, Bharatpur-321001 (Rajasthan)</t>
  </si>
  <si>
    <t>M/s Yadav Signage World</t>
  </si>
  <si>
    <t>34, CSC, DDA Market, Gandhi Vihar, (Near CNG Station) Pin Code-110009</t>
  </si>
  <si>
    <t>M/s Yamuna Fuel</t>
  </si>
  <si>
    <t>Plot No:15 &amp; 16, Neknampur Road, Alakapuri Town Ship, Hyderabad, Isa Spa Alkapur Township, Rangareddy-500089, (Telangana)</t>
  </si>
  <si>
    <t>M/s Yash Hardware</t>
  </si>
  <si>
    <t>Ward No 11 Hasan Chak, Lalbagh Hasan Chak, Darbhanga-846004 (Bihar)</t>
  </si>
  <si>
    <t>M/s Yash Sanitary &amp; Hardware Paints Store</t>
  </si>
  <si>
    <t>1 Maheshwari Sales, Bhopal Road Near Marble House, Over Bridge, Sagar-470002 (Madhya Pradesh)</t>
  </si>
  <si>
    <t>M/s Yash Timber &amp; Plywood</t>
  </si>
  <si>
    <t>Shop No-2, Kh No-69, Ground Floor, Village Saidullajab, New Delhi-110030</t>
  </si>
  <si>
    <t>M/s Yashika Plywood</t>
  </si>
  <si>
    <t>Punjab Hardware Store,, Loha Bazar, Malerkotla, Sangrur-148023, (PUNJAB)</t>
  </si>
  <si>
    <t>M/s Yashika Traders</t>
  </si>
  <si>
    <t>M/s Yes Plywood</t>
  </si>
  <si>
    <t>No 8/4 New Timber Yard Layout, Mysore Road Bengaluru Urban, Karnataka-560026</t>
  </si>
  <si>
    <t>M/s Yes Trading</t>
  </si>
  <si>
    <t>A-32 Ganesh Nagar, New Delhi West Delhi-110018</t>
  </si>
  <si>
    <t>M/s Yoebar Enterprise</t>
  </si>
  <si>
    <t>Shop No.20/49,Near Shivalya Mandir,, Naurang Panchayati Gurdwara,NIT Faridabad-121001</t>
  </si>
  <si>
    <t>Bhutan</t>
  </si>
  <si>
    <t>M/s Yogi Furniture and Design</t>
  </si>
  <si>
    <t>Plot No C08 Industrial Area, Bela Muzaffarpur, Bihar-842001</t>
  </si>
  <si>
    <t>Sanand</t>
  </si>
  <si>
    <t>M/s Yogi Prints</t>
  </si>
  <si>
    <t>Bettiah , west chamaparan bihar. 845371</t>
  </si>
  <si>
    <t>M/s Youth Marble and Granite</t>
  </si>
  <si>
    <t>M/s Jindal Plywood, Peer Banna Banoi Road, Sunam Sangrur, Punjab-148028</t>
  </si>
  <si>
    <t>M/s Yug Enterprise</t>
  </si>
  <si>
    <t>Sunam Near Under Bridge, Peer Bana Banoi Road, Sunam Sangrur, Punjab-148028</t>
  </si>
  <si>
    <t>M/s Yusuf Ali Tahir Ali</t>
  </si>
  <si>
    <t>Plot No. 28/12 Ambernath Industrial Area, Midc Morivali, Ambernath, Thane-421501 (Maharashtra)</t>
  </si>
  <si>
    <t>M/s Z M Enterprises</t>
  </si>
  <si>
    <t>79 Veersaverkar Market, Budh Bazar Geeta Colony, New Del-110031</t>
  </si>
  <si>
    <t>M/s Zam Zam Metal (U.P.)</t>
  </si>
  <si>
    <t>Ajmer Road, Pillar No. 40,, Moshque Sushilpura, Sodala,, Jaipur-302006</t>
  </si>
  <si>
    <t>M/s Zamya Designs Private Limited</t>
  </si>
  <si>
    <t>M/s Zelfus</t>
  </si>
  <si>
    <t>No. 6/560-5, Olaiappan Thottam , Unjapalayam, Karumathampatti Somanur,, Coimbatore-641659, (Tamil Nadu)</t>
  </si>
  <si>
    <t>M/s Zenith Technologies</t>
  </si>
  <si>
    <t>Gaffar Colony Azad Nagar Bhuli, Dhanbad 828104</t>
  </si>
  <si>
    <t>M/s Zhasmeen Art Vio</t>
  </si>
  <si>
    <t>62/2015, 62/2016, 62/2017, 62/2018 Oldnovi/401 F,G,H,I, Kashkand Chambers Bank Road, Kozhikode, Akbar Tours and Travels, Kozhikode-673001, Kerala</t>
  </si>
  <si>
    <t>M/s Zoom Advertising</t>
  </si>
  <si>
    <t>L-18 Kirti Nagar, West Delhi-110015</t>
  </si>
  <si>
    <t>M/s Zypher Power Labs Private Limited</t>
  </si>
  <si>
    <t>45/2740-A Lc Woods, Thammanam Ernakulam, Kerala-682032</t>
  </si>
  <si>
    <t>Miss Ruby Rana</t>
  </si>
  <si>
    <t>G/1 Ground Floor, Suresh Patil Building, Balaji Mandir Road, Gograswadi, Dombivli (East), Pin Code-421201</t>
  </si>
  <si>
    <t>Miss Sweeta</t>
  </si>
  <si>
    <t>Kh. No. 5/4, Ground Floor, Wazirabad Gali No-4, Sangam Vihar Delhi, North Delhi-110084</t>
  </si>
  <si>
    <t>Mr babar</t>
  </si>
  <si>
    <t>Mr juneja</t>
  </si>
  <si>
    <t>D-192 Ground Floor Kanchan Kunj, Madanpur Khadar Extn, South East Delhi-110076</t>
  </si>
  <si>
    <t>Mr Rutik Gholap</t>
  </si>
  <si>
    <t>Shop No. 159 Near Mal Godown, Jawahar Market Sri Ganganagar, Rajasthan-335001</t>
  </si>
  <si>
    <t>Mr. A.Ajay</t>
  </si>
  <si>
    <t>88 Part E Commercial Dahod Road, Commercial Dahod Road, Banswara-327001, (Rajasthan)</t>
  </si>
  <si>
    <t>Mr. Aditya Kapoor</t>
  </si>
  <si>
    <t>5/38 D Marana Road Anna, Eroor North P.O. Tripunithura, Ernakulam-682306, (Kerala)</t>
  </si>
  <si>
    <t>Mr. Akhil Saifi</t>
  </si>
  <si>
    <t>80 Katra Bazar, Rampura Ward Sagar, Madhya Pradesh-470002</t>
  </si>
  <si>
    <t>Mr. Akil Anwar</t>
  </si>
  <si>
    <t>Bhatta Choraya Road, Kabula Bas Nagaur, Rajasthan-341302</t>
  </si>
  <si>
    <t>Mr. Akshay</t>
  </si>
  <si>
    <t>Mr. Akshay Bhosale</t>
  </si>
  <si>
    <t>Shop No 62-63 Edward Lane, New Delhi North Delhi-110009</t>
  </si>
  <si>
    <t>Mr. Aman Kashyap</t>
  </si>
  <si>
    <t>D-1, D-2, Ground Floor Kanchan Kunj, Khadar Extn, Part-Ii, Madanpur, South Delhi-110076</t>
  </si>
  <si>
    <t>Mr. Ambesh Kumar</t>
  </si>
  <si>
    <t>Kup Kalan Malerkotla Road, Kup Kalan Sangrur, Punjab-148023</t>
  </si>
  <si>
    <t>Mr. Ameer</t>
  </si>
  <si>
    <t>Shop No.17 Front of National Petrol Pump, Nh 39 Chhatarpur, Mittal Warehouse, Chhatarpur-471001 (Madhya Pradesh)</t>
  </si>
  <si>
    <t>Mr. Amit (UP)</t>
  </si>
  <si>
    <t>Vill Asrasi, Asrasi Dist Budaun, Uttar Pradesh-243601</t>
  </si>
  <si>
    <t>Sahaswan</t>
  </si>
  <si>
    <t>Mr. Amit Roy</t>
  </si>
  <si>
    <t>89 Basement. Navyug Market, Ghaziabad, Uttar Pradesh-201001</t>
  </si>
  <si>
    <t>24 Parganas</t>
  </si>
  <si>
    <t>Mr. Anil Kumar (TL)</t>
  </si>
  <si>
    <t>Shopee No. 18 IInd Floor, Aashima Mall, Bhopal-462042 (Madhya Pradesh)</t>
  </si>
  <si>
    <t>Mr. Anil Lamba</t>
  </si>
  <si>
    <t>20 Kishore Sagar Complex, Jawar Road Chhatarpur, Madhya Pradesh-471001</t>
  </si>
  <si>
    <t>Mr. Aniruddha Kambekar</t>
  </si>
  <si>
    <t>14-1-404/5 Pan Mandi Aghapura Road, Hyderabad, Near Pan Mandi Mahalaxmi Tiffin Center, Hyderabad-500001, (Telangana)</t>
  </si>
  <si>
    <t>Gandhinagar</t>
  </si>
  <si>
    <t>Mr. Ankit (D)</t>
  </si>
  <si>
    <t>C-5/96-97, Basement, New Kondli Delhi, Mayur Vihar, Phase -3 East Delhi-110096</t>
  </si>
  <si>
    <t>Mr. Anoop Singh</t>
  </si>
  <si>
    <t>Plot No 19-A Kh. No. 22/1 &amp;9, Ground Floor Shop No Pvt-2, Blk-D Swaroop Nagar Saroop Nagar City, New Delhi North Delhi-110042</t>
  </si>
  <si>
    <t>Mr. Arvind pahadwa</t>
  </si>
  <si>
    <t>Kh. No. 141-146 G-762 A, Block-G, Phase-6, Aya Nagar Extn Delhi- 110047</t>
  </si>
  <si>
    <t>Mr. Ashish</t>
  </si>
  <si>
    <t>No D4, srinath complete, Chinna kamala street,
Big bazzar,, Trichy-620008 (Tamil Nadu)</t>
  </si>
  <si>
    <t>Mr. Ashok Gaur</t>
  </si>
  <si>
    <t>Mr. Ashwani Kumar</t>
  </si>
  <si>
    <t>5-5-29/30 Ground Floor, Opp Deccan College, Darus Salam Street Number 1, Hyderabad-500001</t>
  </si>
  <si>
    <t>ludhiana</t>
  </si>
  <si>
    <t>Mr. Asif Hussain</t>
  </si>
  <si>
    <t>Pmc Viii/79-E5,79 E-6, Perfect Buildware,Beena Classic Tower, Pooppani Road, Perumbavoor, Ghss Perumbavoor, Ernakulam-683542, Kerala</t>
  </si>
  <si>
    <t>Mr. Atul Mahajan</t>
  </si>
  <si>
    <t>45/1832 Nandanath  Kochakko Road, Thammanam Ernakulam, Kerala-682032</t>
  </si>
  <si>
    <t>Mr. Avtar Saini</t>
  </si>
  <si>
    <t>Gala No 12 Ground Floor, Singh Industrial Premises No 2 Chs Ltd, Ram Mandir Road, Goregaon West, Mumbai, Mumbai Suburban-400104</t>
  </si>
  <si>
    <t>Mr. Ayush</t>
  </si>
  <si>
    <t>Shop No.6/1118, Opp Mahesh Lodge, Saraf Line Bazar Latur, Maharashtra-413512</t>
  </si>
  <si>
    <t>Mr. Azard Fazahir</t>
  </si>
  <si>
    <t>Property No- A-77, Part No-2a Badli Road, New Delhi, Badli Extension 1, North Delhi-110042</t>
  </si>
  <si>
    <t>Kandy</t>
  </si>
  <si>
    <t>Mr. Debraj Debbarma</t>
  </si>
  <si>
    <t>Hno-11840/8 T/f, Sat Nagar, Near Trekona Park, Karol Bagh Central Delhi, Delhi-110005</t>
  </si>
  <si>
    <t>Mr. Deepak (Karol Bagh)</t>
  </si>
  <si>
    <t>Om Marble Ke Samane, Juni Indore Line Khandwa, Madhya Pradesh-450001</t>
  </si>
  <si>
    <t>Mr. Deepak Kumar (Hr)</t>
  </si>
  <si>
    <t>C-64 Basement Rdc Rajnagar, Ghaziabad-201002, (Uttar Pradesh)</t>
  </si>
  <si>
    <t>Mr. Dev Mehta</t>
  </si>
  <si>
    <t>H No 14-1-404/b, Agapura, Agapura, Hyderabad-500001, (Telangana)</t>
  </si>
  <si>
    <t>Mr. Dhanjay Kumar</t>
  </si>
  <si>
    <t>14-1-117 Shop No.1, Opp Gyanbagh Coloy, Aghapura, Hyderabad-500001, (Telangana)</t>
  </si>
  <si>
    <t>Mr. Dharmdev Sharma</t>
  </si>
  <si>
    <t>128 Panchwati Vastra Nagar Roshni Ghar, Ghar Road  Lashkar Gwalior, Gwalior-474001 (Madhya Pradesh)</t>
  </si>
  <si>
    <t>Mr. Fakeer Chand</t>
  </si>
  <si>
    <t>Mr. Fayaz Ahmed</t>
  </si>
  <si>
    <t>Vyara, Dist Tapi-394650, (Gujarat)</t>
  </si>
  <si>
    <t>Shikarpur</t>
  </si>
  <si>
    <t>Mr. Fazil Beg</t>
  </si>
  <si>
    <t>5-5-679/2 &amp; 3, Goshamahal Road, Hyderabad-500012, (Telangana)</t>
  </si>
  <si>
    <t>Mr. Fernando César Jimenez Xique</t>
  </si>
  <si>
    <t>Hauptmann</t>
  </si>
  <si>
    <t>Germany</t>
  </si>
  <si>
    <t>Mr. Gaurav (D)</t>
  </si>
  <si>
    <t>20A Maniyakara Street Big Bazaar, Tiruchirapalli, Tamil Nadu-620008 India</t>
  </si>
  <si>
    <t>Mr. Gaurav Sharma (Delhi)</t>
  </si>
  <si>
    <t>Mr. Gautam</t>
  </si>
  <si>
    <t>Deen Dayal Bhawan, in Front of Hotel, shelter inn Nowgoan Road  chhatarpur, Madhya Pradesh-471001</t>
  </si>
  <si>
    <t>Mr. Glass</t>
  </si>
  <si>
    <t>Raman Mandir Ward Fafadih, Raipur 492001</t>
  </si>
  <si>
    <t>Mr. Gurpreet Singh (D)</t>
  </si>
  <si>
    <t>H. No-31  Ground Floor, Block B Kiran Garden Matiala Road, Uttam Nagar, New Delhi-110059</t>
  </si>
  <si>
    <t>Mr. Harinder pal singh</t>
  </si>
  <si>
    <t>H.No -14-1-444/2, Srt 428 B Block, New Aghapura,, Near Rocket Ground, Nampally Hyderabad, Telangana-500001</t>
  </si>
  <si>
    <t>Mr. Harshit Jain</t>
  </si>
  <si>
    <t>Mr. Himanshu (Del)</t>
  </si>
  <si>
    <t>soni bazar,khatriwad,, ,tulsi khatri's street rajkot-360001, (Gujarat)</t>
  </si>
  <si>
    <t>Mr. Irshad Ahmed Bhai</t>
  </si>
  <si>
    <t>New No.2015-Ab Old No.2002, Behind Union Bank of India Rajalakshmi Mill Bus Stop, Trichy Road Singanallur, Coimbatore-641005, (Tamil Nadu)</t>
  </si>
  <si>
    <t>Mr. Jagrup Jarial</t>
  </si>
  <si>
    <t>2nd floor
b36/3 industrial area gt karnal road, Near bikaner sweets delhi 110052</t>
  </si>
  <si>
    <t>Mr. Jatin</t>
  </si>
  <si>
    <t>Nitesh Goyal, Rajesh Goyal, Suryansh Colony, Near Siyaram Mandir, Barnagar, Ujjain, Madhya Pradesh-456771</t>
  </si>
  <si>
    <t>Mr. Jayanta Acharjee</t>
  </si>
  <si>
    <t>Waghai R.S.No.1452, Waghai, Taluka Panchayat Kacheri, Dangs-394730 (Gujarat)</t>
  </si>
  <si>
    <t>Mr. Jitendra Kumar</t>
  </si>
  <si>
    <t>Shop  No. 06 First Floor, New Golden Market, Chhaya Bazar Junagadh, Rang Mahel Gate, Junagadh-362001, (Gujarat)</t>
  </si>
  <si>
    <t>Mr. Karan</t>
  </si>
  <si>
    <t>29 Jai Shiv Plaza Seo Ka Bazar, Seo Ka Bazar Agra, Uttar Pradesh-282003</t>
  </si>
  <si>
    <t>Mr. Mahender Godara</t>
  </si>
  <si>
    <t>Shop No 17 Avadh Complex, Avadhpuri Colony Ab Road Morena, Morena-476001, (Uttar Pradesh)</t>
  </si>
  <si>
    <t>Mr. Mahendra V Shah</t>
  </si>
  <si>
    <t>Shop No.7 Ganga Shopping Complex, Subroto Park,Delhi Centt, South West Delhi-110010</t>
  </si>
  <si>
    <t>Mr. Mahesh Kumar(TN)</t>
  </si>
  <si>
    <t>H.No. 447, B Block, Gali No. 9, Shri Ram Colony, Khajuri, North East Delhi-110094</t>
  </si>
  <si>
    <t>Mettupalayam</t>
  </si>
  <si>
    <t>Mr. Manoj G Dhanani</t>
  </si>
  <si>
    <t>Mr. Manoj Kumar(HR)</t>
  </si>
  <si>
    <t>Mr. Maulik Siddhpura</t>
  </si>
  <si>
    <t>Survey No 24/1 AT Bhadiyad, Morbi, Gujarat-363642</t>
  </si>
  <si>
    <t>Mr. Mayank</t>
  </si>
  <si>
    <t>1/7-Mavdi Plot, Opp. Railway Track,, Nr. Over Bridge, Mavdi Road,, Rajkot-360004 (Gujarat)</t>
  </si>
  <si>
    <t>Mr. Mayank Anovadiya</t>
  </si>
  <si>
    <t>Aryan dental clinic first floor tikke building, prarthana hotel laxmipuri kolhapur, Maharashtra 416002</t>
  </si>
  <si>
    <t>Mr. Mohit Gupta</t>
  </si>
  <si>
    <t>D-82 First Floor, Malviya Nagar, Main market,, main road, New Delhi - 110017</t>
  </si>
  <si>
    <t>Mr. Muhammed haneez</t>
  </si>
  <si>
    <t>Plot No 142 Ground Floor, Yogi Estate 1 Gidc, Ankleshwar, Near 66 Kva Sub Station, Bharuch, Gujarat-393002</t>
  </si>
  <si>
    <t>MR. Nafees</t>
  </si>
  <si>
    <t>House No. 39/2 DCSK Road,, Behind Little Flower Chindren School, Sahadatpura Maunath  Bhanjan, Mau-275101 (Uttar Pradesh)</t>
  </si>
  <si>
    <t>Mr. Nafees (Tl)</t>
  </si>
  <si>
    <t>Lab. No - 105, NL-2, Department of chemical engineering,, IIT Kanpur
PIN-208016, Uttar Pradesh.</t>
  </si>
  <si>
    <t>Komaram Bheem</t>
  </si>
  <si>
    <t>Mr. Nainesh Kumar</t>
  </si>
  <si>
    <t>787 Gali No. 11 Sadar Bazar, Delhi-110006</t>
  </si>
  <si>
    <t>Mr. Naineshwar</t>
  </si>
  <si>
    <t>H No- A-49, Ram Vihar, R.S Engineering Services, Dhanwapur Road, Gurgaon, Gurugram-122001, (Haryana)</t>
  </si>
  <si>
    <t>Mr. Navendu Tyagi</t>
  </si>
  <si>
    <t>H 135, Sector 5,, Bawana Industrial Area,, New Delhi, Delhi-110039</t>
  </si>
  <si>
    <t>Mr. Neeraj jain</t>
  </si>
  <si>
    <t>1st Floor and 2nd Floor, Ras Aqua Tech Private Limited, Near Rajasthan Tyre, Opposite Pritam Palace,, Hisar Road Sirsa, Haryana-125055</t>
  </si>
  <si>
    <t>Mr. Nirmal Kaur</t>
  </si>
  <si>
    <t>kanta toli chowk, near chaggan lal market, Ranchi, Jharkhand-834001</t>
  </si>
  <si>
    <t>Mr. Niyaz</t>
  </si>
  <si>
    <t>Ward No 30 02, Street Opp. of Jaldhari Colony, Piprali Sikar-332001, (Rajasthan)</t>
  </si>
  <si>
    <t>Mr. Pankaj Kumar Mahato</t>
  </si>
  <si>
    <t>Krishna Vihar Ground Floor, Mansarover Park Main Road, Ghaziabad, Anand Hospital, Chhidda Singh Yadav Trauma Centre,, Lalkaun, Ghaziabad, Uttar Pradesh-201001</t>
  </si>
  <si>
    <t>Mr. Piyush Jain</t>
  </si>
  <si>
    <t>P711 2nd Floor, Block A, Laketown, Kolkata, North Twenty Four Parganas, West Bengal-700089</t>
  </si>
  <si>
    <t>Surya Nagar</t>
  </si>
  <si>
    <t>Mr. Pradeep Barodiya</t>
  </si>
  <si>
    <t>Mr. Pramod Chaudhary</t>
  </si>
  <si>
    <t>01 Mungeli Road, Bilaspur, Chhattisgarh-495001</t>
  </si>
  <si>
    <t>Mr. Pranjal Sharma</t>
  </si>
  <si>
    <t>Bazar Panj Peer, Jalandhar-144001, (Punjab)</t>
  </si>
  <si>
    <t>Mr. Praveen Solanki</t>
  </si>
  <si>
    <t>M-21-A-5 Pkt M, Dilshad Garden, East Delhi, Delhi-110095</t>
  </si>
  <si>
    <t>Mr. Prem</t>
  </si>
  <si>
    <t>32d, Dda Flats,, Mansarover Park,, Shahdara East Delhi, Delhi-110032</t>
  </si>
  <si>
    <t>Mr. Prem Mishra</t>
  </si>
  <si>
    <t>Village Mamura, Shop No. 3 Gali No.-5, Mamura, Sec-66, Noida-201301, (Uttar Pradesh)</t>
  </si>
  <si>
    <t>Mr. Priyesh Pandey</t>
  </si>
  <si>
    <t>Plot-26 to 33, 2nd Floor,, Tapovan Industrial Estate, Behind Jivandhara Hotel ,Opp, Rajhans Point Varachha Road,, Surat-395006, (Gujarat)</t>
  </si>
  <si>
    <t>Mr. Rajat Kaul</t>
  </si>
  <si>
    <t>1st floor,Shrirang Apartment,, Near Chitnis Park,Mahal, Nagpur,, Maharashtra-440032 India</t>
  </si>
  <si>
    <t>Mr. Rajendra Jain</t>
  </si>
  <si>
    <t>Upper Kot Teele Ke Neeche, Delhi Saharanpur Road, Loni Ghaziabad, Uttar Pradesh-201102</t>
  </si>
  <si>
    <t>Mr. Rajesh Patel</t>
  </si>
  <si>
    <t>12/245 Hospital Road, Silchar Cachar, Assam-788005</t>
  </si>
  <si>
    <t>Mr. Rajkumar</t>
  </si>
  <si>
    <t>Plot No 28, Swami Vivekananda Nagar, Sambakulam Village Madurai, Tamil Nadu-625007</t>
  </si>
  <si>
    <t>Mr. Rajnish Kumar (Pb)</t>
  </si>
  <si>
    <t>Shop No. 1 Gd Tower, Khermai Road, Satna-485001, (Madhya Pradesh)</t>
  </si>
  <si>
    <t>Mr. Rakesh</t>
  </si>
  <si>
    <t>DW 6130 Bharat Diamond Bourse,, Opp. Asian Heart Hospital, BKC Bandra East. Mumbai-400051, Maharashtra-400051</t>
  </si>
  <si>
    <t>Mr. Rakesh Sharma</t>
  </si>
  <si>
    <t>Khasra No-443,Mauja Magtai, Bichpuri Road Agra, Uttar Pradesh-283105</t>
  </si>
  <si>
    <t>Mr. Rakesh Sharma (U.P.)</t>
  </si>
  <si>
    <t>4-3-203,214,215, 216, 1st Floor Shakuntala Complex, Hillstreet Secunderabad, Hyderabad-500003, (Telangana)</t>
  </si>
  <si>
    <t>Hardoi</t>
  </si>
  <si>
    <t>Mr. Ram</t>
  </si>
  <si>
    <t>Plot No. 135,136,137 &amp; 138, Gurrampalem, Visakhapatnam, Burial Ground, Andhra Pradesh-531173</t>
  </si>
  <si>
    <t>Renigunta</t>
  </si>
  <si>
    <t>Mr. Rattan Chand</t>
  </si>
  <si>
    <t>Shop No.25,26 01, Municipal Complex Udgir, Nagar Parishad Road, Udgir, Nagar Parishad, Latur, Maharashtra-413517</t>
  </si>
  <si>
    <t>Mr. RF Malik</t>
  </si>
  <si>
    <t>H No. 24-123/3/1 Near Rta Office, Upperally, Attapur, Rajendra Nagar Rangareddy</t>
  </si>
  <si>
    <t>Mr. Ricky Varma</t>
  </si>
  <si>
    <t>Captain Tower Ground Floor, Goyal Aluminium and Hardware, Pts Road Rewa, Vardaan Hospital, Rewa, Madhya Pradesh-486001</t>
  </si>
  <si>
    <t>Mr. Rinchen Wangail</t>
  </si>
  <si>
    <t>Upper Bhanu Nagar, Ward No.43, Sevoke Road,, Siliguri, Jalpaiguri, West Bengal-734001</t>
  </si>
  <si>
    <t>Leh</t>
  </si>
  <si>
    <t>Ladakh</t>
  </si>
  <si>
    <t>Mr. Rinku</t>
  </si>
  <si>
    <t>D-8/1, Chincholi MIDC, Solapur Maharashtra - 413255, (Maharashtra)</t>
  </si>
  <si>
    <t>Ambala Cantt</t>
  </si>
  <si>
    <t>Mr. Rohit Gupta</t>
  </si>
  <si>
    <t>Front of kotwali Bilari, dist:- Moradabad, Uttar Pradesh, Pin Code-244411</t>
  </si>
  <si>
    <t>Mr. S. Prabaharan</t>
  </si>
  <si>
    <t>C-83, West Jyoti Nagar, Shahdara, North East Delhi, Delhi-110094</t>
  </si>
  <si>
    <t>Karaikudi</t>
  </si>
  <si>
    <t>Mr. Sachin (Loni)</t>
  </si>
  <si>
    <t>F-14/19 Main Road, Model Town-Ii, North West Delhi, Delhi-110009</t>
  </si>
  <si>
    <t>Loni</t>
  </si>
  <si>
    <t>Mr. Sahazeb Khan</t>
  </si>
  <si>
    <t>No.11/a, Horamavu Main Road, Krishna Reddy Layout, Doddabanaswadi, Bengaluru Urban-560043</t>
  </si>
  <si>
    <t>Mr. Sandeep Khurana (D)</t>
  </si>
  <si>
    <t>#5-5-58/59 shop no.4, krishna residency, Darusalam 
Hyderabad 500012, (Telangana)</t>
  </si>
  <si>
    <t>Mr. Sandeep Kumar</t>
  </si>
  <si>
    <t>Khata No. 76, Plot No. 675, Kharparsai Chaibasa, West Singhbhum, Jharkhand-833201</t>
  </si>
  <si>
    <t>Mr. Sanjay Gupta</t>
  </si>
  <si>
    <t>Shop no. 111, soni complex,ghachi street, green choke, soni bazar, Morbi 363641., (Gujarat)</t>
  </si>
  <si>
    <t>Mr. Sanjeev Prakash</t>
  </si>
  <si>
    <t>Mr. Sarang (Raj)</t>
  </si>
  <si>
    <t>1/9300 Babarpur Road, Janta Block Rohtash Nagar, East Delhi-110032</t>
  </si>
  <si>
    <t>Mr. Satish Chandra</t>
  </si>
  <si>
    <t>1st Floor, C-199, Sector-10,, Noida , Gautambuddha Nagar, Uttar Pradesh, 201301</t>
  </si>
  <si>
    <t>Mr. Savermal</t>
  </si>
  <si>
    <t>Arya Samaj Road, Samastipur, Bihar-848101</t>
  </si>
  <si>
    <t>Mr. Sawan Rathod</t>
  </si>
  <si>
    <t>Shed no 83, 3, Grand Northern Trunk Rd, Kennedy Nagar, Erukkancheri,, Vyasarpadi, Chennai, Tamil Nadu 600118</t>
  </si>
  <si>
    <t>Mr. Seikh Abdur Rakib</t>
  </si>
  <si>
    <t>Shop 51, Bldg No.6 Mig Colony,, J.P.Road, Opp Apna Bazar,Dhake Colony, Andheri West Mumbai Suburban, Maharashtra-400053</t>
  </si>
  <si>
    <t>Mr. Shanker</t>
  </si>
  <si>
    <t>Laxmi Digital Colour Lab P.Ltd., Main Road Nr.Swaminarayan Mandir, Kasturba Road Near jubilee high school
, Chandrapur-442402, (Maharashtra)</t>
  </si>
  <si>
    <t>Sindhudurg</t>
  </si>
  <si>
    <t>Mr. Shiv</t>
  </si>
  <si>
    <t>Door No. 3154/36, Guruji Road,, Vattiyoorkavu, Trivandrum-695013, Kerala</t>
  </si>
  <si>
    <t>Mr. Shubham Pailwee</t>
  </si>
  <si>
    <t>Naktuwa Singhpur  Road, Narsinghpur, Madhya Pradesh-487001</t>
  </si>
  <si>
    <t>Kheri</t>
  </si>
  <si>
    <t>Mr. Sujeet Kumar</t>
  </si>
  <si>
    <t>14-1-430 Aghapura, Hyderabad, Telangana-500001</t>
  </si>
  <si>
    <t>Mr. Sulficker M</t>
  </si>
  <si>
    <t>Shop No. 48-7-66,  Veg Market Lane, Near Rama Talkies, SBI Down, Sri Nagar,, Visakhapatnam-530016, (Andhra Pradesh)</t>
  </si>
  <si>
    <t>Amabalappuzha</t>
  </si>
  <si>
    <t>Mr. Suraj Kumar</t>
  </si>
  <si>
    <t>2/479 Ground Floor, Nagarajpet, Kadapa, Ysr, Andhra Pradesh-516001</t>
  </si>
  <si>
    <t>Mr. Sushil Malviya</t>
  </si>
  <si>
    <t>30 A, Iii Sub Division, Wear Well Cycle Complex, Industrial Area, Nit Faridabad, Faridabad-121001, (Haryana)</t>
  </si>
  <si>
    <t>Batkhdoh</t>
  </si>
  <si>
    <t>Mr. Teju Rao</t>
  </si>
  <si>
    <t>House No. 335, Lok Priya Vihar, Khora Colony, Ghaziabad, Uttar Pradesh-201309</t>
  </si>
  <si>
    <t>Mr. Tushar Jain</t>
  </si>
  <si>
    <t>101 1st Floor, Parel Shivsmurti, Gandhi Nagar, Worli Mumbai, Maharashtra-400018</t>
  </si>
  <si>
    <t>Mr. Umesh Patil</t>
  </si>
  <si>
    <t>B/25 pearl heaven CHSL
Vikhroli village, Vikhroli east
Mumbai 400079</t>
  </si>
  <si>
    <t>Mr. Varun (Pune)</t>
  </si>
  <si>
    <t>32 BHATIA CHAWL DATTAPADA ROAD, NEAR WELCOME HOTEL MUMBAI  400066</t>
  </si>
  <si>
    <t>Mr. Ved Prakash</t>
  </si>
  <si>
    <t>F1898, DSIIDC Narela, Industrial Estate, Near DSIIDC Office, New Delhi-110040</t>
  </si>
  <si>
    <t>Mr. Venkatchary</t>
  </si>
  <si>
    <t>Unit No - Os 12, Bptp Next Door Mall, Sector - 76, Faridabad, Bptp Next Door Shopping Mall, Faridabad-121002, (Haryana)</t>
  </si>
  <si>
    <t>Mr. Vijay Singh</t>
  </si>
  <si>
    <t>2/B, Alka Heritage,, 122 Bhawani Peth Pune-411042, (Maharashtra)</t>
  </si>
  <si>
    <t>Mr. Vijay(Delhi)</t>
  </si>
  <si>
    <t>fuRNITURE</t>
  </si>
  <si>
    <t>101 Ground, Shivalik Tower, 90ft Road, Thakur Complex, Mumbai Suburban-400101, (Maharashtra)</t>
  </si>
  <si>
    <t>Mr. Vikas jain (Hr)</t>
  </si>
  <si>
    <t>140, Industrial Estate Nunhai, Agra-282005 (Uttar Pradesh)</t>
  </si>
  <si>
    <t>Mr. Vishal (D)</t>
  </si>
  <si>
    <t>180 Diamond Park, Kolkata South Twenty Four Parganas, West Bengal-700104</t>
  </si>
  <si>
    <t>Mr.Harun Rashid</t>
  </si>
  <si>
    <t>D-216, Sector-10, Noida- 201301, (Uttar Pradesh)</t>
  </si>
  <si>
    <t>Marigaon</t>
  </si>
  <si>
    <t>Mr.Jagmohan</t>
  </si>
  <si>
    <t>House No. A-10, Guru Nanak Nagar Main Road, Bhagirathi Vihar, North East Delhi, Delhi-110094</t>
  </si>
  <si>
    <t>Mr.kamran shaikh</t>
  </si>
  <si>
    <t>thodga road ahmedpur,, Latur-413515 (Maharashtra)</t>
  </si>
  <si>
    <t>Mr.Sayed Yasir Hussain</t>
  </si>
  <si>
    <t>G-192 Ground Floor, Prashant Vihar Sector-14, New Delhi, North West Delhi-110085</t>
  </si>
  <si>
    <t>Mr.Shinu jose</t>
  </si>
  <si>
    <t>S/o: Ram Avtar Sharma,, Ghar Sharhar Ka Naka,, Indra Nagar, Gird, Gwalior, Madhya Pradesh-474003</t>
  </si>
  <si>
    <t>Ms. Arushi</t>
  </si>
  <si>
    <t>Opposite Sharda Cinema, Naya Bazar Bhagalpur, Near Sharda Chitra Mandir, Nayabazar, Bhagalpur-812002, (Bihar</t>
  </si>
  <si>
    <t>Ms. Nisha Rautela</t>
  </si>
  <si>
    <t>Shop No. 16 Ekta Vihar Baltana Village,, Zirakpur, S.A.S Nagar , Punjab-140603</t>
  </si>
  <si>
    <t>Ms. Payal S Jain</t>
  </si>
  <si>
    <t>61/57 Near Police Headquaters, Malhar Peth Satara, Maharashtra-415001</t>
  </si>
  <si>
    <t>Ms. Rashi Lohia</t>
  </si>
  <si>
    <t>Ground Floor, City Survey No 879, Dalavi Complex, Pethbhag, Sangli, Sangli,, Maharashtra, 416416</t>
  </si>
  <si>
    <t>Ms. Renubala Mishra</t>
  </si>
  <si>
    <t>1st Floor Shop No 3 - AB Tower, Shree Ji Gold Duplex, Laxmipura Road,, Opp. Sona Party Plot, Laxmipura,, Vadodara, Gujarat 390021, IN</t>
  </si>
  <si>
    <t>Ms. Riya Jain</t>
  </si>
  <si>
    <t>Shop No. 04 Ground Floor, Siddhivinayak Complex, Gandhinagar Bypass Road, Adalaj, Near Anytime Hotel, Gandhinagar, Gujarat-382421</t>
  </si>
  <si>
    <t>Niche Architects</t>
  </si>
  <si>
    <t>7th, Gallantt Landmark, Bank Road, Gorakhpur-273001, (Uttar Pradesh)</t>
  </si>
  <si>
    <t>Plywood Corporation</t>
  </si>
  <si>
    <t>5546 Jain Puri, Rewar-123401, (Haryana)</t>
  </si>
  <si>
    <t>Rais Paints &amp; Sanitary Store</t>
  </si>
  <si>
    <t>Rasulpur Road, Jhabar Nagar, Palwal-121102, (HARYANA)</t>
  </si>
  <si>
    <t>sahil furniture</t>
  </si>
  <si>
    <t>Office No. 4,, Ramswaroop Complex, Shiva Market, Pitampura, North West Delhi, Delhi-110034</t>
  </si>
  <si>
    <t>Starlink Agency</t>
  </si>
  <si>
    <t>Khata No-240/2244, Plot No-342/3229, Mouza-Khadasingi, Main Road Berhampur,, Near Petrol Pump, Ganjam-760010, (Odisha)</t>
  </si>
  <si>
    <t>The Lucite Designs</t>
  </si>
  <si>
    <t>Plot No 833 Ground Floor, Shop No 3 Village Alipur, New Delhi, Near Allahbad Bank, North Delhi-110036</t>
  </si>
  <si>
    <t>The White Parrot</t>
  </si>
  <si>
    <t>Shop No 24 Lgf, One Mart Mall Sector 6, Ghaziabad-201012, (Uttar Pradesh)</t>
  </si>
  <si>
    <t>M/s Garg Hardware &amp; Paint Store</t>
  </si>
  <si>
    <t>01 Main Road, Saraidhela Dhanbad, (Jharkhand)-828127</t>
  </si>
  <si>
    <t>M/s Simarr Toys Bharat Private Limited</t>
  </si>
  <si>
    <t>Lakhe, Near Nutan Nagar, Hazaribag-825301 (Jharkhand)</t>
  </si>
  <si>
    <t>M/s Thakur Dass Pardip Kumar</t>
  </si>
  <si>
    <t>170, Extended Lal Dora,, Village Alipur, Delhi-110036</t>
  </si>
  <si>
    <t>M/s Aaa Switch Gear Private Limited</t>
  </si>
  <si>
    <t>195 Ground Floor, Shk Tower Main Road, Venglai Lunglei, Mizoram-796701</t>
  </si>
  <si>
    <t>M/s Vijay Plywood Hardware and Sanitary Store</t>
  </si>
  <si>
    <t>Shakti Tower, Shakti Mandir Road, Opp Punjab Sweet,Joraphatak, Dhanbad-826001 (Jharkhand)</t>
  </si>
  <si>
    <t>M/s Ace Neon</t>
  </si>
  <si>
    <t>Kormathu 824118, Tilori, Primery School, Gaya, Bihar-824118</t>
  </si>
  <si>
    <t>M/s Balaji Enterprises(Tohana)</t>
  </si>
  <si>
    <t>20/21 Shivshakti Nagar, Behind Mandi,, Ujjain M.P., Pin Code-452001</t>
  </si>
  <si>
    <t>M/s Ganpati Paint and Hardware Store</t>
  </si>
  <si>
    <t>A-76 Main Road Maharajpur Village, Sahibabad Site - Iv, Ghaziabad-201010, (Uttar Pradesh)</t>
  </si>
  <si>
    <t>M/s Glite India</t>
  </si>
  <si>
    <t>Shyamdham Colony, Vrindavan, Raman Reti, Sunrakh Khadar, Mathura, Uttar Pradesh-281121</t>
  </si>
  <si>
    <t>M/s Daaman Sales</t>
  </si>
  <si>
    <t>B-6/4, Okhla Industrial Area Phase II, New Delhi-110020</t>
  </si>
  <si>
    <t>M/s Moksh Industries Private Limited</t>
  </si>
  <si>
    <t>The Hut, Village,, Bass, PO-Batori,, District -Rewari (Haryana), PIN-123101</t>
  </si>
  <si>
    <t>M/s Parmeshwar Marketing</t>
  </si>
  <si>
    <t>Pragpura T. Paota Distt., Kotputli Jaipur Pin Code-303107</t>
  </si>
  <si>
    <t>M/s Gurudev Plywood Centre</t>
  </si>
  <si>
    <t>Khata No-311 Plot No-2909, Gola Road Saudagar Mohalla, Ramgarh Cantonment Civil Township, Ramgarh-829122, (Jharkhand)</t>
  </si>
  <si>
    <t>M/s Anandam Square</t>
  </si>
  <si>
    <t>7KM Milestone, Tosham Road,, Dist. Bhiwani, Bawani Khera, Bhiwani, 
Haryana, 127032, (Haryana)</t>
  </si>
  <si>
    <t>M/s Jai Shree Traders</t>
  </si>
  <si>
    <t>3245 Second Floor, Lal Darwaza, Sita Ram Bazar Road Chawri Bazar, New Delhi, G P O, Central Delhi-110006</t>
  </si>
  <si>
    <t>M/s Garv Enterprises</t>
  </si>
  <si>
    <t>Weri Kapfo, IMPACT (Tewu),, Centre Point Complex,,, opp. Old MLA Hostel Y. Junction,,, Kohima, Nagaland - 797001</t>
  </si>
  <si>
    <t>M/s Sakola Hardware &amp; Paint Store</t>
  </si>
  <si>
    <t>M/s Pee Kay Trading</t>
  </si>
  <si>
    <t>-B , Anjirwadi Ganesh Mandir Trust, 1st lane, room no 3, Mazgaon, Mumbai 400010, (Maharashtra)</t>
  </si>
  <si>
    <t>M/s Shri Shyam Sales</t>
  </si>
  <si>
    <t>Sec-29, Rohini, B-3/57, Near HIG Flat, Pincode-110042</t>
  </si>
  <si>
    <t>M/s Al Madina Trading Company</t>
  </si>
  <si>
    <t>Khasra No. 2894, Lal Tappar, Majri Grant, Doiwala, Dehradun- 248140, Uttarakhand-248001</t>
  </si>
  <si>
    <t>M/s S D Hardware</t>
  </si>
  <si>
    <t>M/s Advision(Up)</t>
  </si>
  <si>
    <t>Sankar Enterprise, Laxminathpur, Bajitpur Ps- Domkal, Murshidabad, West Bengal-742303</t>
  </si>
  <si>
    <t>M/s Vishal Enterprises(Uk)</t>
  </si>
  <si>
    <t>Jetia halisahar, North Twenty Four Parganas, West Bengal-743135</t>
  </si>
  <si>
    <t>M/s Luxury Decore</t>
  </si>
  <si>
    <t>4-2-771 Ramkote, Secunderabad, Near Ganesh Temple, Hyderabad-500001, (Telangana)</t>
  </si>
  <si>
    <t>M/s Interior Collection</t>
  </si>
  <si>
    <t>177/12 Jawahar Marg, Indore, Madhya Pradesh-452002</t>
  </si>
  <si>
    <t>M/s Maharaja Sticker Palace</t>
  </si>
  <si>
    <t>Ground Floor Shop No.1 ,, Harimal Complex, A.K. Azad Road, Rehabari , Guwahati, Kamrup Metropolitan, Assam- 781008</t>
  </si>
  <si>
    <t>M/s Doms Industries Limited</t>
  </si>
  <si>
    <t>N B Arcade Shop No. 4, N B Arcade Near Pcmc Hospital, Shri Mhalsakant Vidyalaya Road, Pimpri Chinchwad, Golden Fitness, Pune-411035 (Maharashtra)</t>
  </si>
  <si>
    <t>M/s Zakamlova Hardware Store</t>
  </si>
  <si>
    <t>New Barrack Road, Bus Stand Brahmapur, Ganjam-760001, (Odisha)</t>
  </si>
  <si>
    <t>M/s Ridhi Sidhi Trading Co.</t>
  </si>
  <si>
    <t>Motijheel Railway Station, Shree Nandkishor Traders, A.B. Road Gwalior, Near Gyani Petrol Pump, Gwalior-474010 (Madhya Pradesh)</t>
  </si>
  <si>
    <t>M/s Mahavir Iron Store</t>
  </si>
  <si>
    <t>4-1-5/2 Ground Floor, Woodpeta Road, Anakapalle, Revenue Ward 4, Anakapalli-531001, (Andhra Pradesh)</t>
  </si>
  <si>
    <t>M/s Arihant Interior</t>
  </si>
  <si>
    <t>Plot No.3 Phase-2 Survey Nos 285 286 287 and 288, Jeedimetla Village Under Ghmc Circle, Quthbullapur Mandal, Medchal Malkajgiri, Telangana-500055</t>
  </si>
  <si>
    <t>M/s Maha Luxmi Traders</t>
  </si>
  <si>
    <t>433 Gandhi Market, Etah-207001</t>
  </si>
  <si>
    <t>M/s R.C. Traders (U.P.)</t>
  </si>
  <si>
    <t>1/6233, East Rohatash Nagar, Shahdara Delhi-110032</t>
  </si>
  <si>
    <t>Mainpuri</t>
  </si>
  <si>
    <t>M/s Garg Trading Company</t>
  </si>
  <si>
    <t>Bhuiya Road, Janiganj Bazar, Silchar, Cachar, Cachar-788001</t>
  </si>
  <si>
    <t>M/s Kamal Tradelink</t>
  </si>
  <si>
    <t>Shop-04 Ganesh Apt,115/4, Nr. Vasant Vihar, Sukapur, Panvel, Raigad-410206, (Maharashtra)</t>
  </si>
  <si>
    <t>M/s Balaji Stores</t>
  </si>
  <si>
    <t>31 Block-B Sector-59, Noida, Salcot Mechanique Pvt Ltd, Gautambuddha Nagar, Uttar Pradesh-201301</t>
  </si>
  <si>
    <t>M/s Aeon Surfaces</t>
  </si>
  <si>
    <t>51 Gupta Complex, Mangal Bazar Hazaribag, Hazaribag</t>
  </si>
  <si>
    <t>M/s Rakesh and Company</t>
  </si>
  <si>
    <t>M/s Satyam Hardware</t>
  </si>
  <si>
    <t>133/323 New Ganeshganj, Aminabad Lucknow, Uttar Pradesh-226018</t>
  </si>
  <si>
    <t>Ahilyanagar</t>
  </si>
  <si>
    <t>M/s Unique Sales (Guj)</t>
  </si>
  <si>
    <t>4551/2, Chatta Nanu Mal, Patiala,, Patiala-147001, (Punjab)</t>
  </si>
  <si>
    <t>Fallow Dezience Tree Llp</t>
  </si>
  <si>
    <t>180/419 Main Road, Shevapet Salem, Tamil Nadu-636002</t>
  </si>
  <si>
    <t>M/s Brs Group</t>
  </si>
  <si>
    <t>1-5-207 Ground Floor, Narayan Lal Complex, Kalasiguda Hyderabad, Telangana-500003</t>
  </si>
  <si>
    <t>M/s Laxmi Ply and Hardware</t>
  </si>
  <si>
    <t>H.no 117
Surya colony, gali .no 3, Sehatpur faridabad 
Haryana 121003, India</t>
  </si>
  <si>
    <t>M/s Sri Kamal Traders</t>
  </si>
  <si>
    <t>Old G T Road , Geeta Colony, Near Minar Gate, Palwal, Haryana-121102</t>
  </si>
  <si>
    <t>M/s Ambe Ornaments</t>
  </si>
  <si>
    <t>Shop No  05 Main Road, Karampur  Tapukara, Alwar, Rajasthan-301707</t>
  </si>
  <si>
    <t>M/s Anil Shukla</t>
  </si>
  <si>
    <t>Building No.5, Mujamma Al Wasat,, Al Sailiyah District, Al Kharj Road, Riyadh, Saudi Arabia-12662</t>
  </si>
  <si>
    <t>M/s Artful Aesthetics Llp</t>
  </si>
  <si>
    <t>2634 1st Floor, Bengali Mohalla, Near kansal sweets Ambala, cantt haryana 133001</t>
  </si>
  <si>
    <t>M/s Dynamics Components</t>
  </si>
  <si>
    <t>Showroom No. 1580/b1, Kalka Road Abdullapur, Pinjore Panchkula, Haryana-134102</t>
  </si>
  <si>
    <t>M/s Maa Mangala Polygranite Traders</t>
  </si>
  <si>
    <t>10-B-42 Kudi Housing Board, Vivek Vihar Yojana, Jodhpur,, Rajasthan, 342013</t>
  </si>
  <si>
    <t>M/s R.K. Hardware Store</t>
  </si>
  <si>
    <t>Manibhadra Apartment Basement, Ashok Wadi Society Opp Radisson Blu, hotel Panchwati Law Garden Road,, C G Road, Gulbai Tekra, Ahmedabad-380006,, Gujarat, India</t>
  </si>
  <si>
    <t>M/s Anand Enterprises(Pb)</t>
  </si>
  <si>
    <t>502, Omkar Enclave Bldg No. 2,, 90 Feet Road, Venkatesh School,, Don Bosco School, Bhayandar West Thane,, Maharashtra-401101</t>
  </si>
  <si>
    <t>M/s H and D Traders</t>
  </si>
  <si>
    <t>1211 J.J. Road, Near Saboo Ricshaw Traders, Upper Bazar Ranchi, Jharkhand-834001</t>
  </si>
  <si>
    <t>Bahraich</t>
  </si>
  <si>
    <t>M/s Aggarwal Hardware Store(HR)</t>
  </si>
  <si>
    <t>Shop No. 514 Main Bazar, Kalka, Panchkula-133302, (Haryana)</t>
  </si>
  <si>
    <t>M/s Balaji Aluminium &amp; Hardware</t>
  </si>
  <si>
    <t>1369/21 3rd Floor  Naiwala Karol Bagh, Delhi-110005</t>
  </si>
  <si>
    <t>Jasdan</t>
  </si>
  <si>
    <t>M/s Kumar Machinery Store</t>
  </si>
  <si>
    <t>20/1 Silver Arcade Plaza, 4th Floor, Besides Curewell Hospital, Janjirwala  Chouraha, New Palasia, Indore-452001 (Madhya Pradesh)</t>
  </si>
  <si>
    <t>Ballia</t>
  </si>
  <si>
    <t>M/s Bhagwan Hardware</t>
  </si>
  <si>
    <t>Gungiya Dhora, Opposite Kidzee School, Balotra Barmer, Rajasthan-344022</t>
  </si>
  <si>
    <t>M/s Shree Balaji Enterprises (Hr)</t>
  </si>
  <si>
    <t>House No.139 Gali No 2, Roorkee Haridwar, Uttarakhand-247667</t>
  </si>
  <si>
    <t>M/s Ravinder Sales</t>
  </si>
  <si>
    <t>Kashipur Varanasi, Uttar Pradesh-221311</t>
  </si>
  <si>
    <t>M/s Akash Enteprises</t>
  </si>
  <si>
    <t>Booth No. 7 Model Town, Narwana, Opp. Vishwakarma Mandir, Jind, Haryana-126116</t>
  </si>
  <si>
    <t>M/s Shreeji Trading</t>
  </si>
  <si>
    <t>VAISHALI NAGAR, PLOT NO.1-2, NEELKANT VIHAR-C,, LALPURA, Jaipur, Jaipur, Rajasthan, 302021</t>
  </si>
  <si>
    <t>Dharani</t>
  </si>
  <si>
    <t>M/s Om Marketing and Suppliers</t>
  </si>
  <si>
    <t>B-46/136 Ram Street, Arna Barna Chowk Patiala</t>
  </si>
  <si>
    <t>M/s Brother Art</t>
  </si>
  <si>
    <t>7A Veerasandra Industrial Area, Phase 2, Electronic City, Bangalore,, Karnataka 560100</t>
  </si>
  <si>
    <t>Sbs Nagar</t>
  </si>
  <si>
    <t>M/s Sahni Traders</t>
  </si>
  <si>
    <t>19 Akarani No-1213/19, N.R.Bhimani Complex, Tharad Tran Rasta, Dhanera Banaskantha, Gujarat-385310</t>
  </si>
  <si>
    <t>M/s Manoj Paint &amp; Hardware Store</t>
  </si>
  <si>
    <t>Jind Road Near New Post Office, Hansi Hisar-125033</t>
  </si>
  <si>
    <t>M/s Ghai Plywood and Hardware</t>
  </si>
  <si>
    <t>W-3/1/b, Kumbha Cricle, Bhilwara, Rajasthan-311001</t>
  </si>
  <si>
    <t>M/s Utm Enterprises</t>
  </si>
  <si>
    <t>Jagtapur, Indaragarh, Kannauj, Uttar Pradesh-209723</t>
  </si>
  <si>
    <t>M/s Guru Nanak Kitchen &amp; Hardware Store</t>
  </si>
  <si>
    <t>A-155/d, 3 Pl Building, Sobji Bazar Road, Lunglei, Mizoram-796701</t>
  </si>
  <si>
    <t>M/s Chand Electronics and Lightings</t>
  </si>
  <si>
    <t>Khata No 46 Ramgarh College, Muram Kala Ramgarh Cantonment Civil Township,, Near Tyre More Chowk, Ramgarh, Jharkhand-829122</t>
  </si>
  <si>
    <t>M/s Dynamic marketing</t>
  </si>
  <si>
    <t>610 Andigola Road, Muzaffarpur, Bihar-842001</t>
  </si>
  <si>
    <t>M/s Darpan Marketing</t>
  </si>
  <si>
    <t>40-44/1/3a, Vasanthvihar Colony, Raghavendra Nagar Colony, Moula-Ali, Medchal Malkajgiri, Telangana-500040</t>
  </si>
  <si>
    <t>M/s Shri Radhe Enterprises(Hr)</t>
  </si>
  <si>
    <t xml:space="preserve"> 91 8628901909</t>
  </si>
  <si>
    <t>35/2916 A, Thammanam Road, Ernakulam-682025, (Kerala)</t>
  </si>
  <si>
    <t>M/s Green India Products</t>
  </si>
  <si>
    <t>No 17,  Saralaya layout, baglur main road, kattigenahalli, Yelahanka, Bangalore, Near Saralaya School, Karnataka-560064</t>
  </si>
  <si>
    <t>M/s Hitesh Aggarwal</t>
  </si>
  <si>
    <t>5/1, West Marret St,, (Near College House) Madurai-625001, (Tamil Nadu)</t>
  </si>
  <si>
    <t>M/s S.S. Trading (B)</t>
  </si>
  <si>
    <t>3728 Hill Road, Opp Kali Bari Mandir, Ambala Cantt Haryana-133001</t>
  </si>
  <si>
    <t>M/s S and A Traders</t>
  </si>
  <si>
    <t>Plot.No.33 and 34, 18th Street, Burma Nagar, Sadayankuppam Village, Chennai, Tamil Nadu-600103</t>
  </si>
  <si>
    <t>M/s Sigmavizin Electronics Private Limited</t>
  </si>
  <si>
    <t>Shop No. 14, Lalwani Press Road, Bhopal, Madhya Pradesh-462001</t>
  </si>
  <si>
    <t>M/s Y.K.Trading Co.</t>
  </si>
  <si>
    <t>At-Ary Samaj Road, Ward No-17, Samastipur, Bihar-848101</t>
  </si>
  <si>
    <t>M/s Ashoka Trading</t>
  </si>
  <si>
    <t>201.vrajvatika,
10/19kevdavadi,, Opp.ramani nivash.
Nearby.sorathiyavadi, Rajkot . gujarat 
Pin.360002</t>
  </si>
  <si>
    <t>M/s Prime Star Agencies</t>
  </si>
  <si>
    <t>Shop No. 17, Ground Floor, Durvas Co -Op Hsg Soc Ltd, Sector No Iv, Vasai Virar, Near Dmart, Palghar, Maharashtra-401209</t>
  </si>
  <si>
    <t>M/s Bharat Kumar</t>
  </si>
  <si>
    <t>Plot No.10, Khasra No 24//1, First Floor, Sheetal Tank Industrial Area, Nangli Sakrawati, South West Delhi, Delhi-110043</t>
  </si>
  <si>
    <t>M/s Rathi Enterprises</t>
  </si>
  <si>
    <t>E-12 Block-E, Industrial Area Phase-Ii, New Delhi, Near Flyover, North West Delhi, Delhi-110034</t>
  </si>
  <si>
    <t>M/s Khurja Pipe Store</t>
  </si>
  <si>
    <t>D 29, Ground Floor, Kh No 303/1, Chhattar Pur Enclave, South Delhi, Delhi-110074</t>
  </si>
  <si>
    <t>M/s Sagar Enterprises</t>
  </si>
  <si>
    <t>Shop No 47, Meter Room No 3,, Ground Floor,, Rehab Building No 1, Sewa Society, Cts No 16 17 18 19 Oshiwara, Mumbai, Opp City International School, Bhd Oshiwara Police Station, Mumbai Suburban, Maharashtra-400102</t>
  </si>
  <si>
    <t>M/s Shree Laxmi Devi Enterprises</t>
  </si>
  <si>
    <t>Khatian No-3361, J.L No-102, Ward No-8 Tika Para, Mouja- Sonatore, Tika Para Suri,, Behind Birbhum Zila School, Birbhum, West Bengal-731101</t>
  </si>
  <si>
    <t>M/s Maharaja Marketing (Rj)</t>
  </si>
  <si>
    <t>House No 82/2, Ganj Road, Shimla. Himachal Pradesh-171001</t>
  </si>
  <si>
    <t>M/s S.K. Plyboard and Hardware Centre</t>
  </si>
  <si>
    <t>Parsa Birganj, Submunicipilly-10,, Link Road, Birganj , Nepal, Exim Code- 3000782710123NP, Contact : 9802920067</t>
  </si>
  <si>
    <t>M/s Jankiram Agencies</t>
  </si>
  <si>
    <t>Near Sachdeva Ice Factory, Shaheed Inderjeet Singh Marg, Tohana Fatehabad, Haryana-125120</t>
  </si>
  <si>
    <t>M/s Rahul Timber Store</t>
  </si>
  <si>
    <t>14/411 Anbu Nagar, Thuduppathi,, Perundurai, Erode, TAMIL NADU 638057</t>
  </si>
  <si>
    <t>M/s Khanika Agencies</t>
  </si>
  <si>
    <t>Chulkana, Chulkhana Road, Samalkha, Panipat-132101, (Haryana)</t>
  </si>
  <si>
    <t>M/s Kaka Plywood Company</t>
  </si>
  <si>
    <t>1, Park Road, Padi, Chennai, Chennai, Tamil, Nadu, 600050</t>
  </si>
  <si>
    <t>M/s Shree Mamleshwar Stickers</t>
  </si>
  <si>
    <t>1361 - G Sainagar, Devrukh - Sangameshwar Road, Sadawali Ratnagiri, Maharashtra-415804</t>
  </si>
  <si>
    <t>M/s Bhabani Timbers</t>
  </si>
  <si>
    <t>Shop, Munish Kumar Ashish Kumar, Kath Mandi  Jind, Circular Road, Jind, Haryana-126102</t>
  </si>
  <si>
    <t>M/s Anil Hardware Store</t>
  </si>
  <si>
    <t>Shop No 1 2 3, Pragati Homes, Cardoz Waddo Near Goa State Coop Bank, Taleigao Panaji, North Goa-403002</t>
  </si>
  <si>
    <t>M/s Deco Fabrinox Inc</t>
  </si>
  <si>
    <t>Plot no 30/4 New Timber Market, K, Gokuldas Harilal Kirad Path, Hanuman Leela, and Sons, Bhawani Peth, Pune, Pune, Maharashtra, 411042</t>
  </si>
  <si>
    <t>M/s Sunil Printing Press</t>
  </si>
  <si>
    <t>Shop No 5, Near Petrol Pump, Safidon Road, Jind Haryana-126102</t>
  </si>
  <si>
    <t>M/s NK Cncraft</t>
  </si>
  <si>
    <t>Shop No 7 Ground Floor, Vanarai St Inez, Panaji North Goa, Goa-403001</t>
  </si>
  <si>
    <t>Gozariya</t>
  </si>
  <si>
    <t>M/s Jai Timber &amp; Plywood Co.</t>
  </si>
  <si>
    <t>Shop 9 Bldg. 1/j, Amaral Vaddo, Afonso Residency, Taligao Road, Panaji, Amaral Vaddo, North Goa, Goa-403002</t>
  </si>
  <si>
    <t>M/s Galaxy International</t>
  </si>
  <si>
    <t>Shop No. 2, Akhileshwar Bldg, Aquem, Margao, Opp. Devral Bldg, South Goa, Goa-403601</t>
  </si>
  <si>
    <t>M/s Prayag Furniture House</t>
  </si>
  <si>
    <t>Sp 1 Vashutosh Building, Angod Mapusa, Mapusa, Near Vi Store, North Goa, Goa-403507</t>
  </si>
  <si>
    <t>M/s Dhravik Extrusion Private Limited</t>
  </si>
  <si>
    <t>6/2082/d, Ramkrishna Apartment, Odali Market, Bicholim, North Goa, Goa-403504</t>
  </si>
  <si>
    <t>M/s Shri Vishwakarma Furniture and Hardware</t>
  </si>
  <si>
    <t>Carcara, Bambolim, House No 157/a-1, Calapor, Marka Government Primary School, North Goa-403202</t>
  </si>
  <si>
    <t>M/s Mj Interior Solution</t>
  </si>
  <si>
    <t>1 Near Satnam Singh Chowk,, Kanganpur Road , Sirsa, Sirsa, Haryana-125055</t>
  </si>
  <si>
    <t>M/s New Fency Furniture and Aluminium</t>
  </si>
  <si>
    <t>Matheraan Road Sukapur Stop, Samne Balaji Simfani   new panvel, Pin Code-410206</t>
  </si>
  <si>
    <t>M/s Scs Enterprises</t>
  </si>
  <si>
    <t>328, Block-D, Shyam Nagar, Kanpur-208013, (Uttar Pradesh) India</t>
  </si>
  <si>
    <t>M/s A.P. Enterprises</t>
  </si>
  <si>
    <t>L.V. Enterprises, Basant Vihar, Gali No. 7A, Bathinda, Punjab-151001</t>
  </si>
  <si>
    <t>M/s Sunrise Enterprises</t>
  </si>
  <si>
    <t>224 Kalpataru Plaza, Near Ramoshi Gate Pune, Pin Code-411002 (Maharashtra)</t>
  </si>
  <si>
    <t>M/s GP Glitz</t>
  </si>
  <si>
    <t>Karyalay Pravar Adhikshak Deck, Sadar Azamgarh, Post Office Passport Seva Kendra, Azamgarhm Uttar Pradesh-276001</t>
  </si>
  <si>
    <t>M/s Anand Kumar &amp; Sons</t>
  </si>
  <si>
    <t>Plot No. 52-A/b, Government Industrial Estate, Next to Natural Ice Cream Factory,, Near FDC Research Center, Charkop,, Kandivali (W), Mumbai : 400067, Maharashtra</t>
  </si>
  <si>
    <t>M/s Adore Spaces</t>
  </si>
  <si>
    <t>Mohalla Asdullapur, Opposite Co Operative Bank, Bareilly Road Milak, Rampur-243701, (Uttar Pradesh)</t>
  </si>
  <si>
    <t>M/s Excellent advertising &amp; marketing</t>
  </si>
  <si>
    <t>K-I-19m A/812/9, Gali No 9 Sangam Vihar, New Delhi South Delhi, Delhi-110080</t>
  </si>
  <si>
    <t>M/s Sardarji Hardware Store</t>
  </si>
  <si>
    <t>House No-6516/8, Hardhyan Singh Road, Dev Nagar, Karol Bagh, Delhi, Central Delhi-110005</t>
  </si>
  <si>
    <t>M/s Murlidhar Satnarain</t>
  </si>
  <si>
    <t>Plot No. 23 , Sector 35, Rohtak, Near Rishabh Garden, Rohtak, Haryana-124001</t>
  </si>
  <si>
    <t>Raaasha Invotech Private Limited</t>
  </si>
  <si>
    <t>24 Kotla Road, Nagla Karan Singh, Firozabad Uttar Pradesh-283203</t>
  </si>
  <si>
    <t>M/s Padmaj Electromech Pvt Ltd</t>
  </si>
  <si>
    <t>302C, Panchratna Building, 3rd Floor, Nagraci Bakahl, Indore, Madhya Pradesh-452002</t>
  </si>
  <si>
    <t>M/s Vishal Hardware and Plywood Store</t>
  </si>
  <si>
    <t>M/s Shree Ganesh Hardware(Rj)</t>
  </si>
  <si>
    <t>108 Mahaveer Marg, Near Mastan Baba Darga, Manoj Motors Complex, Pali, Rajasthan-306401</t>
  </si>
  <si>
    <t>M/s Fabrimix Llp</t>
  </si>
  <si>
    <t>Near Hotel Sea and Sand,, Ward No. 05, Dhobidera, Pokadera,, North and Middle Andaman, Andaman and Nicobar Island-744204</t>
  </si>
  <si>
    <t>Thirssur</t>
  </si>
  <si>
    <t>M/s Shree Balaji Traders (U.P.)</t>
  </si>
  <si>
    <t>Sb/110 South Bazar, Kannur-670002, (Kerala)</t>
  </si>
  <si>
    <t>M/s New Prince Hardware</t>
  </si>
  <si>
    <t>Old No 806 New No 642, Ideal Home Township, Bengaluru, Opp Jain College, Bengaluru Urban, Karnataka-560098</t>
  </si>
  <si>
    <t>M/s Kamdhenu Trading Company</t>
  </si>
  <si>
    <t>Sheetal Nath Barbarshah, Sri Nagar,, Jammu &amp; Kashmir-190001</t>
  </si>
  <si>
    <t>M/s Baij Nath Raja Ram</t>
  </si>
  <si>
    <t>Ground Floor, 3/17, Industrial Area, Kirti, Nagar, West Delhi, Delhi, 110015</t>
  </si>
  <si>
    <t>M/s Trice Enterprises</t>
  </si>
  <si>
    <t>Shop No. 2 Shreyas Complex, Opp., Janapriya, 1st Avenue Apts., Vajarahalli, Nelamangala-562123, (Bangalore)</t>
  </si>
  <si>
    <t>M/s Goel Traders(U.P.)</t>
  </si>
  <si>
    <t>27-28-9, V.I. Plaza Yalamalla Vari Street,, Back Side Mohamad Khan &amp; Sons Jewellers,, Governorpet, 
Vijaywada-520002, (Andhra Pradesh)</t>
  </si>
  <si>
    <t>Jewar</t>
  </si>
  <si>
    <t>M/s Rajeev Traders</t>
  </si>
  <si>
    <t>D-6 City Survey No 2/a/1, City Centre Marida Road, Nadiad, Opp Gayakvad Garage, Kheda, Gujarat-387001</t>
  </si>
  <si>
    <t>Gupta Paint &amp; Hardware Store</t>
  </si>
  <si>
    <t>GF 4/28, Silver Plaza Shopping Centre,, DIDC, Ankleshwar-393002, (Gujarat)</t>
  </si>
  <si>
    <t>M/s Jbj Sanitary and Hardware</t>
  </si>
  <si>
    <t>Islam Nagar Marhera Gate, Etah, Husaini Masjid, Etah-207001, (Uttar Pradesh)</t>
  </si>
  <si>
    <t>M/s Madhvan Jewellers</t>
  </si>
  <si>
    <t>Village and  Post Khiron, Thana Khiron Tehsil Lalganj, Raebareli, Uttar Pradesh-229206</t>
  </si>
  <si>
    <t>M/s Art Collections</t>
  </si>
  <si>
    <t>Kutti Karsog, Mandi, Himachal Pradesh-171304</t>
  </si>
  <si>
    <t>M/s Darshan Hardware</t>
  </si>
  <si>
    <t>Holding No-324 Ground Floor, Khabind Chandra Chaudhary, Jagdishpur Main Road, Jagdishpur, Block More, Bhojpur-802158 (Bihar)</t>
  </si>
  <si>
    <t>M/s Commercial Engineering Associates</t>
  </si>
  <si>
    <t>Shop No B3&amp;4 Anjali Advertising, Ambedkar Road Ghaziabad 201001</t>
  </si>
  <si>
    <t>M/s Banvari Lal and Sons</t>
  </si>
  <si>
    <t>M/s Rasu Plyboard &amp; Hardware</t>
  </si>
  <si>
    <t>Plot No 44 Block No. 3, Survey No 6 Paiki 4, Village Chudva Taluka Gandhidham, Kachchh , Gujarat-370201</t>
  </si>
  <si>
    <t>M/s Shuabhi Technologies</t>
  </si>
  <si>
    <t>Golchakkar Charch, No 2, Chotpur Rd,, near Garhi, Bahlolpur, Noida, Sector 68, Uttar Pradesh 201307</t>
  </si>
  <si>
    <t>M/s Rochana Industries Private Limited</t>
  </si>
  <si>
    <t>344/1 , Pandav Nagar, B.S. Road, Industrial Area, Ghaziabad-201002, (Uttar Pradesh)</t>
  </si>
  <si>
    <t>M/s Sundha Hardawre</t>
  </si>
  <si>
    <t>Unit No-208, 2nd Floor, Raheja Tesla Industrial, D Block, Near Prabhat Dairy,, Ttc Industrial Area, Midc Industrial Area, Juinagar, Thane-400705, (Maharashtra)</t>
  </si>
  <si>
    <t>M/s Green Hardwares</t>
  </si>
  <si>
    <t>S/o Dharmpal House No.6/1, Near Idia Tawar, Ghangala (117), Bhiwani Haryana-127046, Adhar No. -827903543760</t>
  </si>
  <si>
    <t>M/s Ganesh Printing INK Co.</t>
  </si>
  <si>
    <t>Plot No. 4 Ward No.3 Badi Sehi Road, Near Balaji Temple Chirawa, Rajasthan-333036</t>
  </si>
  <si>
    <t>M/s Kaira Hardware and Electric</t>
  </si>
  <si>
    <t>Chembond Centre, EL-71,, MIDC Industrial Area, Mahape, Navi Mumbai,, Maharashtra -400710, India</t>
  </si>
  <si>
    <t>Mr. Deepak Jain</t>
  </si>
  <si>
    <t>#363,10th Cross, Ganapathy Nagar,, 4th Phase, Peenya Industrial Area, Bangalore-560058, Karnataka</t>
  </si>
  <si>
    <t>M/s Bajrang Hardware Store (D)</t>
  </si>
  <si>
    <t>Bungalow No 8, Lalta Prasad Compound,, Sadar Bazar, Jhansi, Uttar Pradesh-284001</t>
  </si>
  <si>
    <t>M/s A. A. Enterprises</t>
  </si>
  <si>
    <t>M/s Rana Bai Granites</t>
  </si>
  <si>
    <t>A/30 Ground Floor, Nr. Asarwa Bridge, Civil Hospital Road,Haripura, Abhishek-2 Commercial New Sorak Mill, Ahmedabad, Gujarat-380016</t>
  </si>
  <si>
    <t>M/s Hotel Vintana</t>
  </si>
  <si>
    <t>12/11, Pioneer Complex, Aakriti Art Creations, Sahibabad Industrial Area, Site-Iv, Sahibabad, Ghaziabad, Uttar Pradesh-201010</t>
  </si>
  <si>
    <t>M/s Umiya Ply and Hardware</t>
  </si>
  <si>
    <t>Opp. Vishwanath Garden Shivdapur, Lahartar Road, Manduadih Varanasi, Pin Code-221103</t>
  </si>
  <si>
    <t>M/s Mohd. Intzar</t>
  </si>
  <si>
    <t>Scf 7 Circular Road, Vpo Kumbra, Sector 68, Sas Nagar , Punjab-140308</t>
  </si>
  <si>
    <t>M/s Gautam Arts</t>
  </si>
  <si>
    <t>Kakarmatta, BLW Road,, Near Mani Hospital Varanasi, Uttar Pradesh-221004</t>
  </si>
  <si>
    <t>M/s Kalra Glue Traders</t>
  </si>
  <si>
    <t>Near Indo English School, Otam Para, Rourkela, Odisha-769004</t>
  </si>
  <si>
    <t>M/s Bl Furniture Interior</t>
  </si>
  <si>
    <t>Deuli, Purba, Medinipur,, Pin Code-721423, (West Bengal)</t>
  </si>
  <si>
    <t>M/s Shree Balaji Hardware &amp; Plywood</t>
  </si>
  <si>
    <t>2/719  Gr Floor to Sf Floor, Hira Modi Street Corner Sagrampura, Nr Udhna Darwaja Ring Road Surat, Surat, Gujarat-395002</t>
  </si>
  <si>
    <t>M/s Fr Electric Works</t>
  </si>
  <si>
    <t>Lakari Mini Bypass Road,, Behind Transport Nagar, Moradabad-244001 (U.P.), India</t>
  </si>
  <si>
    <t>M/s S K Plywood (Gajraula)</t>
  </si>
  <si>
    <t>No.22l93, Bangaru Naicken Street, Ground Floor - Left Portion, Ellis Road, Chennai, Tamil Nadu-600002</t>
  </si>
  <si>
    <t>Gajraula</t>
  </si>
  <si>
    <t>M/s Sony Enterprises</t>
  </si>
  <si>
    <t>Station Road, Sailu, Parbhani, Maharashtra-431503</t>
  </si>
  <si>
    <t>M/s J.S Hardware Store</t>
  </si>
  <si>
    <t>Plot 31/13, Ward 12 Mother Teresa Ward, Rajiv Gandhi Chowk, Bilaspur, Nal Ghar Ke Piche, Bilaspur, Chhattisgarh-495001</t>
  </si>
  <si>
    <t>M/s Glow Light</t>
  </si>
  <si>
    <t>149 Sector D 2, Sanwer Road Industrial Area, Indore -452001, (Madhya Pradesh)</t>
  </si>
  <si>
    <t>M/s Will &amp; Wisdom</t>
  </si>
  <si>
    <t>Shivaji Nagar,, Shop no 6, Hari Gurav Hights,, opp. Surbhi Jwelers,  Balkum Pada no. 2,, Thane west, Pin code-400 608, (Maharashtra)</t>
  </si>
  <si>
    <t>M/s Fleet Guard Filters Pvt Ltd</t>
  </si>
  <si>
    <t>32 Netaji Subhas Road, Kolkata, West Bengal-700001</t>
  </si>
  <si>
    <t>M/s Klar Labs</t>
  </si>
  <si>
    <t>C-13A, First Floor,, Focal Point, Industrial Area,, Dera Bassi Sas Nagar, Punjab-140201</t>
  </si>
  <si>
    <t>M/s Sanmuk Laser Arts</t>
  </si>
  <si>
    <t>syedpora sopore, Noor/din/colony, District-Baramulla, Jammu Kashmir-193201</t>
  </si>
  <si>
    <t>M/s Lakshmi Plywood and Hardware</t>
  </si>
  <si>
    <t>955, Lane No. 14 , Subhash Nagar,, Jammu -180001  (Jammu &amp; Kashmir)</t>
  </si>
  <si>
    <t>Pratapnagar</t>
  </si>
  <si>
    <t>M/s Swara Traders</t>
  </si>
  <si>
    <t>Plot 13, nr Vedant pharma Gidc,, palitana,364270 (gujarat)</t>
  </si>
  <si>
    <t>M/s Bajargan Industries</t>
  </si>
  <si>
    <t>39-26-80 Muralinagar, Visakhapatnam, Andhra Pradesh-530018</t>
  </si>
  <si>
    <t>M/s Jyoti Plywood</t>
  </si>
  <si>
    <t>Arjun Singh Complex, Marai Road, Hajipur, Vaishali, Bihar-844101</t>
  </si>
  <si>
    <t>Narmadapuram</t>
  </si>
  <si>
    <t>M/s Aruna Global Signcraft Llp</t>
  </si>
  <si>
    <t>H.No. 1-13-244/2, Near Roshan Transport, Old Mondha Road, Kadbi Mandi, Jalna Maharashtra-431203</t>
  </si>
  <si>
    <t>M/s Jain Plywood Company</t>
  </si>
  <si>
    <t>G-1/468 A Riico Ind. Area,, Khushkhera,Bhiwadi,, Bhiwadi, Alwar, Rajasthan-301019</t>
  </si>
  <si>
    <t>M/s Jain Graphics (O)</t>
  </si>
  <si>
    <t>21 Kamri Market, Doulatganj, Ujjain, Madhya Pradesh-456006</t>
  </si>
  <si>
    <t>M/s Delhi Traders (Hr)</t>
  </si>
  <si>
    <t>opp. bus stand, Dhawan Colony, Firozpur, Ferozepur City,, Punjab-152002</t>
  </si>
  <si>
    <t>M/s Ome Studio</t>
  </si>
  <si>
    <t>01 Gitanjali Market, Gandhi Chowk, Kishanganj, Bihar-855108</t>
  </si>
  <si>
    <t>M/s K2 Hardware Decor (Hr)</t>
  </si>
  <si>
    <t>Shop No.101 First Floor, Laxminarayan Complex, Palace Road, Rajkot, Gujarat-360001</t>
  </si>
  <si>
    <t>M/s Craftman and company</t>
  </si>
  <si>
    <t>4 Ground Floor, Anugrah Residency, Bopal Ghuma Road, Ahmedabad, Nandan Park Society, Ahmedabad-380058 (Gujarat)</t>
  </si>
  <si>
    <t>M/s Bharat Hardware&amp;Electricals</t>
  </si>
  <si>
    <t>Behind D P Complex, Bus Stand Road, Sidhi, Madhya Pradesh-486661</t>
  </si>
  <si>
    <t>M/s Ayush Interior</t>
  </si>
  <si>
    <t>Vii/303 Pallithazham, Mannam P.O, N. Paravur, Ernakulam, Kerala-683520</t>
  </si>
  <si>
    <t>M/s Gayatri Plywood and Hardware</t>
  </si>
  <si>
    <t>Plot No 102 &amp; 102A, Indl Area No 1, Pithampur Distt Dhar, M.P.,, Madhya Pradesh-454775</t>
  </si>
  <si>
    <t>M/s Agrawal Plywood</t>
  </si>
  <si>
    <t>Shop No. 130 First Floor, New B. J. Market, Jalgaon, Maharashtra-425001</t>
  </si>
  <si>
    <t>M/s Ice Prevail Logistics Private Limited</t>
  </si>
  <si>
    <t>Cts No.4158/b Ground Floor, Suresh Krupa, Kapileshwar Colony Belgaum, Belagavi, Bhatkande School., Belagavi, Karnataka-590001</t>
  </si>
  <si>
    <t>M/s H S Decor</t>
  </si>
  <si>
    <t>No. C- 27, 2nd Floor, Banaswadi Main Road,, Kalyan Nagar Post, Bangalore, Bengaluru Urban, Karnataka-560043</t>
  </si>
  <si>
    <t>M/s Balaji Sanitary And Hardware</t>
  </si>
  <si>
    <t>23/24 Orbit Small Center Nr Dena Bank, Radhanpur Road. Mehsana, Gujarat-384002</t>
  </si>
  <si>
    <t>M/s Amit Hardware Store (Hr)</t>
  </si>
  <si>
    <t>10, Royal Residency Opp., Sindhi Panchyat Hall,, Vishrail Naka, Old Panvel,, Raigad, Maharashtra-410206</t>
  </si>
  <si>
    <t>M/s Inmee Trade Co.</t>
  </si>
  <si>
    <t>61 12/1229  8/1653/1, Sh Op No 61gidc  Jampura, Dhundhiwadi Palanpur, Banaskantha, Gujarat-385001</t>
  </si>
  <si>
    <t>M/s Toshiyana Enterprises</t>
  </si>
  <si>
    <t>Guru Ashirwad Building,, Raheman Gunj, Deulgaon Raja Road,, Jalna-431203 (Maharashtra)</t>
  </si>
  <si>
    <t>M/s Edge Gallery</t>
  </si>
  <si>
    <t>Shop No 11, Basai Enclave, Gurugram, Haryana-122001</t>
  </si>
  <si>
    <t>M/s Mangla Hardware Store</t>
  </si>
  <si>
    <t>6612 Av Route De Likasi ,, Lubumbashi D.R.Congo, South Africa</t>
  </si>
  <si>
    <t>M/s N H Hardware</t>
  </si>
  <si>
    <t>Property No. 344-A Ground Floor, Kh No.447, Opp. Bharat Petroleum Main Road, Shahbad Mohd Pur, South West Delhi, Delhi-110061</t>
  </si>
  <si>
    <t>M/s Sethia and Co</t>
  </si>
  <si>
    <t>Khasra No 883, Tyagi Compound, Vikas Nagar, Ghukna, Ghaziabad, Uttam Toyota, Ghaziabad, Uttar Pradesh-201003</t>
  </si>
  <si>
    <t>M/s N.Y Enterprises</t>
  </si>
  <si>
    <t>Dis- Barpeta, Po- Barpeta, Vil - Brindaban hati, Barpeta (Assam), Pin - 781301</t>
  </si>
  <si>
    <t>M/s Psoftportal</t>
  </si>
  <si>
    <t>Kh. No-193 Plot No-28, Mohan Nagar, Rajendra Nagar, Industrial Area Ghaziabad, Uttar Pradesh-201007</t>
  </si>
  <si>
    <t>M/s Chanda Hardware &amp; Interior</t>
  </si>
  <si>
    <t>01 Rama Bhawan, Ramna Road, Near Kanya Girl High School, Gaya, Bihar-823001</t>
  </si>
  <si>
    <t>M/s Mahavir Brassware and Plywood</t>
  </si>
  <si>
    <t>B 64 Awas Vikas, Banda, Uttar Pradesh-210001</t>
  </si>
  <si>
    <t>M/s Sagar Plyboard and Laminates</t>
  </si>
  <si>
    <t>Near Pasu Bazar, Saharanpur Road, Baraut, Bagpat, Uttar Pradesh-250611</t>
  </si>
  <si>
    <t>M/s Panchratna Ceramic</t>
  </si>
  <si>
    <t>102/A Adharsh Mechanic Nagar,, Bhamori Plata Scheno No 54, Inore Madhya Pradesh, 452001</t>
  </si>
  <si>
    <t>M/s Branding Mart</t>
  </si>
  <si>
    <t>Cts No-2930/2a, 2930/2b,, Koppikar Road,, Hubballi, Dharwad, Karnataka-580020</t>
  </si>
  <si>
    <t>M/s Jagdamba Traders (Modi Nagar)</t>
  </si>
  <si>
    <t>C-163/g-1 Ground Floor, Smg Ii/ Shalimar Garden Extension Ii, Ghaziabad, Uttar Pradesh-201005</t>
  </si>
  <si>
    <t>Kapoor Paints and Hardware Store</t>
  </si>
  <si>
    <t>2719 Bank Street, Karol Bagh, Central Delhi, Delhi-110005</t>
  </si>
  <si>
    <t>M/s Singla Traders(Hr)</t>
  </si>
  <si>
    <t>Aakarani No. 10099/3377/1, Shed No. 23, Radhe P.V.C.Hub, Gidc Road, Behind Dron Building, Palanpur Banaskantha, Gujarat-385001</t>
  </si>
  <si>
    <t>M/s Jain Gift Center</t>
  </si>
  <si>
    <t>Katangi Road, Gandhi Ward, Gandhi Chowk,, Aman Medical Agency, Sufi Nagar, Seoni, Seoni, Madhya Pradesh, 480661</t>
  </si>
  <si>
    <t>M/s Unique Hardware</t>
  </si>
  <si>
    <t>Plot No 91 Near Shanti Niketan School, Priyadarshni Colony, Jalna, Maharashtra-431203</t>
  </si>
  <si>
    <t>M/s Satish H/w Store</t>
  </si>
  <si>
    <t>Hitech Products</t>
  </si>
  <si>
    <t>Kh.No.-578, Ground Floor, Behind Bari Masjid, Chattarpur, South Delhi-110074</t>
  </si>
  <si>
    <t>M/s Poltu Mnawala</t>
  </si>
  <si>
    <t>Plot No F-136, Ground Floor, Kanpur Road, Lucknow, Uttar Pradesh-226012</t>
  </si>
  <si>
    <t>M/s Creative Signplus Private Limited</t>
  </si>
  <si>
    <t>Shop No 03, S No 482/e Cts 11877 P No 8 and 9, Bhagchand Complex, Ambad Choufuli, Jalna, Maharashtra-431203</t>
  </si>
  <si>
    <t>M/s K2 Engineers</t>
  </si>
  <si>
    <t>Satchitanand Traders, G T Road Mandi,, Near Central Bank of India, Gurudaspur-143521 (Punjab)</t>
  </si>
  <si>
    <t>M/s Anvi Advertising</t>
  </si>
  <si>
    <t>Xv/2882/4, Ground Floor, Chuna  Mandi Gali No. 4, New Delhi, Delhi-110055</t>
  </si>
  <si>
    <t>M/s Vishnu Electricals</t>
  </si>
  <si>
    <t>PTS Road, Opp. Ram Sita, Laxman,, Hanuman Mandir, 20 Block,, mana Camp, Raipur (C.G.)-492015</t>
  </si>
  <si>
    <t>M/s Bonkerz Lifestyle Inc</t>
  </si>
  <si>
    <t>Plot No 216 Pkt I, Ground Floor Sector 5, Bawana Industrial Area,, Pocket I New Delhi, North Delhi-110039</t>
  </si>
  <si>
    <t>Araria</t>
  </si>
  <si>
    <t>M/s India Advertising</t>
  </si>
  <si>
    <t>M/s Gokul Plywood</t>
  </si>
  <si>
    <t>Ff-8 First, Uma Plaza, Didoli Main Road, Surat, Gujarat-394210</t>
  </si>
  <si>
    <t>M/s Prince Ply and Hardware</t>
  </si>
  <si>
    <t>689, Hyzurpaga building 2 nd floor, opp N.M.V High School , Bajirao road, pune -411030 (Maharashtra)</t>
  </si>
  <si>
    <t>M/s PSG Centre for Sponsored Research &amp; Consultancy</t>
  </si>
  <si>
    <t>J-96, Ashok Chowk, Adarsh Nagar, Jaipur 302031, (Rajasthan)</t>
  </si>
  <si>
    <t>M/s Shree Yakshraj Plywood and Hardware</t>
  </si>
  <si>
    <t>27-84/1/4 Flat 501, Flat 501, Revenue Ward 5, Madhurwada, Madhurawada, Revenue Ward 5, Visakhapatnam, Andhra Pradesh-530048</t>
  </si>
  <si>
    <t>M/s Vedank Hardware Sanitary and Paint House</t>
  </si>
  <si>
    <t>N0.1861/1 M-1/1, Ratansinghgalli,Mandimohal, Mysore, Karnataka-570015</t>
  </si>
  <si>
    <t>M/s Sunny Glass Store</t>
  </si>
  <si>
    <t>Plot no 151 phase 5 sector 56, near nipun college kundali 131028, (Haryana)</t>
  </si>
  <si>
    <t>Devprayag</t>
  </si>
  <si>
    <t>M/s Insane Craft Supply</t>
  </si>
  <si>
    <t>B 72 Sector 67, Noida, Varada Export, Gautambuddha Nagar, Uttar Pradesh-201301</t>
  </si>
  <si>
    <t>M/s Arvind industry</t>
  </si>
  <si>
    <t>Al Reef Arabian Village,, Street-6, Villa 22, Leena Junaidi, Abu Dhabi, UAE-00000</t>
  </si>
  <si>
    <t>M/s M K Hardware &amp; Kitchen Solution</t>
  </si>
  <si>
    <t>State Bank Road, Ganjdundwara, Kasganj, Uttar Pradesh-207242</t>
  </si>
  <si>
    <t>M/s Signage Add</t>
  </si>
  <si>
    <t>Office No- 6, Unit No- B, 1st Floor Sagar Estate, 2 Narendra Ch. Dutta Sarani, Kolkata, West Bengal-700001</t>
  </si>
  <si>
    <t>M/s ATS Steel Industries</t>
  </si>
  <si>
    <t>Shreenath Complex, Jain Shewtambar Gali Ratanalay k saamne ,, Safara Bazar, Lashkar,, Gwalior MP, pincode -474001</t>
  </si>
  <si>
    <t>M/s Devraj Enterprises</t>
  </si>
  <si>
    <t>81 Siyaganj, Main Road, Indor, Madhya Pradesh-452007</t>
  </si>
  <si>
    <t>M/s Istones Elite Signature Private Limited</t>
  </si>
  <si>
    <t>5-8-352/77 Raghava Ratna Towers, Chirag Ali Lane, Hyderabad, Telangana-500001</t>
  </si>
  <si>
    <t>M/s Shiva Advertising &amp; Marketing</t>
  </si>
  <si>
    <t>1 Floor , Plot No 224, BLK B Naraina, Ind Area PH1. Bikaner Sweets New Delhi, 110028</t>
  </si>
  <si>
    <t>M/s All in Touch</t>
  </si>
  <si>
    <t>A 502 Bank of India Tower Cts, 369 Jijamata Road, Andheri East, Mumbai, Maharashtra-400069</t>
  </si>
  <si>
    <t>Koparkhairane</t>
  </si>
  <si>
    <t>M/s S.S. Sign Board</t>
  </si>
  <si>
    <t>6/9a Na, South 4th Street, K Chettipalayam, Tiruppur, Tamil Nadu-641604</t>
  </si>
  <si>
    <t>M/s Vipin Plastic Work</t>
  </si>
  <si>
    <t>Phule Complex, Jintur Road, Parbhani, Maharashtra-431401</t>
  </si>
  <si>
    <t>M/s The Box Factory</t>
  </si>
  <si>
    <t>Shop No.5  Ground Floor Sonia Appartments, Swatantrapath Vasco, South Goa, Goa-403802</t>
  </si>
  <si>
    <t>M/s Meera Enterprises( Hr)</t>
  </si>
  <si>
    <t>Opp. Namdev Bhavan, Ground Kagwade Mala,, Ichalkaranji- 416115, Dist Kolhapur</t>
  </si>
  <si>
    <t>M/s Elewell Tech Company</t>
  </si>
  <si>
    <t>No 1-13-152, Juna Mondha, Jalna, Maharashtra-431203</t>
  </si>
  <si>
    <t>Atrauli</t>
  </si>
  <si>
    <t>M/s Krishna Electric</t>
  </si>
  <si>
    <t>O Wing, Flat No.603,, Mohan Nano Estates, Ambar Colony Ambarnath, Thane, Maharashtra-421501</t>
  </si>
  <si>
    <t>M/s Gulshan Kumar</t>
  </si>
  <si>
    <t>E-18 Masuri Gulawti Road, Industrial Area Ghaziabad, Ghaziabad, Uttar Pradesh-201302</t>
  </si>
  <si>
    <t>M/s United Concepts</t>
  </si>
  <si>
    <t>Gala No. B-2,Patel Baug,, Near Nilanjana Building, CHS,, Opp. Choksi Hospital Marve Road,, Malad West, Mumbai-400064, (Maharashtra)</t>
  </si>
  <si>
    <t>M/s Jayna Syringes &amp; Surgical India</t>
  </si>
  <si>
    <t>Cable
Duliajan, Anandapara, Thapabasti 
Dist-Dibrugarh, 786602, Assam</t>
  </si>
  <si>
    <t>M/s Alliance Acrylic Handcrafts</t>
  </si>
  <si>
    <t>I.T.T Corner , Jindur Road, Parbhani Maharashtra-431401, pan no.-ARAPC3155F</t>
  </si>
  <si>
    <t>M/s Shalu Ramotra</t>
  </si>
  <si>
    <t>Workshop No.1004,Zarry,Zuarinagar,
Sancoale,Goa-403726.</t>
  </si>
  <si>
    <t>M/s Vishwakarma Plywood</t>
  </si>
  <si>
    <t>No.2/384, Moraji Desai Nagar,, Pooluvapatti Ring Road,, Chettipalayam ,Tirupur, Tiruppur, Tamil Nadu-641602</t>
  </si>
  <si>
    <t>M/s RWA</t>
  </si>
  <si>
    <t>No 86/1 Arcot Road, Virugambakkam 
, Near vembuliamman koil signal, Chennai -600092 (Tamil Nadu)</t>
  </si>
  <si>
    <t>M/s Kartar Creations</t>
  </si>
  <si>
    <t>Plot No 12/5 First Floor, Vivekanand Marg, Ghaziabad, Shivaji Sugandhit, Dhoop Factory Ghaziabad, Uttar Pradesh-201007</t>
  </si>
  <si>
    <t>M/s Jay Jalaram Plywood Hardware and Electric</t>
  </si>
  <si>
    <t>C-2/503, Gulmohar Enclave, Rakesh Marg,, Nehru Nagar III, Ghaziabad, U.P.-201001</t>
  </si>
  <si>
    <t>M/s Graphiq Print</t>
  </si>
  <si>
    <t>1,1, Bhat Manzil, Azad Gunj Baramulla,, Jammu &amp; Kashmir, 193101</t>
  </si>
  <si>
    <t>M/s Get Your Reach</t>
  </si>
  <si>
    <t>Sez Phase-I F-22, Soni International Jewelry Pvt Ltd, Sitapura Industrial Area, Jaipur, Rajasthan-302022</t>
  </si>
  <si>
    <t>M/s Global Enterprises(Rj)</t>
  </si>
  <si>
    <t>No. 390/1, Kottan Thottam, Kurumbapalayam Post, Kurumbapalaiyam, Coimbatore, Tamil Nadu-641107</t>
  </si>
  <si>
    <t>M/s G.D. Enterprise(D)</t>
  </si>
  <si>
    <t>AP 14 1 Block, 3rd Street, 12th Main Road Anna Nagar, Tamil Nadu-600040</t>
  </si>
  <si>
    <t>M/s National Plywood(Belapur)</t>
  </si>
  <si>
    <t>Tharayittal. Karippur P.O., Malappuram dt. Kerala-673638</t>
  </si>
  <si>
    <t>M/s Emsee Enterprises</t>
  </si>
  <si>
    <t>Umayanalloor kerala, Pin Code-691589</t>
  </si>
  <si>
    <t>M/s M.S. Hardware &amp; Kitchen Solution</t>
  </si>
  <si>
    <t>House No.12 Floor 2nd, Sushila Road, Block-E, Adarsh Nagar New Delhi, Delhi-110033</t>
  </si>
  <si>
    <t>M/s Avyukt Enterprises</t>
  </si>
  <si>
    <t>15/225 Kalamoolikalam, Payyalore, Kollengode, Palakkad, Kerala-678506</t>
  </si>
  <si>
    <t>M/s Naveen Sanitary &amp; Hardware Store</t>
  </si>
  <si>
    <t>501, Miller Bus Stop,, P.N. Road, Tiruppur-641602, (Tamil Nadu)</t>
  </si>
  <si>
    <t>M/s Nk Woods</t>
  </si>
  <si>
    <t>3749/19, Om Market Gali, Charan Das, Hauz Qazi, Chowk, Delhi-06</t>
  </si>
  <si>
    <t>M/s Sophia 203 Designs Private Limited</t>
  </si>
  <si>
    <t>No. 18, 19, Sriram Nagar, 2nd Street, Karambakkam,, Porur, Chennai-600116, (Tamil Nadu)</t>
  </si>
  <si>
    <t>M/s Prabhat Signs Private Limited</t>
  </si>
  <si>
    <t>S/o, Kamleshwar Prasad Dwivedi, Near  Rangal Chauraha, Purani Basti, Ward No. 03.Maihar, P.O. Maihar, Dist: Satna, Madhya Pradesh-485771, PAN No. COLPD1527E</t>
  </si>
  <si>
    <t>M/s Shree Ashapura Electric &amp; Hardware</t>
  </si>
  <si>
    <t>11/26 Aravali Vihar, Sector-11, Bhiwadi, Near Nagina Garden, Khairthal Tijara, Rajasthan-301019</t>
  </si>
  <si>
    <t>Belapur</t>
  </si>
  <si>
    <t>M/s Romakk Chemicals Private Limited</t>
  </si>
  <si>
    <t>Sunni madeena masjid complex, lingadahalli road, kodicamp, tarikere - 577228 Karnataka</t>
  </si>
  <si>
    <t>M/s Patel Glass Alluminium</t>
  </si>
  <si>
    <t>38/2 C S A Apartments, North East Extension, Tiruchirappalli, Tamil Nadu-620018</t>
  </si>
  <si>
    <t>M/s Shiv Plywood and Laminates</t>
  </si>
  <si>
    <t>113 Society Street, C Pudupatti, Uthamapalayam Taluk, Theni, Tamil Nadu-625556</t>
  </si>
  <si>
    <t>M/s Pradeep Tools Hardware and Electricals</t>
  </si>
  <si>
    <t>D.No 6-8-1218, 3rd Floor, Kt Road, Tirupati, C Anna Rao Circle, Tirupati-517507, (Andhra Pradesh)</t>
  </si>
  <si>
    <t>Bibvewadi</t>
  </si>
  <si>
    <t>M/s Rajkamal electric and hardware</t>
  </si>
  <si>
    <t>Milkat No. 382, A/p Borgaon, Sangli, Maharashtra-415413</t>
  </si>
  <si>
    <t>M/s Jaiswal Glass House and Aluminium</t>
  </si>
  <si>
    <t>Bageshwari Asthan, Ground Floor, C/o Satya Narayan Bajaj, Ward No. 46, Purnea, Near Durga Mandir, Purnea, Bihar-854326</t>
  </si>
  <si>
    <t>Chirimiri</t>
  </si>
  <si>
    <t>M/s Repair My Phone</t>
  </si>
  <si>
    <t>173 Shalimar, Swayam Bunglow Enclave, Sukhliya, Indore, Madhya Pradesh-452010</t>
  </si>
  <si>
    <t>M/s Star Hardware (Guj)</t>
  </si>
  <si>
    <t>No. 13, 2nd street, PRR Nagar, New Thillai nagar, PN Pudur, CBE, Chennai, Tamil Nadu-641041</t>
  </si>
  <si>
    <t>M/s Vijay Enterprises (M)</t>
  </si>
  <si>
    <t>Cmc No M-1/5, Near Sangam Theatre, Bidar. Karnataka-585401</t>
  </si>
  <si>
    <t>M/s Rs Bangles</t>
  </si>
  <si>
    <t>Plot No A-2/77 Site - Iv, Sahibabad Industrial Area Ghaziabad, Ghaziabad, Uttar Pradesh-201010</t>
  </si>
  <si>
    <t>M/s Hardware &amp; Ply House</t>
  </si>
  <si>
    <t>Block C House No-16, New Cottage Road, New Delhi, Dairy Road, North West Delhi, DELHI-110033</t>
  </si>
  <si>
    <t>M/s Dilip Aquarium</t>
  </si>
  <si>
    <t>Shop No 7 Plot No 96, Ground Floor Om Plaza, Plot No 96 Navi Mumbai,, Sector 2 Koparkharine, Thane, Maharashtra-400709</t>
  </si>
  <si>
    <t>M/s Prashant Patil</t>
  </si>
  <si>
    <t>Plot No 22 Ayodhya Colony,, Pathardi Phata Nashik, Maharashtra-422010</t>
  </si>
  <si>
    <t>M/s Vijay Gupta</t>
  </si>
  <si>
    <t>1/1 Venbavur Road, Krishnapuram, Perambalur, Tamil Nadu-621116</t>
  </si>
  <si>
    <t>M/s Artisans Heaven</t>
  </si>
  <si>
    <t>Plot No. 1559/3034, Rajabagicha, Nayagarh, Odisha-752069</t>
  </si>
  <si>
    <t>M/s Shivam Electric and Hardware Stores</t>
  </si>
  <si>
    <t>Judhe Road, Near Goverment Press Rampur, Rampur-244901, (Uttar Pradesh)</t>
  </si>
  <si>
    <t>M/s Hasan Advertising</t>
  </si>
  <si>
    <t>3-1-100/3, Near Main Road, Amalapuram, East Godavari, Andhra Pradesh-533201</t>
  </si>
  <si>
    <t>M/s Ritu Rama Creation</t>
  </si>
  <si>
    <t>8/1 A, Krishna Marketing, Agilmedu 4th Street,, Bus Stand Complex, ERODE, Erode, Tamil Nadu, 638001</t>
  </si>
  <si>
    <t>Rangvarsha</t>
  </si>
  <si>
    <t>M/s Jeet Timber &amp; Plywood</t>
  </si>
  <si>
    <t>Plot No. 206, 207 &amp; 209, Sy. No. 340 (Part),, Tuniki Bollaram Village, Mulugu Mandal, Siddipet, District, Hyderabad, Telangana-500080</t>
  </si>
  <si>
    <t>M/s Sunlord Apparels Mfg.Co. Pvr Ltd</t>
  </si>
  <si>
    <t>A-34, Ground Floor, Sector-8, Noida, Gautambuddha Nagar, UTTAR PRADESH-201301</t>
  </si>
  <si>
    <t>M/s Lakshya Signages</t>
  </si>
  <si>
    <t>202, 2nd Floor 1406/15, Alfa Vista Tower 2, Off Chincholi Bunder Link Road, Mumbai, Mindspace, Mumbai Suburban-400064, (Maharashtra)</t>
  </si>
  <si>
    <t>M/s Burhani Engineering Technology</t>
  </si>
  <si>
    <t>Maniyar Tower, Rawiwar Karanje, Nashik, Maharashtra-422002</t>
  </si>
  <si>
    <t>M/s G T Enamel Engravers</t>
  </si>
  <si>
    <t>1st Flore, Opp Syndicate Bank, Nataraj Road, Sirsi Uttara Kannada, Karnataka-581401</t>
  </si>
  <si>
    <t>M/s Laser Creation Company</t>
  </si>
  <si>
    <t>36, S.S.I. Rajasthan Udyog, G.T.Karnal, Delhi, North Delhi-110033</t>
  </si>
  <si>
    <t>M/s Ombre Design Company</t>
  </si>
  <si>
    <t>E-22a Vibrant House, Sector-8 Noida, Gautambuddha Nagar, Uttar Pradesh-201301</t>
  </si>
  <si>
    <t>M/s Ijs Systems</t>
  </si>
  <si>
    <t>B/222 Axata society, Near Anand Nagar,, Kareligauh, Baroda.390018.</t>
  </si>
  <si>
    <t>M/s Sparkle Ads. Art &amp; Gift</t>
  </si>
  <si>
    <t>D-32/h-I, Dlf Industrial, Area, Phase-1, Amar Nagar Faridabad Haryana-121003</t>
  </si>
  <si>
    <t>Nawada</t>
  </si>
  <si>
    <t>M/s Savla Hardware &amp; Electricals</t>
  </si>
  <si>
    <t>545/KA/NP-234, Sai Nath Puram,, Para Road, Balaji Marriage Lawn and, Satasang Bhawan, Rajaji Puram,, Lucknow, Uttar Pradesh-226017</t>
  </si>
  <si>
    <t>M/s Brother's Flex Print</t>
  </si>
  <si>
    <t>8-16-56,Plot No.11, Bhavana Traders, Sagar Ringroad., Bairamalguda,L.B.Nagar., Rangareddy, Telangana-500074</t>
  </si>
  <si>
    <t>M/s Decor N Key</t>
  </si>
  <si>
    <t>Alwar, Old Station Road, Alwar, Rajasthan-301001</t>
  </si>
  <si>
    <t>M/s Bala Innovations</t>
  </si>
  <si>
    <t>Budh Bazar Katra Naj Road, Moradabad, Uttar Pradesh-244001</t>
  </si>
  <si>
    <t>M/s Imagination Creation</t>
  </si>
  <si>
    <t>No. 94/1, Sengundar Nagar, Chittor Road,, Tiruttani, Tiruvallur, Tamil Nadu -631209</t>
  </si>
  <si>
    <t>M/s Uma Creation</t>
  </si>
  <si>
    <t>M/s P.Sivaramaiah Chetty</t>
  </si>
  <si>
    <t>S/o Abdul Azeez, Thodiyil Veedu, Ayathil P.O., Pattathanam S.O., Kollam, Kerala-691021</t>
  </si>
  <si>
    <t>M/s Navkar Creation</t>
  </si>
  <si>
    <t>21 Sharwan Estate Phase 2 Extension, Near Durgesh Vihar J K Road Bhopal, 462041</t>
  </si>
  <si>
    <t>M/s Aaijee Electric &amp; Hardwares Stores</t>
  </si>
  <si>
    <t>Khata No 197, Plot No 6830, Ram Nagar Colony, Chas Bokaro, Jharkhand-827013</t>
  </si>
  <si>
    <t>M/s Anant Advertising</t>
  </si>
  <si>
    <t>A-60 Apana Bazar, S.T.Workshop Road, Mehsana, Gujarat-384002</t>
  </si>
  <si>
    <t>M/s Satguru Sales Corporation</t>
  </si>
  <si>
    <t>B/12, Sataya Complex,, T.B. Road, Mehsana Gujarat-384002</t>
  </si>
  <si>
    <t>M/s Vijay Electric Hardware &amp; Ceramic</t>
  </si>
  <si>
    <t>Plot No.70/11, Ground Floor, Kh .No.70/11, Village Singhola, New Delhi, North Delhi, Delhi-110040</t>
  </si>
  <si>
    <t>M/s Om Sai Enterprises (Dombivli)</t>
  </si>
  <si>
    <t>15955 NW 142nd, Drive, Alachua, Florida-32615, United States</t>
  </si>
  <si>
    <t>Dombivli West</t>
  </si>
  <si>
    <t>M/s Acrycraft</t>
  </si>
  <si>
    <t>S/o Nandu, Vill Charjhed Teh,, Chamba , Kolka (52), Kupara, Chamba, Himachal Pradesh-176314</t>
  </si>
  <si>
    <t>Designinnova</t>
  </si>
  <si>
    <t>244 bajaniya paru gitapur, Ta.  Detroj-rampura, Dist. Ahmedabad 
P.  382120, (Gujarat)</t>
  </si>
  <si>
    <t>M/s General Machinery Traders</t>
  </si>
  <si>
    <t>near civil hospital 
Samsaan road, Baharpura 
Godhra (guj), Pincode -389001</t>
  </si>
  <si>
    <t>M/s Sri Mahalakshmi Digitals</t>
  </si>
  <si>
    <t>1712-A/4, Govind Puri Extn,, Kalkaji, New Delhi-110019</t>
  </si>
  <si>
    <t>M/s Shri Triyambaknath</t>
  </si>
  <si>
    <t>26/50 2nd Floor, Lard Govindhadass Nagar Road, Chennai, Lic Metro Station Gate B3, Chennai, Tamil Nadu-600002</t>
  </si>
  <si>
    <t>M/s Usasi Enterprise</t>
  </si>
  <si>
    <t>Fp Jhirka, Mewat, Nuh, Haryana-122107</t>
  </si>
  <si>
    <t>M/s Trinity Ad Graphix</t>
  </si>
  <si>
    <t>00, 00, Station Road, PALIA KALAN,, Lakhimpur Kheri, Uttar Pradesh, 262902</t>
  </si>
  <si>
    <t>M/s Imposing World</t>
  </si>
  <si>
    <t>main bazar, main bazar, jhajjar, Jhajjar, Haryana, 124103</t>
  </si>
  <si>
    <t>M/s Radhe Radhe Furniture</t>
  </si>
  <si>
    <t>M/s Amar Arts</t>
  </si>
  <si>
    <t>Shop No. 3, Ground Floor, Barkatiya Road, Veraval, Turkiya Masjid, Gir Somnath, Gujarat-362265</t>
  </si>
  <si>
    <t>M/s Shakeel Ahamad</t>
  </si>
  <si>
    <t>E-256 , Naraina,, New Delhi-110028</t>
  </si>
  <si>
    <t>Amethi</t>
  </si>
  <si>
    <t>M/s Sneh Enterprises</t>
  </si>
  <si>
    <t>20/A Railway Old Type Two Colony, Jhaljhalia Railway Colony, English Bazar Malda West Bengal 732102</t>
  </si>
  <si>
    <t>M/s Gebi Hardware</t>
  </si>
  <si>
    <t>127, Vishal Tower, Janakpuri, P 10, Janakpuri District Centre, New Delhi, West, Delhi, Delhi, 110058</t>
  </si>
  <si>
    <t>M/s Ajay Ostwal</t>
  </si>
  <si>
    <t>Plot No 11/oa/82, Ring Road, Bagru, Jaipur, Rajasthan-302026</t>
  </si>
  <si>
    <t>M/s Fashion art</t>
  </si>
  <si>
    <t>F.B-6/12, Silpi Plaza R-2 38257, Rewa, Madhya Pradesh-486001</t>
  </si>
  <si>
    <t>Botad</t>
  </si>
  <si>
    <t>M/s Rainbow Light Electronics</t>
  </si>
  <si>
    <t>273 T P K Main Road, Vasantha Nagar, Madurai, Tamil Nadu-625003</t>
  </si>
  <si>
    <t>M/s Kavipushp Jewels</t>
  </si>
  <si>
    <t>Ne-86 Ground Floor, Gali No.02, Village-Khayala,, Near Shiv Mandir New Delhi, West Delhi, Delhi-110018</t>
  </si>
  <si>
    <t>Miss Kajal vekariya</t>
  </si>
  <si>
    <t>2 Navdeep Complex, M G Road, Bharuch, Gujarat-392001</t>
  </si>
  <si>
    <t>M/s Technico Innovative Products Private Limited</t>
  </si>
  <si>
    <t>Krishana Colony, Kathua, Jammu &amp; Kashmir, Pin Code-184101</t>
  </si>
  <si>
    <t>M/s Shree Shyam Graphics</t>
  </si>
  <si>
    <t>53 Bridge Way Colony Extn, Tiruppur, Tamil Nadu-641607</t>
  </si>
  <si>
    <t>M/s Meghna Glass Tuff Private Limited</t>
  </si>
  <si>
    <t>No. 7 Pondy Main Road Kalingamalai, Villupuram-605502 (Tamil Nadu)</t>
  </si>
  <si>
    <t>M/s Narayan Decor</t>
  </si>
  <si>
    <t>No 3/1, Shop No 2ground Floor, Hk Lane, Kumbarpet, Bengaluru Urban, Karnataka-560002</t>
  </si>
  <si>
    <t>M/s Fateh Printing Press</t>
  </si>
  <si>
    <t>Bypass Road, Sh 90, Palia Kalan, John Deere Jd Automobiles, Lakhimpur Kheri, Uttar Pradesh-262902</t>
  </si>
  <si>
    <t>M/s Wonders Tapestry</t>
  </si>
  <si>
    <t>01 Dharmshaala, Bazar, Gorakhpur, Uttar Pradesh-273001</t>
  </si>
  <si>
    <t>M/s Modren Furniture</t>
  </si>
  <si>
    <t>379-A Ground Floor, Dr Bhimrao Ambedkar Marg, New Delhi, Anand Parbat, New Delhi-110005</t>
  </si>
  <si>
    <t>M/s Idea Publicity</t>
  </si>
  <si>
    <t>Shop No 14 &amp; 15, Skandhanshi Business Centre, Bhagya Nagar, Kurnool, Andhra Pradesh-518003</t>
  </si>
  <si>
    <t>M/s Burmese Box</t>
  </si>
  <si>
    <t>DOOR NO :- 9-3-112, kothapeta, komalavilas center Brahmin street near, nagarala ramalayam vijaywada 520001., (Andhra Pradesh)</t>
  </si>
  <si>
    <t>M/s Home Decor(Guj)</t>
  </si>
  <si>
    <t>Business Centre,Sharjah Publishing City, Free Zone, Sharjah,, United Arab Emirates-73111</t>
  </si>
  <si>
    <t>M/s Raj Marketing (TL)</t>
  </si>
  <si>
    <t>Word No. 55, Khudan Puri, Manna Ka Road, Alwar, Rajasthan-301001</t>
  </si>
  <si>
    <t>M/s Jai Maa Creators</t>
  </si>
  <si>
    <t>9, Second Floor,, Community Centre,, Phase-1, Mayapuri Industrial Area,, West Delhi, Delhi-110064</t>
  </si>
  <si>
    <t>M/s Pratham Trading Co</t>
  </si>
  <si>
    <t>H.N. 38, Sarvodya Colony Jawahar Nagar, Ajmer, Rajasthan-305001</t>
  </si>
  <si>
    <t>M/s Elegant Enterprises</t>
  </si>
  <si>
    <t>Salimpur Ahara, Pirmuharni Kadam Kua, Salimpur Ahara, Patna, Bihar-800003</t>
  </si>
  <si>
    <t>M/s Shree Balaji Tradelink</t>
  </si>
  <si>
    <t>khasra no 1082, Village Bhalaswa, Behind, Pradhan Dharam Kanta, Delhi, North Delhi, Delhi, 110033</t>
  </si>
  <si>
    <t>M/s Harish Enterprises</t>
  </si>
  <si>
    <t>No.12, Krishnan Street, Govindan Road, 
West Mambalam, Chennai - 600033.</t>
  </si>
  <si>
    <t>M/s Taran Enterprises</t>
  </si>
  <si>
    <t>H.No. 7605/36, St No. 1 , Amar Nagar,, Ludhiana Punjab-141002</t>
  </si>
  <si>
    <t>M/s Lyra Craft Exports</t>
  </si>
  <si>
    <t>Mata wali Gali, near old suryoday school,, suhag nagar, Firozabad,, Uttar Pradesh 283203</t>
  </si>
  <si>
    <t>M/s Prakash Hardware &amp; Decor</t>
  </si>
  <si>
    <t>Tulsi Estate Godown No.15, Near Canal Changodar, Ahmedabad, Gujarat-382213</t>
  </si>
  <si>
    <t>M/s Subodh Kumar Sharma</t>
  </si>
  <si>
    <t>Near Prem Nagar, Mehtab Singh Ka Nohra,, Alwar Rajasthan-301001</t>
  </si>
  <si>
    <t>M/s Mahaveer Timber</t>
  </si>
  <si>
    <t>Kwality Ply Co, Opp West Side, Jamal Road, Patna, Jamal Road Sub Post Office, Patna, Bihar-800001</t>
  </si>
  <si>
    <t>M/s Neha Traders(Raj)</t>
  </si>
  <si>
    <t>H. No. 683, Plot No. 30 Near Iti College, Saini Vihar, Village Mundka, West Delhi, New Delhi-110041</t>
  </si>
  <si>
    <t>M/s Das Glass</t>
  </si>
  <si>
    <t>D-21 Basement Main Road, New Delhi, Deepak Saree, East Delhi, Delhi-110096</t>
  </si>
  <si>
    <t>M/s Radha Krishna Decor</t>
  </si>
  <si>
    <t>Ground Floor Ibrahimpur Village, Garhi Khusaro, New Delhi North Delhi Delhi-110036</t>
  </si>
  <si>
    <t>M/s Sharma Traders (Ch)</t>
  </si>
  <si>
    <t>1/90 Whs, Kirti Nagar, Timber Block, North West Delhi, Delhi-110015</t>
  </si>
  <si>
    <t>Mani Majra</t>
  </si>
  <si>
    <t>M/s Jain Kitchen Hardware Zone</t>
  </si>
  <si>
    <t>Rohit Kumar, R.K Hardware, Road No-10, Rajiv Nagar, Patna, Bihar-800024</t>
  </si>
  <si>
    <t>M/s Samshad (D)</t>
  </si>
  <si>
    <t>Survey No. 551, Ward No. 3 Bhavnagar 1, Shah Plylam, Lati Bazar, Bhavnagar, Shah Plylam, Bhavnagar, Gujarat-364001</t>
  </si>
  <si>
    <t>M/s Mangaldeep Hardware Paints</t>
  </si>
  <si>
    <t>Delhi Road, Rithani, Meerut, Uttar Pradesh-250103</t>
  </si>
  <si>
    <t>M/S Pooja Hardware, Paints &amp; Sanitary Store</t>
  </si>
  <si>
    <t>Shop No.-17, Ground Floor, Bhairav Arcade, Exhibition Road, Patna, Pillar No.-16, Rajkumar Hotel, Patna, Bihar-800001</t>
  </si>
  <si>
    <t>M/s Radha Shyam Traders</t>
  </si>
  <si>
    <t>M/s Bhattacharjee Rubber Enterprise</t>
  </si>
  <si>
    <t>Plot No 8 to 14, Block No.3, Shivdhara Society, Talaja Road, Bhavnagar, Gujarat-364002</t>
  </si>
  <si>
    <t>Smriti Furnishings</t>
  </si>
  <si>
    <t>E-11 matrupitru chayya, Ganeshpuri Mapusa goa, behind bank of India, Pin Code-403507</t>
  </si>
  <si>
    <t>Maynaguri</t>
  </si>
  <si>
    <t>M/s Unique Enterprises(U.P.)</t>
  </si>
  <si>
    <t>Garh Road, Hapur, Uttar Pradesh-245101</t>
  </si>
  <si>
    <t>Prakash Traders</t>
  </si>
  <si>
    <t>Shop No.7, Gmd Road, Moradabad, Vikas Majil Ke Samne, Moradabad, Uttar Pradesh-244001</t>
  </si>
  <si>
    <t>Mangalwara</t>
  </si>
  <si>
    <t>M/s Zebra Upvc Windows Industries</t>
  </si>
  <si>
    <t>102/37, Basement and First Floor, Shankhdhar Place, Hewett Road, Shivaji Marg, Lucknow, Uttar Pradesh-226001</t>
  </si>
  <si>
    <t>M/s Kamik Associates</t>
  </si>
  <si>
    <t>Shop No. Ug-2, Upper Ground Floor, Khasra No. 1228, Lokpriya Vihar, Noida, Gautambuddha Nagar, Uttar Pradesh-201309</t>
  </si>
  <si>
    <t>M/s Shiv Shakti Marketing(Kr)</t>
  </si>
  <si>
    <t>Flat No-4, Plot No-33-D, Kaveri Apartment Radhey Shyam Park, Pasonda, Ghaziabad, Uttar Pradesh-201005</t>
  </si>
  <si>
    <t>M/s Mahesh Wood Products</t>
  </si>
  <si>
    <t>109, Jagat Trade Centre, fraser Road, Patna - 800001, (Bihar)</t>
  </si>
  <si>
    <t>M/s Gupta Hardware &amp; Machinery Store</t>
  </si>
  <si>
    <t>Plot No. 10143, Noori Baba Road,, Raghunath Nagar, Louiswadi,, Wagle Industrial, Estate, Thane West, Maharashtra 400604</t>
  </si>
  <si>
    <t>M/s Shreya Enterprises(U.P.)</t>
  </si>
  <si>
    <t>Mudapar by Pass Road Korba, Korba, Chhatisgarh-495677</t>
  </si>
  <si>
    <t>M/s Sharda Trading Company Rj</t>
  </si>
  <si>
    <t>Jalla Road, Near N.M.C.H., Patna City, Patna, Bihar-800007</t>
  </si>
  <si>
    <t>M/s Sure Lifesciences</t>
  </si>
  <si>
    <t>Shop No 267, Kacha Bus Stand, Sardarshahar, Churu, Rajasthan-331402</t>
  </si>
  <si>
    <t>M/s .N Audio Solution</t>
  </si>
  <si>
    <t>Street No.2 Opp. H.D.F.C  Bank, Manekpara, Amreli, (Gujarat)-365601</t>
  </si>
  <si>
    <t>M/s Flex Print and Cyber Zone</t>
  </si>
  <si>
    <t>Main Road, Main Road, Bagdona, Betul, Madhya Pradesh-460449</t>
  </si>
  <si>
    <t>M/s Maheshwari Sales</t>
  </si>
  <si>
    <t>AT-PO Punanga, Jagatsinghpur, Punanga, Odisha-754103</t>
  </si>
  <si>
    <t>M/s Khandelwal Hardware &amp; Sanitary</t>
  </si>
  <si>
    <t>Property No.833, Grounf Floor, Opp.State Bank of India, Suthar Faliya, Mandvi, Surat, Gujarat-394160</t>
  </si>
  <si>
    <t>M/s Punjab Hardware Store</t>
  </si>
  <si>
    <t>21, karuparayan nagar, S.V.Mills post, Udumalaippettai -642128, (Tamil Nadu)</t>
  </si>
  <si>
    <t>M/s Maa Shakti Hardware</t>
  </si>
  <si>
    <t>Ground Floor, Guru Gobind Singh Colony, Jaspal Bangar Road, Ludhiana, Dosti Karyana Wali Gali, Near Satyam Computer Kanda, Ludhiana , Punjab-141016</t>
  </si>
  <si>
    <t>M/s Paras Decor</t>
  </si>
  <si>
    <t>M/s Gitanjali Plywood &amp; Hardware</t>
  </si>
  <si>
    <t>382 Arya Samaj Gali, Malviya Road, Deoria, Uttar Pradesh-274001</t>
  </si>
  <si>
    <t>M/s Balaji Hardware and Trading</t>
  </si>
  <si>
    <t>Property No. 588/6, Jhabar Nagar, Palwal, Haryana-121102</t>
  </si>
  <si>
    <t>M/s Mishti Raj Foods Private Limited</t>
  </si>
  <si>
    <t>House No. 258 Ground Floor, Deewan Equipments &amp; Instruments, Sorkhi Hansi, Near Govt. Sr. Sec. School, Sorkhi Hisar Haryana-125033</t>
  </si>
  <si>
    <t>Mr. Amit Kumar Giri</t>
  </si>
  <si>
    <t>Shop No.12, Hiramoti Chowk, Shyam Sundar Complex, Liliya Road, Amreli, Gujarat-365601</t>
  </si>
  <si>
    <t>M/s Jindal Plywood (Pb)</t>
  </si>
  <si>
    <t>Room No.2, Vashi Fire Brigade, B/2/17, Sector-16, Vashi, Navi Mumbai, Raigad, Maharashtra-400705</t>
  </si>
  <si>
    <t>M/s Kuber Plywood &amp; Hardware</t>
  </si>
  <si>
    <t>Plot No 5/6 , Gate No 2, Ground Floor, Main Kheri Road, New Bharat Colony, Faridabad, Opp Amolik Height, Faridabad, Haryana-121002</t>
  </si>
  <si>
    <t>M/s Luster Speciality Papers Pvt Ltd</t>
  </si>
  <si>
    <t>6/758, Adambayil Building,, HMT Road, HMT Junction Kalamassery,, Ernakulam Kerala-683104</t>
  </si>
  <si>
    <t>M/s New Wave Advertising</t>
  </si>
  <si>
    <t>Q-17 302, Rajeshwar Gold View, Near Valam Hall, Harni, Vadodara, Vadodara, Gujarat-390022</t>
  </si>
  <si>
    <t>M/s K.M.R. Enterprises</t>
  </si>
  <si>
    <t>75B, KSB homes, Chajjumajra Road, Kharar, Mohali, Punjab, 140301</t>
  </si>
  <si>
    <t>M/s Sign Edge Metfab</t>
  </si>
  <si>
    <t>Manek Para, Bhagvati Chowk, Lati Bajar, Amreli, Gujarat-365601</t>
  </si>
  <si>
    <t>M/s Adithyan Textiles</t>
  </si>
  <si>
    <t>H.No 2e/61,, Ground Floor, Near Panchkuia Road, Nit-2 Faridabad, Haryana-121001</t>
  </si>
  <si>
    <t>M/s Miqasa Engineering</t>
  </si>
  <si>
    <t>Bara Bazar, Sonepat City,, Haryana-131001</t>
  </si>
  <si>
    <t>M/s Nova S2o Stationery</t>
  </si>
  <si>
    <t>Arrah Kalinagar, Bidannagar,, Durgapur-713212 West Bengal</t>
  </si>
  <si>
    <t>M/s Disha Tek Corporation</t>
  </si>
  <si>
    <t>Unit No. 401, Fourth Floor, Best Sky Tower, Pitampura, Netaji Subhash Palace, New Delhi, North West Delhi-110034</t>
  </si>
  <si>
    <t>M/s Lc Woods</t>
  </si>
  <si>
    <t>Faridabad, Badkhal Extention, Shop No 2, Gali No. 5, Faridabad, Haryana-121001</t>
  </si>
  <si>
    <t>M/s Decor Concept</t>
  </si>
  <si>
    <t>Plot No-113, 2nd Floor, Archana Enterprises, Sector 53, Phase-V, Industrial Estate, Kundli Sonipat, Haryana-131028</t>
  </si>
  <si>
    <t>M/s Sai Trading</t>
  </si>
  <si>
    <t>2nd Floor, Robindra Complex, N.S. Road, Bilpar, Rehabari, Kamrup Metropolitan, guwahati Assam-781008</t>
  </si>
  <si>
    <t>M/s Shree Laxmi Pvc Interior</t>
  </si>
  <si>
    <t>Plot 242 No D/6, B Industrial New Estate, Udhna Road, Surat, Gujarat-394210</t>
  </si>
  <si>
    <t>Panjim</t>
  </si>
  <si>
    <t>M/s N.S. Steel</t>
  </si>
  <si>
    <t>C-211 Shiv Parvati Chs, Satya Nagar Near Saibaba Nagar, Borivali West, Mumbai Suburban, Maharashtra-400092</t>
  </si>
  <si>
    <t>M/s Aari Craft</t>
  </si>
  <si>
    <t>B-17, 2578/13/a/2, Government Middle School Abdullapur Basti, Jammu Colony, Ludhiana, Punjab-141003</t>
  </si>
  <si>
    <t>Sriganganagar</t>
  </si>
  <si>
    <t>M/s Alankar Enterprises</t>
  </si>
  <si>
    <t>Plot No. 8, Basai Industrial Area, Gurgaon Haryana-122001</t>
  </si>
  <si>
    <t>M/s Doortech Doors</t>
  </si>
  <si>
    <t>C-166, 2nd Floor, Naraina, Industrial Area Phase 1,, New Delhi, Delhi 110028</t>
  </si>
  <si>
    <t>M/s Maheshwari Trade Link</t>
  </si>
  <si>
    <t>M/s Ridhi Sidhi Hardware</t>
  </si>
  <si>
    <t>25/2 Hotel Maharaja Ke Neeche, Mhow Road, Ratlam, Fawara Chowk, Ratlam, Madhya Pradesh-457001</t>
  </si>
  <si>
    <t>M/s Shree mahalaxmi furniture.</t>
  </si>
  <si>
    <t>1-265, Munusubu Gari Street, Kakinada, Andhra Pradesh-533006</t>
  </si>
  <si>
    <t>M/s Murli Dhar Baldev Raj (Regd)</t>
  </si>
  <si>
    <t>Shop No 3, Hari Darshan, Maharana Pratap Road, Bhayander West, Thane, Maharashtra-401101</t>
  </si>
  <si>
    <t>M/s Ctsigns Advertising &amp; Marketing Private Limited</t>
  </si>
  <si>
    <t>1/7716 G/f, Khasara No-272-273, Babarpur Road, East Gorakh Park, Shahdara, East Delhi-110032</t>
  </si>
  <si>
    <t>M/s K. K. Plywood &amp; Hardware Store</t>
  </si>
  <si>
    <t>UNIT No- A 47, sector 8, Gautam Budh Nagar, Noida UP-201301</t>
  </si>
  <si>
    <t>Kup Kalan</t>
  </si>
  <si>
    <t>M/s Shri Kamtanath Plywood</t>
  </si>
  <si>
    <t>B-22 First Floor Sector 57, Faridabad Haryana-121004</t>
  </si>
  <si>
    <t>M/s Ks Media</t>
  </si>
  <si>
    <t>Unit - 219, Adhyaru Industrial estate,, Sunmill Compound, Lower Parel,, West , Mumbai - 400013, Maharashtra-400013</t>
  </si>
  <si>
    <t>M/s Sagar Advertising</t>
  </si>
  <si>
    <t>1/A, Ashra ind Estate,, Behind Hp Petrol Pump, Opp Gopi Textile, Narol, Ahmedabad-382405</t>
  </si>
  <si>
    <t>M/s Xclusive Digital Art Shopee</t>
  </si>
  <si>
    <t>141 Near Chhatrapal Yadav, Yadav House Laxmi Nagar, Rampur, Uttar Pradesh-244901</t>
  </si>
  <si>
    <t>M/s. Vikas Hardware (Mp)</t>
  </si>
  <si>
    <t>Plot No. 763 to 766, Near Budheswari Post Office, Budheswari Colony, Bhubaneswar, Khordha, Odisha-751006</t>
  </si>
  <si>
    <t>M/s K.M Marketings</t>
  </si>
  <si>
    <t>Opp Mdarsa Kanth Road, Harthala Moradabad, Uttar Pradesh-244001</t>
  </si>
  <si>
    <t>M/s Colors Digital Media</t>
  </si>
  <si>
    <t>Ground Floor, Chandi Vyapar Bhawan, Exhibition Road, Patna, Chandi Vyapar Bhawan, Patna-800001</t>
  </si>
  <si>
    <t>M/s Sri Maha Laxmi Enterprises</t>
  </si>
  <si>
    <t>No.15/6,Kamesh Lodge,1st Floor, Old Bye Pass Road,, Vellore-632 004. (Tamil Nadu)</t>
  </si>
  <si>
    <t>M/s MR Construction Interior</t>
  </si>
  <si>
    <t>Friends Colony, Friends Colony Borkheda B Iii, Gramin Police Line Borkheda, Kota, Rajasthan-324001</t>
  </si>
  <si>
    <t>M/s G.V Laser works</t>
  </si>
  <si>
    <t>M/s Sai Digital Art</t>
  </si>
  <si>
    <t>M/s Rama Hardware &amp; Ply</t>
  </si>
  <si>
    <t>5-5-189-190-8, Batchu Sarojini Complex, Ranigunj, Secunderabad, Hyderabad, Telangana-500003</t>
  </si>
  <si>
    <t>M/s Perfect Buildware</t>
  </si>
  <si>
    <t>Near tito's, 
Sim vaddo,, Arpora, 
Bardez-Goa 
Pin: 493516</t>
  </si>
  <si>
    <t>M/s Sanco Trading</t>
  </si>
  <si>
    <t>Shop no. 19, Park, Aradhana Raheb, Building No. 1, New Link Rd,, Oshiwara, Jogeshwari West, Mumbai,, Maharashtra 400052</t>
  </si>
  <si>
    <t>M/s H.D Enterprises</t>
  </si>
  <si>
    <t>Mohari Walo ki Bagiya,, Mill Road Ashoknagar (M.P.) 473331</t>
  </si>
  <si>
    <t>M/s M S Kadel Jewellers</t>
  </si>
  <si>
    <t>Araji No.9/1 Plot No.18 Soyepur Goithaha, Nearshankar Mandir Goithaha, Varanasi, Uttar Pradesh-221001</t>
  </si>
  <si>
    <t>M/s Manoram Creations</t>
  </si>
  <si>
    <t>House Gali No- 1, Behind Salygram  Singh, Salimpur Ahara, Kadam Kuan , Patna, Patna, Bihar-800003</t>
  </si>
  <si>
    <t>M/s Ib Laser Cutting</t>
  </si>
  <si>
    <t>Cp-5 Awas Vikas Colony, Awadhpuri Colony, Amaniganj, Ayodhya, Uttar Pradesh-224001</t>
  </si>
  <si>
    <t>M/s Shubh Door</t>
  </si>
  <si>
    <t>12/1 2nd Floor,, Kamal V complex,, Sector 37, Mathura road, Faridabad Haryana-121003</t>
  </si>
  <si>
    <t>M/s Bruit Grafix</t>
  </si>
  <si>
    <t>K-303 3rd Floor, Aashirvad Avenue, Haridarshan, Cross Road, Vasant Vihar 2, Nava, Naroda, Ahmedabad,, Gujarat 382330</t>
  </si>
  <si>
    <t>M/s Patterns Studio</t>
  </si>
  <si>
    <t>Kasba Road,  Begmabad, Modinagar, Ghaziabad-201204, (Uttar Pradesh)</t>
  </si>
  <si>
    <t>M/s Ramdev Steel Centre</t>
  </si>
  <si>
    <t>Tiwari Clinic Ke Piche, Main Road Naya Bass, Alwar, Rajasthan-301001</t>
  </si>
  <si>
    <t>M/s A.K. Sons</t>
  </si>
  <si>
    <t>Shed No.336/43, Gidc Makarpura Road, Vadodara, Gujarat-390010</t>
  </si>
  <si>
    <t>M/s Atul Craft</t>
  </si>
  <si>
    <t>Scf 81, Govind Vihar, Near Sohi Tower, Baltana , Zirakpur, Sas Nagar, Punjab-140603</t>
  </si>
  <si>
    <t>Jalaun</t>
  </si>
  <si>
    <t>M/s Sindhi Stationery</t>
  </si>
  <si>
    <t>Celler, Jyoti Kashi Parekh Building, New Vikas Gruh Road, Paldi Ahmedabad, Gujarat-380007</t>
  </si>
  <si>
    <t>Tapi</t>
  </si>
  <si>
    <t>M/s Arthdecor Private Limited</t>
  </si>
  <si>
    <t>B-60 Ahilya Marg, Ghaziabad, Chandra Nagar Sub Post Office, Ghaziabad, Uttar Pradesh-201011</t>
  </si>
  <si>
    <t>M/s Kapital Enterprises</t>
  </si>
  <si>
    <t>1 2nd, Etlantis Plaza Commercial Complex, Chakrata Road, Dehradun, Etlantis Club, Dehradun, Uttarakhand-248001</t>
  </si>
  <si>
    <t>M/s Sastha</t>
  </si>
  <si>
    <t>Modern Jewellery Tools</t>
  </si>
  <si>
    <t>Shri Ganpati Tower, Rewari Road, Kailash Nagar, Narnaul-123001, (Haryana)</t>
  </si>
  <si>
    <t>M/s Convivencia Services Private Limited</t>
  </si>
  <si>
    <t>245 jss staff Quarters,, jss college of pharmacy, Rockland, ooty,, The Nilgiris 643001</t>
  </si>
  <si>
    <t>M/s Ganesh Timber Traders</t>
  </si>
  <si>
    <t>Shop No 1j-31, Ground Floor, Arya Samaj Road, Nit, Faridabad, Haryana-121001</t>
  </si>
  <si>
    <t>Bhatapara</t>
  </si>
  <si>
    <t>M/s Gautam Print Line</t>
  </si>
  <si>
    <t>Rahatgarh, Gram Kalyanpur, Kalyanpurveer, Sagar,, Madhya Pradesh - 470119</t>
  </si>
  <si>
    <t>M/s Sundha Edge Banding</t>
  </si>
  <si>
    <t>Bhatnagar Bhawan, Gali No. 5, Opp. Dashpur Kunj, Nai Abadi, Mandsaur (M.P.)-458001</t>
  </si>
  <si>
    <t>Bhenum Prints</t>
  </si>
  <si>
    <t>205, Gusaipura, Jhansi, Uttar Pradesh, UP-284002</t>
  </si>
  <si>
    <t>M/s Krunal adesara</t>
  </si>
  <si>
    <t>Ward No 20 Shahid Bhagat Singh, Kushinagar, Uttar Pradesh-274403</t>
  </si>
  <si>
    <t>M/s Industrial and Construction Solutions</t>
  </si>
  <si>
    <t>Opp. Punjab State Electricity Board, Partap Bagh, Jalandhar, Punjab-144001</t>
  </si>
  <si>
    <t>Mr. Lokesh</t>
  </si>
  <si>
    <t>1, R.J Tower, Behind, Gurudwara, Station Road,, Raipur, Chhattisgarh-492001</t>
  </si>
  <si>
    <t>M/s Sigmans Industries</t>
  </si>
  <si>
    <t>24, Govinda Arcade, Motipura Road,, Dhaniyana Chowkdi, Palanpur -385001, Pan No. LSVPS3451B</t>
  </si>
  <si>
    <t>M/s Oliya Traders</t>
  </si>
  <si>
    <t>Shop No.34 Sunder Market, Near Gurudwara, Station Road, Raipur, Chhattisgarh-492001</t>
  </si>
  <si>
    <t>Dang</t>
  </si>
  <si>
    <t>M/s Khodal Jewellers Cad &amp; Casting</t>
  </si>
  <si>
    <t>opp bharat petroleum pump, manpur circle aburoad, Dist-Sirohi Rajasthan (307026)</t>
  </si>
  <si>
    <t>M/s R P Traders</t>
  </si>
  <si>
    <t>New Colony Gumti, Main Farrukhabad Fatehgarh Road, Farrukhabad-209602</t>
  </si>
  <si>
    <t>M/s Intelligentia Woods</t>
  </si>
  <si>
    <t>270 Rahman Manzil, Padao Mughalsarai,, Patelnagar Sub Post Office, Chandauli-232101 U.P. India</t>
  </si>
  <si>
    <t>M/s Vikas Store(D)</t>
  </si>
  <si>
    <t>Bharali Para, Maligaon Chariali,, Maligoan, Guwahati-781012, (Assam)</t>
  </si>
  <si>
    <t>M/s Zass Interior's</t>
  </si>
  <si>
    <t>Plot No. -134, Engineering Park,Heavy Industrial Area, Hathkhoj, Bhilai, Durg, Chhattisgarh-490026</t>
  </si>
  <si>
    <t>Global Gold Foundation Private Ltd</t>
  </si>
  <si>
    <t>Ground Floor Near Dharamkanta,, Chakkanroad Baddi, Opp Home Land,, City Mall, Baddi Solan, Himachal Pradesh -173205</t>
  </si>
  <si>
    <t>M/s Somesh Kumar Acharya</t>
  </si>
  <si>
    <t>1118 M.I.E. Part-A 01, Main Road Bahadurgarh, Pin Code-124507, (Haryana)</t>
  </si>
  <si>
    <t>M/s Plus Mineral &amp; Chemical Industries</t>
  </si>
  <si>
    <t>Srctor-3 , Plot  No-62, Pocket-L, Industrial Area,, Bawana, North West Delhi-110039</t>
  </si>
  <si>
    <t>M/s A1 Art</t>
  </si>
  <si>
    <t>Main Road, Near Bada Gurudawara, Uklana Road, Bhuna, Fatehabad, Haryana-125111</t>
  </si>
  <si>
    <t>M/s Dr.vinod sutar dentist</t>
  </si>
  <si>
    <t>Hightech Defence &amp; Arospace Park (It Sector) Industrial Area, Plot No 64, Sy No 1, Block No 54, 57 &amp;58, Jala Hobli Bengaluru,, Arebannimangala Bus Stop, Bengaluru Urban, Karnataka-562149</t>
  </si>
  <si>
    <t>M/s Noble Institute for Premier Studies and Technologies Ltd.</t>
  </si>
  <si>
    <t>Anand Vihar d 126, pin code-110092</t>
  </si>
  <si>
    <t>M/s Om Art</t>
  </si>
  <si>
    <t>C/O
DTDC EXP LTD, UR Mall buliding first floor,, Bandiyod ,
Mangalpady., Kasaragod 
Kerala
pin - 671324</t>
  </si>
  <si>
    <t>M/s Photofinite</t>
  </si>
  <si>
    <t>3529 1st Floor, Chootani Manzil, Mori Gate, Delhi, Delhi-110006</t>
  </si>
  <si>
    <t>M/s Prof. Raghavendra Ragipani</t>
  </si>
  <si>
    <t>Plot No 80/81, Khasra No 410, Kalyanpur, Ring Road, Lucknow, Uttar Pradesh-226022</t>
  </si>
  <si>
    <t>M/s Sunny Raj</t>
  </si>
  <si>
    <t>Block No.492, Dabhasa-Umaraya Road, Village: Umaraya, Ta. Padra,, Dist. Vadodara – 391440</t>
  </si>
  <si>
    <t>M/s R.S Engineering Services</t>
  </si>
  <si>
    <t>D-8 First Floor, Old Jasola Village, Jamia Nagar, South East Delhi, Delhi-110025</t>
  </si>
  <si>
    <t>M/s Rajeev Metals</t>
  </si>
  <si>
    <t>Behind Hotel Maharaja Opp., Pratham Lawn, Satana Road, Soygaon, Malegaon (Nashik)-423203</t>
  </si>
  <si>
    <t>M/s Ras Aqua Tech Private Limited</t>
  </si>
  <si>
    <t>House No. 46, Bijwasan,, New Delhi 110061, Landmark - Century Public School.</t>
  </si>
  <si>
    <t>M/s Raj Ansari</t>
  </si>
  <si>
    <t>Cheap Store Ke Bagal Me, Jhansi Road, Jhansi Road, Tikamgarh, Madhya Pradesh-472001</t>
  </si>
  <si>
    <t>M/s Redpoll Sign Private Limited</t>
  </si>
  <si>
    <t>Upper Beniasole 
Town- Adra , Raghunathpur
 District- purulia, , West Bengal, 723121</t>
  </si>
  <si>
    <t>M/s A.R.P Media Solutions</t>
  </si>
  <si>
    <t>House No 30, Block A, 1st Floor, Phase 2, New Delhi, Anukampa Banquet, North West Delhi, Delhi-110034</t>
  </si>
  <si>
    <t>M/s Refeel Cartridge Engineering Private Limited</t>
  </si>
  <si>
    <t>Plot No. 31, S.No. 27, Behind Maral Weigh Bridge,, Kondhwa. Budruk, Pune, Maharashtra-441040</t>
  </si>
  <si>
    <t>M/s Agam Hardware Store</t>
  </si>
  <si>
    <t>105/a Gorund Floor, Yogi Nagar Co-Op Hou. Soc, Dabholi Road, Surat, Gujarat-395004</t>
  </si>
  <si>
    <t>M/s Ajanta Saw Mill</t>
  </si>
  <si>
    <t>Shop No 8, B R Complex, M G Road, Bardoli, Surat, Gujarat-394601</t>
  </si>
  <si>
    <t>M/s Amar Printers</t>
  </si>
  <si>
    <t>House No.288, Road No.12 Jhandapur, Sahibabad, Ghaziabad, Uttar Pradesh-201010</t>
  </si>
  <si>
    <t>M/s Ambay Traders</t>
  </si>
  <si>
    <t>18-1-182/2, Siricilla Bypass Road, Siddipet, Telangana-502103</t>
  </si>
  <si>
    <t>M/s Angira Personal Care</t>
  </si>
  <si>
    <t>Near Police Station Rateda, Road Amla Dist, Betul (M.P.)-460551</t>
  </si>
  <si>
    <t>M/s Arman Painter</t>
  </si>
  <si>
    <t>Sadhu Mandi Main Gate, Kurukshetra, Haryana-136118</t>
  </si>
  <si>
    <t>M/s Beautiful Jewel</t>
  </si>
  <si>
    <t>M/s Bhavesh Graphics</t>
  </si>
  <si>
    <t>D 96, Equalisatcon Pump House, Okhla Industrial Area Phase-1, New Delhi, Bses, South East Delhi</t>
  </si>
  <si>
    <t>M/S Bombay Generator Spare Parts</t>
  </si>
  <si>
    <t>3/838-F, Arasanati, Hosur, Krishnagiri, Tamil Nadu-635126</t>
  </si>
  <si>
    <t>M/s Century Plywood</t>
  </si>
  <si>
    <t>Ganesh Colony, Nutan Market, Pilani, Jhunjhunu, Rajasthan-333031</t>
  </si>
  <si>
    <t>M/s Chitra Graphics</t>
  </si>
  <si>
    <t>S.N.1079, Pawan Heights, Matru Pitru Apartment, Shivaji Road, Malegaon, Camp, Nashik, Maharashtra-423203</t>
  </si>
  <si>
    <t>M/s Creative Interiors</t>
  </si>
  <si>
    <t>Lgf-15, Awadh Tower N K Road, Hazratganj, Lucknow, Uttar Pradesh-226001</t>
  </si>
  <si>
    <t>M/s D.Nareshkumar Exp Pvt Ltd.</t>
  </si>
  <si>
    <t>15/2 Thiruvalluvar Thottam, Tirupur, Tamil Nadu-641604</t>
  </si>
  <si>
    <t>M/s Design Up Living Llp</t>
  </si>
  <si>
    <t>Building of Lalit Kr. Ajitsaria Huf, Ground Floor, H. S. Road, Municipal Ward No. 11, Dibrugarh, Assam-786001</t>
  </si>
  <si>
    <t>M/s Emerald Enterprises</t>
  </si>
  <si>
    <t>M/s Frontier Plywoods</t>
  </si>
  <si>
    <t>Sargram Majipara, Sargram Saragram Barddhaman, Chandrapur Bazar , Katwa -1, Purba Burdwan, West Bengal-713143, PAN No.-FMUPM2602B</t>
  </si>
  <si>
    <t>M/s Furniture Palace and Interior Work</t>
  </si>
  <si>
    <t>Z-355  Kh.No.47/6/1 and  47/6/2, Ground Floor, Krishna Nagar  Village Mamurpur, New Delhi, Near Gurudwara ,New Delhi, North Delhi-110040</t>
  </si>
  <si>
    <t>M/s Gopi Agencies</t>
  </si>
  <si>
    <t>Khasra No 3015, Ist Floor, Railway Road, Gurugram, Near Sec-5 Chowk, Gurugram, Haryana-122001</t>
  </si>
  <si>
    <t>Rajendra Nagar Rangareddy</t>
  </si>
  <si>
    <t>M/s Goyal Aluminium and Hardware</t>
  </si>
  <si>
    <t>2873, Ground Floor, Chuna Mandi Gali 4, New Delhi, Central Delhi, Delhi-110055</t>
  </si>
  <si>
    <t>M/s Goyal Marketing</t>
  </si>
  <si>
    <t>116/e Ground Floor Navsarjan Industrial Society, Udhana Magadalla Road Surat -395017</t>
  </si>
  <si>
    <t>M/s Grp Limited</t>
  </si>
  <si>
    <t>Nil, Adagodown, Guwahati, Kamrup Metropolitan, Assam-781034</t>
  </si>
  <si>
    <t>M/s Gul Printers</t>
  </si>
  <si>
    <t>Shop No 9, Shridhar Aprt  Ab, Swastikpark Althan, Althan Surat, Gujarat-395017</t>
  </si>
  <si>
    <t>M/s Heera Paint &amp; Hardware</t>
  </si>
  <si>
    <t>210 Industrial Area, Opp Fire Station, Jalandhar, Punjab-144004</t>
  </si>
  <si>
    <t>M/s Hi Plus Creations Pvt Ltd</t>
  </si>
  <si>
    <t>Ug-30, Silver Estate Minal Shri, 19/1 Y N Road, Indore, Madhya Pradesh-452001</t>
  </si>
  <si>
    <t>M/s Hi Style World</t>
  </si>
  <si>
    <t>C-2 Ground, Arvind Mega Estate, Ashok Mill Compound, Naroda Road, Asarwa, Ahmedabad, Gujarat-380024</t>
  </si>
  <si>
    <t>M/s Jalan plywood &amp; Hardware</t>
  </si>
  <si>
    <t>Ward No. 9, University Road, Rewa, Madhya Pradesh-486002</t>
  </si>
  <si>
    <t>M/s Jalaram Saw Mill</t>
  </si>
  <si>
    <t>105, Subhanchal Complex, Madan Mahal,, Jabarpur Madhya Pradesh-482001</t>
  </si>
  <si>
    <t>M/s Jay Bhai Haresh Bhai Parekh</t>
  </si>
  <si>
    <t>Booth No-108 Phase 11, Mohali Sas Nagar Punjab - 160062</t>
  </si>
  <si>
    <t>M/s Jignesh Jain</t>
  </si>
  <si>
    <t>Plot No 597634, Dubai Investment Park-2, Dubai, UAE</t>
  </si>
  <si>
    <t>M/s Juneja Hardware Paint &amp; Sanitary Stores</t>
  </si>
  <si>
    <t>11, Sanidhya Skyros, Nr. Gota Railway Track, Ahmedabad, Gujarat-382481</t>
  </si>
  <si>
    <t>M/s KGN Advertising</t>
  </si>
  <si>
    <t>2 Pant Building, Gol Building, Jhalupara, East Khasi Hills, Meghalaya-793002</t>
  </si>
  <si>
    <t>M/s Khemka Ply</t>
  </si>
  <si>
    <t>Plot No.956, Bn Reddy Nagar, Hyderabad, Back Side Cipet College, Medchal Malkajgiri, Telangana-500051</t>
  </si>
  <si>
    <t>M/s Kripa Solutions</t>
  </si>
  <si>
    <t>Behind picture palace, Kumher Gate, Bharatpur, Rajasthan-321001</t>
  </si>
  <si>
    <t>M/s Kwality Plywood</t>
  </si>
  <si>
    <t>13-1-723, Ground Floor, Revenue Colony, Revenue Colony   Ramalayam Back Side, Anantapur, Ananthapuramu, Andhra Pradesh-515001</t>
  </si>
  <si>
    <t>M/s Laxmi Digital Colour Lab Private Limited</t>
  </si>
  <si>
    <t>Pop Ashok Kumar Chipper, Near Roadways Bus Stand, Chittorgarh, Rajasthan-312001</t>
  </si>
  <si>
    <t>M/s Lunar Harmony Jewels Private Limited</t>
  </si>
  <si>
    <t>190 Near by Mohata House, Jalamb Road Snehal Nagar, Near Ram Mindir, At Wadi Post, G.S College, Khamgaon, Buldhana, Maharashtra-444312</t>
  </si>
  <si>
    <t>M/s Maa Kamla Traders</t>
  </si>
  <si>
    <t>Mig 13, Atirikt Vishwa Bank Colony, Ujjain, Primary School Atirikt Vishva Bank Colony, Ujjain, Madhya Pradesh-456006</t>
  </si>
  <si>
    <t>M/s Mahakal Agency</t>
  </si>
  <si>
    <t>1/4, Maheshwar Road, Barwaha, Khargone, Madhya Pradesh-451115</t>
  </si>
  <si>
    <t>M/S Maharaja Marketing (Andhra Pradesh)</t>
  </si>
  <si>
    <t>Plot No-193,Khata No-14,Nayagarh, Nayagarh, Khandapara Raod,Nayagarh, Nayagarh, Odisha-752069</t>
  </si>
  <si>
    <t>M/s Maharaja Marketing(A)</t>
  </si>
  <si>
    <t>1-11-252/1b, Begumpet, Rangareddy, Telangana-500016</t>
  </si>
  <si>
    <t>Kadiri</t>
  </si>
  <si>
    <t>M/s Matharu Engineering Works</t>
  </si>
  <si>
    <t>Plot No 04, Ground Floor, Shankar Nagar, Yewala Road, Vaijapur, Chhatrapati Sambhaji Nagar, Maharashtra-423701</t>
  </si>
  <si>
    <t>M/s Mediapixel</t>
  </si>
  <si>
    <t>28 Shreekunj Flat, Vir Dairy, Rannapark Ghatlodia, Ahmedabad, Gujarat-380061</t>
  </si>
  <si>
    <t>M/s Mn Signs LLP</t>
  </si>
  <si>
    <t>141-C, Near Water Works, Sector-52,, Village Kajheri Chandigarh, UT, Pin Code- 160017</t>
  </si>
  <si>
    <t>M/s Mohammad irfan</t>
  </si>
  <si>
    <t>14 Ground Floor, M/s Lazer Artz, Factory Area, Patiala, Punjab-147001</t>
  </si>
  <si>
    <t>M/s Nalin Thakker</t>
  </si>
  <si>
    <t>House No. 221 Agarwada Chopdem, Pernem North Goa 403512</t>
  </si>
  <si>
    <t>M/s NU -Lite Industries (India)</t>
  </si>
  <si>
    <t>Seneyar H I G Mp Housesing Bord, Satna, Sentrl Jail Ke Piche, Satna, Madhya Pradesh-485001</t>
  </si>
  <si>
    <t>M/s P P Marketing Exclusive Private Limited</t>
  </si>
  <si>
    <t>Shop No-3, Rimkar Infinte, Opp D Mart, Sanand, Ahmedabad, Gujarat-382110</t>
  </si>
  <si>
    <t>M/s Parshwa Ply &amp; Tiles</t>
  </si>
  <si>
    <t>Shop No. 1, Dedgaonkar Arcade, CTS No. 591/592, Guruwar Peth, Near Kasturi Chowk, Pune-411042, (Maharashtra)</t>
  </si>
  <si>
    <t>M/s Parsv Impex</t>
  </si>
  <si>
    <t>55/1a 4th Floor, Strand Road, Kolkata, West Bengal-700006</t>
  </si>
  <si>
    <t>M/s R. B. Chains</t>
  </si>
  <si>
    <t>H.No. 5-1, Injapur, Turkayamjal, Hyderabad, Rangareddy, Telangana-500070</t>
  </si>
  <si>
    <t>M/s S B Tradelink</t>
  </si>
  <si>
    <t>Plot No. 403, Basement, Sahjanand Appartment, Sector - 30, Gandhinagar, Gujarat-382030</t>
  </si>
  <si>
    <t>M/s S.K. Signage</t>
  </si>
  <si>
    <t>101 Sarashwati School Road, Satna, Shradha Collection Madhya Pradesh 485001</t>
  </si>
  <si>
    <t>M/s S.S Moulding</t>
  </si>
  <si>
    <t>M/s Sangmeshwar Jewellers</t>
  </si>
  <si>
    <t>Flat No.704, 7th Floor, B Wing,Raj Grandeur,Cts No.102a/1to5, Hiranandani Hospital Road, Tirandaz Vlg,Powai,Mumbai, Mumbai, Maharashtra-400076</t>
  </si>
  <si>
    <t>M/s Sanita Products Private Limited</t>
  </si>
  <si>
    <t>148/6, 5 Building Center, Nagamallithota, Kakinada, East, Godavari, Andhra Pradesh, 533003</t>
  </si>
  <si>
    <t>M/s Shambhudayal Sharma</t>
  </si>
  <si>
    <t>M/s Shiv Shakti Furniture(Bihar)</t>
  </si>
  <si>
    <t>Cts No. 1134, Plot No. 3, Shop No 1, Ground Floor, Opp Apmc Admin Office, Atal Bihari Vajpayee Marg, Vijayapura, Karnataka-586101</t>
  </si>
  <si>
    <t>M/s Shree Balaji Jewellers</t>
  </si>
  <si>
    <t>Datawali Marg, Gokulpur, Meerut, Near Fitness Gym Garh Road, Meerut. Uttar Pradesh-250004</t>
  </si>
  <si>
    <t>M/s Shree Bhawani Sales Corporation</t>
  </si>
  <si>
    <t>14/3631, 1st Floor, Reghar Pura, Karolbagh, New Delhi-110005</t>
  </si>
  <si>
    <t>M/s Shree Chains</t>
  </si>
  <si>
    <t>Ist Floor, Umang Commercial Centre, G. S. Road, Paltan Bazar, Guwahati, Kamrup Metropolitan, Assam-781008</t>
  </si>
  <si>
    <t>M/s Shree Vachanamrut</t>
  </si>
  <si>
    <t>A-4/1, Naraina, Industrial Area, Phase-1,, New Pa New Delhi, Delle. 110028</t>
  </si>
  <si>
    <t>M/s Shreeji Creation</t>
  </si>
  <si>
    <t>opp:girls high school, Cumbum road,, Markapur-523316,, Prakasam district, Andhrapradesh</t>
  </si>
  <si>
    <t>M/s Shreesurabhi Udhoyg Private Limited</t>
  </si>
  <si>
    <t>S-94 Phase-Ii, Okhla Industrial Area, South Delhi, West Delhi-110020</t>
  </si>
  <si>
    <t>M/s Shri Salasar Traders</t>
  </si>
  <si>
    <t>E-2-3 7th Floor, Room No 704, Block Ep-Gp, Bidhan Nagar, North Twenty Four Parganas, West Bengal-700091</t>
  </si>
  <si>
    <t>M/s Shri Shyam Plywood and Hardware</t>
  </si>
  <si>
    <t>Plot No. 02, Block A,  Infocity 1, Delhi Jaipur Highway, Gurugram, Sector  34, Gurugram, Haryana-122001</t>
  </si>
  <si>
    <t>M/s Signex Print Media</t>
  </si>
  <si>
    <t>M/s Smart Solution's</t>
  </si>
  <si>
    <t>Gaggal, Opp Uco Bank, Gaggal, Kangra, Himachal Pradesh-176209</t>
  </si>
  <si>
    <t>M/s Smb Media Traders</t>
  </si>
  <si>
    <t>Plot no 3, Ground Floor, GT Road, Ghaziabad,, Metro Pillar No 289, Rajendra Nagar Indl. Area,, Mohan Nagar Ghaziabad., Uttar Pradesh-201007</t>
  </si>
  <si>
    <t>M/s Sparkle Advertising</t>
  </si>
  <si>
    <t>Plot No 17, Dlf Industrial Area,Phase-02, Faridabad, Haryana-121003</t>
  </si>
  <si>
    <t>M/s Sri Jagdamba Plywood Agency</t>
  </si>
  <si>
    <t>B. N. 1583, Chandausi Road, Bahjoi Sambhal, Uttar Pradesh-244410</t>
  </si>
  <si>
    <t>M/s Sri Ram Ply Centre</t>
  </si>
  <si>
    <t>B-30 Near Makki Masjid Madanpur Khadar Extn., Part -3 New Delhi-110070</t>
  </si>
  <si>
    <t>M/s Sun Sign &amp; Technologies(D)</t>
  </si>
  <si>
    <t>C-81 Ground Floor, Sector-10, Noida, Gautambuddha Nagar, Uttar Pradesh-201301</t>
  </si>
  <si>
    <t>M/s Sunrise</t>
  </si>
  <si>
    <t>Property No. 5a, 23811/c, Shop No. A1, Ground Floor, Al Hafizu Complex, Balaji Rao Road, Ballari, Karnataka-583101</t>
  </si>
  <si>
    <t>M/s Swagatam Ply Home</t>
  </si>
  <si>
    <t>Paradise Chowmuhani, Hospital Road, Agartala, West Tripura, Tripura-799001</t>
  </si>
  <si>
    <t>M/s The Trinetra Interior Design and Contract</t>
  </si>
  <si>
    <t>Sreeragam 
Thiruvambady, Kapil post wandoor 
679328, Malapuram 
Kerala, PAN No.-AFGPK9095L</t>
  </si>
  <si>
    <t>M/s Tripura Sundari PVC Work</t>
  </si>
  <si>
    <t>4/37, Kosa Street, Vellore, Tamil Nadu-632001</t>
  </si>
  <si>
    <t>M/s Tyagi Hardware &amp; Power Tools</t>
  </si>
  <si>
    <t>14th Mile Byrnihat, G. S. Road Byrnihat Ri Bhoi Meghalya -793101</t>
  </si>
  <si>
    <t>Mr. Manik Majumder</t>
  </si>
  <si>
    <t>1, Gumahar Lane, Kolkata-700072, West Bengal</t>
  </si>
  <si>
    <t>Vrindavan</t>
  </si>
  <si>
    <t>Mr. Simmerjit Singh</t>
  </si>
  <si>
    <t>Mr. Vijay Singh(Hr)</t>
  </si>
  <si>
    <t>Shop No 4a, Rice Market, Sakchi Jamshedpur, East Singhbhum, Jharkhand-831001</t>
  </si>
  <si>
    <t>M/s Babu Lal Kumhar</t>
  </si>
  <si>
    <t>House No. 19 Block-A Shiv Vihar, Gali No. 4, Vikas Nagar, Uttam Nagar, Delhi-110059</t>
  </si>
  <si>
    <t>M/s Deetwo Decorative Building Materials Private Ltd</t>
  </si>
  <si>
    <t>Khatima-Tanakpur Road, Kutari, Maa Punagiri, Udham Singh Nagar, Uttarakhand-262308</t>
  </si>
  <si>
    <t>M/s Galo Energy Private Limited(Hr)</t>
  </si>
  <si>
    <t>S.C.F 170 2nd Floor Grain Market, Sector 26 Chandigarh 160019</t>
  </si>
  <si>
    <t>M/s Jyoti Plastic Store</t>
  </si>
  <si>
    <t>Mahipal, Kendrapara, Mahipal, Kendrapara, Odisha-754211</t>
  </si>
  <si>
    <t>M/s Print Studio</t>
  </si>
  <si>
    <t>Jawharnagar Rajouri, 1 Jawharnagar Rajouri, Rajouri, Jammu &amp; Kashmir-185132</t>
  </si>
  <si>
    <t>M/s Raj Traders(Hr)</t>
  </si>
  <si>
    <t>Gajraula Railway Station, Gajraula Thana Road, Gajraula, Near Railway Fatak, Amroha, Uttar Pradesh-244235</t>
  </si>
  <si>
    <t>M/s SDJ Arts</t>
  </si>
  <si>
    <t>H No.119 Ward No.5, Patas Road, Daund,Pune, Pune, Maharashtra-413801</t>
  </si>
  <si>
    <t>M/s Shree Durga Hardware &amp; Elelctrical Shope</t>
  </si>
  <si>
    <t>1678, Badri Nagar, Bharatpur Gate, Mathura, Uttar Pradesh-281001</t>
  </si>
  <si>
    <t>M/s Ssa Footwear Private Limited</t>
  </si>
  <si>
    <t>60-1337/a, Hi Max Grandeur, Taluk Office Road, Kozhikode, Puthiyara Sub Post Office, Kozhikode, Kerala-673004</t>
  </si>
  <si>
    <t>M/s Zakamlova Hardware Store (Mz)</t>
  </si>
  <si>
    <t>Savasar Plot Main Road, Morbi, Gujarat-363641</t>
  </si>
  <si>
    <t>M/s Sankar Enterprise</t>
  </si>
  <si>
    <t>M/s Rainbow (Wb)</t>
  </si>
  <si>
    <t>252/14 NM Arcade Opp Arrs Multiplex,, Meyyanur Bye Pass Road,, Salem-636004 (Tamil Nadu)</t>
  </si>
  <si>
    <t>M/s Krishna Led (TL)</t>
  </si>
  <si>
    <t>S-1/2, Mahabir Nagar, Tilak Nagar, West Delhi, Delhi-110018</t>
  </si>
  <si>
    <t>M/s Nakoda Traders</t>
  </si>
  <si>
    <t>Khata No 427,Mouza Rourkela Town Unit No.43, Plot No 17p, Near Birjapali, Near Udit Nagar, Rourkela, Sundargarh, Odisha-769012</t>
  </si>
  <si>
    <t>M/s Bharat Led Hub</t>
  </si>
  <si>
    <t>Plot No. 2, Wadjai Road, Dhule, S. No. 404/2, Dhule, Maharashtra-424001</t>
  </si>
  <si>
    <t>M/s Navdurga Marketing</t>
  </si>
  <si>
    <t>Dayspring preschool alder, college road Spfuzou colony,, Kohima 797001 Nagaland</t>
  </si>
  <si>
    <t>M/s. Om Plastic Centre</t>
  </si>
  <si>
    <t>Nadaun, Hamirpur, Himachal Pradesh-177033</t>
  </si>
  <si>
    <t>M/s Shree Nandkishor Traders</t>
  </si>
  <si>
    <t>Arnod Raod, Pratapgarh, Rajasthan-312605</t>
  </si>
  <si>
    <t>M/s Sri Lakshmi Narasimha Marketings</t>
  </si>
  <si>
    <t>142 Palaniyammal Complex, Kumarnagar South,Valayankadu Main Road, Opp Sowmiya Steels,Tirupur, Tiruppur-641603 (Tamil Nadu)</t>
  </si>
  <si>
    <t>M/s Edge Retail Solutions</t>
  </si>
  <si>
    <t>W4000735 Gf01, Ward No.04 Jawhar, Palghar, Maharashtra-401603</t>
  </si>
  <si>
    <t>M/s Shree Sudarshan Glass House</t>
  </si>
  <si>
    <t>63/30B 1ST Floor Kirti Nagar Rama Road,, Industrial Area, New Delhi-110015</t>
  </si>
  <si>
    <t>M/s Cre8tive Jewellery</t>
  </si>
  <si>
    <t>351, 3rd floor,A-1, Shah and Nahar Industrial Estate, Station Road, Dhanraj Mill Compound, Lower Parel (W) , Mumbai-400013, (Maharashtra)</t>
  </si>
  <si>
    <t>M/s Prativa</t>
  </si>
  <si>
    <t>8-2-107-28c, Tippu Sultan Road, Kolar, Opposite Hindustan Steel, Kolar, Karnataka-563101</t>
  </si>
  <si>
    <t>M/s Alfa Gypsum</t>
  </si>
  <si>
    <t>15/19 Annapurna Nagar, Benachity, Durgapur, Paschim Bardhaman, West Bengal-713213</t>
  </si>
  <si>
    <t>M/s S.K.International</t>
  </si>
  <si>
    <t>Near City Nursing Home, Bhattu Road Fatehabad, Fatehabad, Haryana-125050</t>
  </si>
  <si>
    <t>M/s Shri Ganpati Distributor</t>
  </si>
  <si>
    <t>Pp 55 First Floor, Gali No 10, New Delhi, Anand Parbat Industrial Area, Central Delhi, Delhi-110005</t>
  </si>
  <si>
    <t>M/s Gixi Artisto</t>
  </si>
  <si>
    <t>Sirhindi Gate, Opposite Prtc Workshop, Patiala, Punjab-147001</t>
  </si>
  <si>
    <t>M/s Santosh Hardwares</t>
  </si>
  <si>
    <t>GROUND FLOOR, 39, KHASRA NO. 88/1,, SHIV VIHAR COLONY, NORTH WEST DELHI - 110081</t>
  </si>
  <si>
    <t>M/s Jain Enterprises(P)</t>
  </si>
  <si>
    <t>Shiv Colony, Tuleda Road,, Alwar-301001 (Rajasthan)</t>
  </si>
  <si>
    <t>M/s Prabu Jewellery</t>
  </si>
  <si>
    <t>B/19,  Jai Estate, Opp SBI Bank, Vicco Naka, Dombivli, Thane, Maharashtra-421201</t>
  </si>
  <si>
    <t>M/s Sravan Jewellers</t>
  </si>
  <si>
    <t>1228, Lokpriya Vihar, Noida, Gautambuddha Nagar, Uttar Pradesh-201309</t>
  </si>
  <si>
    <t>M/s Shivam Sharma</t>
  </si>
  <si>
    <t>Ground Floor, Flat No. 7, D Wing, Shivram Bhaskar Co-Op HSG Society, Shitole Ali, mm Enterprises, Alibag, Raigad Maharashtra-402201</t>
  </si>
  <si>
    <t>M/s Shri Laxmi Traders(Hr)</t>
  </si>
  <si>
    <t>15/2 Seemapuri Main Road, New Delhi, Rishab Motors East Delhi 110031</t>
  </si>
  <si>
    <t>M/s Shri Balaji Enterprises(Rj)</t>
  </si>
  <si>
    <t>0 Purba Para Burdwan, Purba Bardhaman, 9635993366</t>
  </si>
  <si>
    <t>M/s Royal Al Waha Trading Company</t>
  </si>
  <si>
    <t>#379, 1st Floor White Towers, Madan Mohan Malviya Road, Above Lg Brand Shop, Amritsar, Punjab-143001</t>
  </si>
  <si>
    <t>Riyadh</t>
  </si>
  <si>
    <t>Saudi</t>
  </si>
  <si>
    <t>M/s R S Laminates</t>
  </si>
  <si>
    <t>Ekhirpuli , New Timber Market,, Jalandhar, Punjab-144009</t>
  </si>
  <si>
    <t>M/s Crown the Best</t>
  </si>
  <si>
    <t>M/s Vani Design Furnish</t>
  </si>
  <si>
    <t>G2/11, Near Luxmi Sweets Majtiha, Road, Amritsar, Punjab-143001</t>
  </si>
  <si>
    <t>M/s Origin Binding Works</t>
  </si>
  <si>
    <t>Opposite Mahaveer Hp Petrol Station, Opposite Mahaver petrol station
151509, Bathinda, Punjab-151509</t>
  </si>
  <si>
    <t>Mr. Jayesh Navneetbhai Mistry</t>
  </si>
  <si>
    <t>824 Floor No.1, Gohana Road, Panipat, Near Madhumita Hospital, Panipat, Haryana-132103</t>
  </si>
  <si>
    <t>M/s Bhasin Enterprises</t>
  </si>
  <si>
    <t>Fareed Babu Aara Machine Campus Near Lal, Kothi Babuniya Road, Siwan-841226 (Bihar)</t>
  </si>
  <si>
    <t>M/s Kalka H/w Store</t>
  </si>
  <si>
    <t>28/55, New Amaranjipuram, Tondiarpet, Chennai, Tamil Nadu-600081</t>
  </si>
  <si>
    <t>M/s S.K.Enterprises(D)</t>
  </si>
  <si>
    <t>Room 576, Chawl 72, Mhb Colony, Malwani, Malad West, Mumbai Suburban, Maharashtra-400095</t>
  </si>
  <si>
    <t>M/s Divine Enterprises (M.P.)</t>
  </si>
  <si>
    <t>Plot No. 87 Sector-56,Phase-Iv, Kundli Sonipat Haryana 131028</t>
  </si>
  <si>
    <t>M/s Shree Mahaveeram</t>
  </si>
  <si>
    <t>Gali No 1, Ballabgarh, Yadav Chowk, Malerna Raoad, Faridabad, Yadav Chowk, Haryana-121004</t>
  </si>
  <si>
    <t>M/s Singh Enterprises</t>
  </si>
  <si>
    <t>6-B, First Floor Right Side, Khizrabad Village Road, New Delhi, South East Delhi, Delhi-110025</t>
  </si>
  <si>
    <t>M/s Shrishti Scale Matric Kendra</t>
  </si>
  <si>
    <t>45 N G R Street, Kalapatti, Coimbatore, Tamil Nadu-641014</t>
  </si>
  <si>
    <t>M/s Mahadev Plywood &amp; Hardware</t>
  </si>
  <si>
    <t>C-179, Ground Floor, Naraina, Industrial Area, Phase-1, West Delhi, Delhi-110059</t>
  </si>
  <si>
    <t>M/s Courtly</t>
  </si>
  <si>
    <t>Plot No 258 Pocket C, New Delhi East Delhi</t>
  </si>
  <si>
    <t>M/s Goyal Enterprises (Pun)</t>
  </si>
  <si>
    <t>3/288, P.N.Road, Pitchampalayam Pudur, Tirupur,  Branch-3/827, 1/826, Kaalipalayam, Tiruppur, Tamil Nadu-641602</t>
  </si>
  <si>
    <t>M/s Morphle Labs Private Limited</t>
  </si>
  <si>
    <t>Khasra No 1221, Sector 01, Parwanoo, Solan, Himachal Pradesh-173220</t>
  </si>
  <si>
    <t>M/s Shree Krishna Printing &amp; Acrylic Board</t>
  </si>
  <si>
    <t>Banaskantha</t>
  </si>
  <si>
    <t>M/s Garg Traders (H)</t>
  </si>
  <si>
    <t>Ward No 4, Arb Road, North Guwahati, North Guwahati Veterinary Hospital, Kamrup Metropolitan, Assam-781030</t>
  </si>
  <si>
    <t>M/s Laksh Hardware</t>
  </si>
  <si>
    <t>C 23, Sector 1, Iie Siidcul, Kotdwar, Pauri Garhwal, Uttarakhand-246149</t>
  </si>
  <si>
    <t>M/s Aman Enterprises(U.P.)</t>
  </si>
  <si>
    <t>Shop no.06, Opp. IPS School, Bhopal- 462047, (Madhya Pradesh)</t>
  </si>
  <si>
    <t>Kannauj</t>
  </si>
  <si>
    <t>M/s Rk Venture</t>
  </si>
  <si>
    <t>Somnath Park-Opp.Bhavin Treding,, Behind Bus Stand-Una Dist-Girsomnath-362560</t>
  </si>
  <si>
    <t>M/s Chandra and Chandra Traders</t>
  </si>
  <si>
    <t>Gali No. 5 Chhataurli, Bangali Colony,, Motihari, East Champaran, Pin Code-845401  , Bihar</t>
  </si>
  <si>
    <t>M/s Shree Ram Marketing (Muzaffarpur)</t>
  </si>
  <si>
    <t>Plot No 793,, Sector-12, Near Gateway School, HSVP, Sonepat-131001, (Haryana)</t>
  </si>
  <si>
    <t>M/s Rudra Ad Agency</t>
  </si>
  <si>
    <t>Netaji Wali Gali Babrala Sambhal, Sambhal-202527 (Uttar Pradesh)</t>
  </si>
  <si>
    <t>M/s National Woods</t>
  </si>
  <si>
    <t>K 62/137, Saptsagar,, Varanasi, Uttar Pradesh-221001</t>
  </si>
  <si>
    <t>M/s Sharada KC</t>
  </si>
  <si>
    <t>9-5-333/1, Ground Floor, Azizuddin Cross Road, Kasba Bazar Village, Mangalore, Dakshina Kannada, Karnataka-575001</t>
  </si>
  <si>
    <t>M/s Alautheen Arts</t>
  </si>
  <si>
    <t>9-390 Near Thettu, P.N.Road, Srikalahasti, Chittoor, Andhra Pradesh-517644</t>
  </si>
  <si>
    <t>M/s Acrylic World (Hr)</t>
  </si>
  <si>
    <t>Shop No.3, Rose Valley, Basti Shiekh Road, Jalandhar, Punjab-144001</t>
  </si>
  <si>
    <t>M/s Maruti Doors and Frames</t>
  </si>
  <si>
    <t>Bhondwade. Zilla Parishad Shakeshjari, Satara, Sajjangarh Road,, Pin Code-415002 (Maharashtra)</t>
  </si>
  <si>
    <t>M/s D, Point Traders</t>
  </si>
  <si>
    <t>F-194, Karampura, New Delhi, West Delhi, Delhi-110015</t>
  </si>
  <si>
    <t>M/s Ply Wood Center</t>
  </si>
  <si>
    <t>98/A5, lane no. 8, Hadapsar Industrial Estate,, Hadapsar, Pune,, Maharashtra 411013</t>
  </si>
  <si>
    <t>M/s Piyush Katrodia</t>
  </si>
  <si>
    <t>Janakpuri Chowk, Ambedker Chowk, Dehradun Road, Saharanpur, Uttar Pradesh-247001</t>
  </si>
  <si>
    <t>M/s Aayushi Enterprises</t>
  </si>
  <si>
    <t>16/5, Karkhana Bagh,, Opp Dps Public School,, Mathura Road, Old Faridabad Chowk,, Moja Faridabad, Tehsil Faridabad,, Faridabad, Haryana-121002</t>
  </si>
  <si>
    <t>M/s Master Autotech</t>
  </si>
  <si>
    <t>Plot No.39, 1st Floor , Khasra No.656, Dehrakhas, Industrial Area, Patel Nagar, Dehradun-248001, Uttarakhand</t>
  </si>
  <si>
    <t>M/s Nishtha Crafts</t>
  </si>
  <si>
    <t>Door No.121, Ward No.11, Beside City Union Bank, Kalamma Street, Ballari, Karnataka-583101</t>
  </si>
  <si>
    <t>M/s Inno Vision</t>
  </si>
  <si>
    <t>A-11, Dsidc Complex, Kirti Nagar, New Delhi-110015</t>
  </si>
  <si>
    <t>M/s Royal Enterprises(Mh)</t>
  </si>
  <si>
    <t>Approach Road, Kolaras, Police Sahayata Kendra, Shivpuri, Madhya Pradesh-473774</t>
  </si>
  <si>
    <t>M/s R.C Enterprises</t>
  </si>
  <si>
    <t>Cossimbazar, Cossimbazar Raj, Berhampore, Murshidabad, West Bengal-742102</t>
  </si>
  <si>
    <t>M/s Mahavir Sales Corporation</t>
  </si>
  <si>
    <t>Gala. No. 219 plot - 150/ A, Wing/ Gokul Industrial Estates, A. K. Road Marol  Sagbagh,, Andheri (East) Mumbai. 4000059, (Maharashtra)</t>
  </si>
  <si>
    <t>M/s Vishal Hardware</t>
  </si>
  <si>
    <t>X-265, Gali No. 7, Ram Nagar, Gandhi Nagar, East Delhi, Delhi-110031</t>
  </si>
  <si>
    <t>Birganj</t>
  </si>
  <si>
    <t>M/s Manas Cnc Silver Bangle</t>
  </si>
  <si>
    <t>52/36, C-1, Street No 17, Nal Basti,, Anand Parbat, New Delhi-110005</t>
  </si>
  <si>
    <t>Mr. Prasanth Prabhu</t>
  </si>
  <si>
    <t>M/s Shiva Plywood</t>
  </si>
  <si>
    <t>Shop No. 3, Denickson Building, Behind Saraswati Temple,, Tisk Ponda, Goa. 403401</t>
  </si>
  <si>
    <t>Samalkha</t>
  </si>
  <si>
    <t>M/s Dot Ventures</t>
  </si>
  <si>
    <t>Tc-14, Vibhuti Khand, Gomti Nagar, Lucknow, Uttar Pradesh-226010</t>
  </si>
  <si>
    <t>M/s Giftyfifty Enterprises</t>
  </si>
  <si>
    <t>Kh. 89/11/3, Ground Floor, Shop No 07, Opp Palam Vihar C-1 Sector-1-2 Road, Gurugram, Haryana-122001</t>
  </si>
  <si>
    <t>M/s Munish Kumar Ashish Kumar</t>
  </si>
  <si>
    <t>- Balinga, dist - Kolhapur, Maharashtra-416010</t>
  </si>
  <si>
    <t>M/s Maruti Plywood</t>
  </si>
  <si>
    <t>ED-117, Store No. 4, Tagore Garden
New Delhi -110027, West Delhi</t>
  </si>
  <si>
    <t>M/s Europly Industries</t>
  </si>
  <si>
    <t>Gala No. 8 &amp; 9, Ground Floor, Ruby Industrial Estate, Chincholi Bunder Road, Mumbai, Hdfc Loan, Mumbai Suburban, Maharashtra-400064</t>
  </si>
  <si>
    <t>M/s Saini Traders</t>
  </si>
  <si>
    <t>H. No. 301/223, Ground Floor,, B Block. Part-II, Mukundpur,, Delhi-110042</t>
  </si>
  <si>
    <t>M/s Mansi Hardware &amp; Company</t>
  </si>
  <si>
    <t>H-67, Sector-1  DSIIDC Udyog Vihar, Bawana Industrial Area, Bawana Road, New Delhi, Bawana Chamber of Industries, North Delhi, Delhi-110039</t>
  </si>
  <si>
    <t>M/s Rudra Hardware</t>
  </si>
  <si>
    <t>Block C-203, Vinayak Residency, Vatva-Lambha,Canal Road, Ahmedabad, Nr.Sunrisehomes,Nr Aims School, Ahmedabad , Gujarat-382440</t>
  </si>
  <si>
    <t>M/s Regal Hardware and Plywood</t>
  </si>
  <si>
    <t>Plot No. 48, Rishi Vihar, Majitha Road, Near Ganda Singh Wala Park,, Amritsar, Punjab-143004</t>
  </si>
  <si>
    <t>M/s Bharat Plywood &amp; Hardware</t>
  </si>
  <si>
    <t>M/s Maa Ashapura Hardware</t>
  </si>
  <si>
    <t>Shop No-F-5,Plot No-10/11 1st Fl., Neighborhood Complex Sector-4, Thane Maharashtra-400706</t>
  </si>
  <si>
    <t>M/s Midtown Enterprises</t>
  </si>
  <si>
    <t>G1-477,478 &amp; 479a Chopanki, Bhiwadi Khairthal Tijara 301018</t>
  </si>
  <si>
    <t>M/s Creative International</t>
  </si>
  <si>
    <t>Dhangar Fatehabad, Road shop Design Dot, Sirsa Road, City Fatehabad, Haryana-125050</t>
  </si>
  <si>
    <t>M/s Yadav Enterprises(Mh)</t>
  </si>
  <si>
    <t>H No-C-74 Kh No-1/195, Gali No-12, Shastri Park New Delhi, North East Delhi, Delhi-110053</t>
  </si>
  <si>
    <t>M/s Ecorides</t>
  </si>
  <si>
    <t>M/s L. V. Enterprises</t>
  </si>
  <si>
    <t>A-123, Chattarpur Enclave, Phase-1, Street no. 2,, New Delhi, 110074</t>
  </si>
  <si>
    <t>M/s Riddhishaa Concepts LLP</t>
  </si>
  <si>
    <t>1/5 opp  college, near capital cinema,, Ambala cantt - 133001, Haryana</t>
  </si>
  <si>
    <t>M/s Swastik Plywood</t>
  </si>
  <si>
    <t>Bus Stand Girudi, Katputli- Bohroad, Rajasthan-301402</t>
  </si>
  <si>
    <t>M/s Perfect Paper Cone &amp; Tube Pvt.Ltd</t>
  </si>
  <si>
    <t>1, Ramalinga Adigalar Street, Kalapatti Main Road, Kovaithiru Nagar Nehru Nagar, West,CBE, Tamil Nadu-641014</t>
  </si>
  <si>
    <t>M/s M S Timber</t>
  </si>
  <si>
    <t>Room No A-105, Jivdani Ashish Apartment,, 90 Feet Rd, Opp. U.S, School, Ostwal Nagari, Nalasopara, Vasasi, Palghar, Maharashtra 401209</t>
  </si>
  <si>
    <t>M/s Dj Vlog</t>
  </si>
  <si>
    <t>House No.407,, Ground Floor, Khasra No-322,, Village-Neb Sarai,Near St. Mary, New Delhi, Delhi-110068</t>
  </si>
  <si>
    <t>M/s S. V. Synthetics</t>
  </si>
  <si>
    <t>Sralia Market, Shivaji Road,, Near Gandhi Maidan, Khalpara. Siliguri-734005, Dist: Darjeeling</t>
  </si>
  <si>
    <t>M/s Signature Plywood and Hardware</t>
  </si>
  <si>
    <t>Plot No. F-163 and 164 Industrial Area, Jhotwara Extension Second Phase, Sarnadoongar, Jaipur, Rajashtan-302012</t>
  </si>
  <si>
    <t>M/s Mahalai Automotive</t>
  </si>
  <si>
    <t>D- 334 Indl Focal Point, Patiala, Punjab-147001</t>
  </si>
  <si>
    <t>M/s Vinayak Gems &amp; Jewellers</t>
  </si>
  <si>
    <t>107b Na, First Floor, Pjn Road,, Nehruji Roadvillupuram, Viluppuram, Tamil Nadu-605602</t>
  </si>
  <si>
    <t>M/s Marbella Stones Private Limited</t>
  </si>
  <si>
    <t>Railway Road Haridwar, Rainbow Uniforms, Haridwar 249407</t>
  </si>
  <si>
    <t>M/s Vinayak Enterprises(Rj)</t>
  </si>
  <si>
    <t>54/1, Plot No.2, Gali No.4, Dabua Extn,Dabua Pali Road, Faridabad, Haryana-121001</t>
  </si>
  <si>
    <t>Mr. Hendric Godfrey William</t>
  </si>
  <si>
    <t>C - 171, Focal point, Patiala,, pincode - 147001 (punjab)</t>
  </si>
  <si>
    <t>M/s Teekay Glass House</t>
  </si>
  <si>
    <t>2-56/6/1, Dharmasagar, Dharmasagar, Near Busstand, Hanumakonda, Telangana-506142</t>
  </si>
  <si>
    <t>M/s Karthik Enterprises</t>
  </si>
  <si>
    <t>H.No.8-2-602/c F 101, Road Number 10, Hyderabad, Telangana-500034</t>
  </si>
  <si>
    <t>M/s Signature Advertising</t>
  </si>
  <si>
    <t>826 Garb Nagar B.S.N.L., Tovar Kolar Road Lalita Nagar, Phadi Mandir, Bhopal Pincode-462042</t>
  </si>
  <si>
    <t>M/s ML Office Solution</t>
  </si>
  <si>
    <t>191d Sector-37 pace city-2, Phase-Ii, Manesar, Gurugram, Haryana-122052</t>
  </si>
  <si>
    <t>M/s Sai Enterprises (Kr)</t>
  </si>
  <si>
    <t>Kallai Main Road, Near Bus Stop,, Mayilamparai, Sankarapuram-606208, (Tamil Nadu)</t>
  </si>
  <si>
    <t>Mr. Pawan Kumar</t>
  </si>
  <si>
    <t>2/11, Kadai Veethi, Harur, Dharmapuri, Tamil Nadu-636903</t>
  </si>
  <si>
    <t>M/s Adarsh Traders</t>
  </si>
  <si>
    <t>Near saini floor mill, Ghumhar basti sangrur, Pin Code-148001 (Punjab)</t>
  </si>
  <si>
    <t>Kheda</t>
  </si>
  <si>
    <t>M/s Aapeshwar Stickers</t>
  </si>
  <si>
    <t>H..B. B34-216/3 NEW GURU HARGOBIND NAGAR, NEAR BUDHA DARIYA, ST. NO 2 LUDHIANA 141001, 9646707171</t>
  </si>
  <si>
    <t>M/s- Raza Enterprises(U.P.)</t>
  </si>
  <si>
    <t>M/s Prashant Oil Traders</t>
  </si>
  <si>
    <t>C012, Shree Banashankari Avenue, 4th Cross Road, Dharwad, State Bank of India, Dharwad, Karnataka-580001</t>
  </si>
  <si>
    <t>Lalganj</t>
  </si>
  <si>
    <t>M/s Bhupesh Traders</t>
  </si>
  <si>
    <t>Plot No. 143/449 Extn., Village Kanjhawala, Kanjhawala, New Delhi, Delhi-110081</t>
  </si>
  <si>
    <t>M/s Kamod Enterprises</t>
  </si>
  <si>
    <t>Shop No 2, Near Air Force Station, Islampur, Gurugram, Haryana-122001</t>
  </si>
  <si>
    <t>Bhojpur</t>
  </si>
  <si>
    <t>M/s Anjali Advertising</t>
  </si>
  <si>
    <t>M/s Coast to Coast Designs Limited</t>
  </si>
  <si>
    <t>Bhavana Krupa, Jashraj Nagar, Ground Floor, Bhavana Krupa, Street No. 2, 150 Feet Ring Road, Rajkot, B/h Radhe Hotel, Rajkot-360004 (Gujarat)</t>
  </si>
  <si>
    <t>M/s R T E Cutter and Tools</t>
  </si>
  <si>
    <t>Opp. Gayatri Mandir, Shiv Shakti Society, 3  Line,, Radhanpur Dist - Patan, Gujarat - 385340</t>
  </si>
  <si>
    <t>Kachchh</t>
  </si>
  <si>
    <t>M/s Mepxpert Private Limited</t>
  </si>
  <si>
    <t>Nagar plaza badkhal indian benk, 2 Floor Badkhal Pali Road Faridabad-121001, (Haryana)</t>
  </si>
  <si>
    <t>M/s Newdworld Private Limited</t>
  </si>
  <si>
    <t>Gala No. 23, Gala No. 23, Qureshi Compound, S.V. Road, Mumbai, Near Ajit Glass, Mumbai Suburban, (Maharashtra)</t>
  </si>
  <si>
    <t>M/s Signage Mumbai(M.H)</t>
  </si>
  <si>
    <t>Plot No 01, Araji No 7129, Mangalpura, Bhilwara, Rajasthan-311001</t>
  </si>
  <si>
    <t>Mr. Somvir</t>
  </si>
  <si>
    <t>Shed No 72a/5, Udyog Vihar, Gurugram, Haryana-122016</t>
  </si>
  <si>
    <t>M/s Supreme Traders</t>
  </si>
  <si>
    <t>Plot No. 144, Shop No.2, M.P. Nagar, Zone-I Bhopal, Madhya Pradesh-462011, PAN No.-GBCPR9735J</t>
  </si>
  <si>
    <t>M/s Chembond Material Technologies Limited</t>
  </si>
  <si>
    <t>Near Dhobi Ghat, Old Railway Road, Gurgaon, Gurugram, Haryana-122001</t>
  </si>
  <si>
    <t>M/sSustainable Innovative Materials Private Limited</t>
  </si>
  <si>
    <t>NIT, First Floor, 3A/131, NH-3, New Industrial Township, Faridabad, Haryana-121001</t>
  </si>
  <si>
    <t>M/s Sankat Mochan Solutions</t>
  </si>
  <si>
    <t>M/s Bipad Nashini Varities, Agartala, Madhya Banamali Pur, Agartala, West Tripura, Tripura-799001</t>
  </si>
  <si>
    <t>M S Gold Enterprises</t>
  </si>
  <si>
    <t>E.D. 28 A, Dhan Mohalla, Jalandhar, Punjab-144001</t>
  </si>
  <si>
    <t>M/s A1 Led</t>
  </si>
  <si>
    <t>Plot No-NJ-96, Ground Floor, industrial area bawana, New Delhi,, North Delhi, Delhi-110039</t>
  </si>
  <si>
    <t>M/s Aakriti Art Creations</t>
  </si>
  <si>
    <t>Gat No 694, Plot No 74, Near New Court, Muktainagar, Jalgaon, Maharashtra-425306</t>
  </si>
  <si>
    <t>M/s Acrylic World (U.P.)</t>
  </si>
  <si>
    <t>Plot No . 1715, M.I.E , Part -B, Bahadurgarh, Jhajjar, Haryana-124507</t>
  </si>
  <si>
    <t>M/s Aggarwal Distributors</t>
  </si>
  <si>
    <t>0 Bhattapukur Agartala, West Tripura 799003</t>
  </si>
  <si>
    <t>M/s Ajanta Arts</t>
  </si>
  <si>
    <t>Plot No 98, Defence Colony, Karmanghat,, Ayyappa Swamy Temple, Hyderabad, Rangareddy, Telangana-500079</t>
  </si>
  <si>
    <t>M/s Anchal Traders</t>
  </si>
  <si>
    <t>Cts No 2631, Mauli Associates Society, Kharodi, Ali Travels Road,Near Russian Villa, Mumbai, Near Russian Villa, Mumbai Suburban, Maharashtra-400095</t>
  </si>
  <si>
    <t>M/s Apurba Glass Work</t>
  </si>
  <si>
    <t>B-140, Phase-Ii, Noida, Gautambuddha Nagar, Uttar Pradesh-201305</t>
  </si>
  <si>
    <t>M/s Arihant Uniglobe Pvt Ltd</t>
  </si>
  <si>
    <t>A-24, 1st Floor, Near Siri Fort Auditorium, Gulmohar Park, South Delhi, Delhi-110049</t>
  </si>
  <si>
    <t>M/s Arts &amp; Crafts Valley</t>
  </si>
  <si>
    <t>2524, Hudson Line, IInd Floor,, Vijay Nagar Chowk, Delhi-110009</t>
  </si>
  <si>
    <t>M/s Baba Ramdev Led</t>
  </si>
  <si>
    <t>B-58, Sector-88, Noida, Gautambuddha Nagar, Uttar Pradesh-201301</t>
  </si>
  <si>
    <t>M/s Balaji Playwood &amp; Hardware</t>
  </si>
  <si>
    <t>D.No.45/120-C, Narasimha Reddy Nagar, Kurnool, Andhra Pradesh-518004</t>
  </si>
  <si>
    <t>M/s Balaji Traders (Bilaspur)</t>
  </si>
  <si>
    <t>EXTENSION LOWER GROUND FLOOR, B-6/26,, SAFDARJUNG ENCLAVE, NEW DELHI, South Delhi, Delhi -110029</t>
  </si>
  <si>
    <t>M/s Bharat Trading Co.(Mp)</t>
  </si>
  <si>
    <t>A-28, Naraina Industrial Area, New Delhi, West Delhi, Delhi-110028</t>
  </si>
  <si>
    <t>M/s Chandan Arts</t>
  </si>
  <si>
    <t>Site No.5, Sf.No.572/2, D.No.13a, D.No.13a, Sf.No.572/2, Maruthappa Nagar, 2nd Street, Tiruppur, Tamil Nadu-641606</t>
  </si>
  <si>
    <t>M/s Choraria Engineering Company</t>
  </si>
  <si>
    <t>Tanish Sanskriti Shop No. 1,2, Dighi Bhosari Road Shivnagari Colony, Pune Maharashtra -411015</t>
  </si>
  <si>
    <t>M/s Cleanll Industries (Pb)</t>
  </si>
  <si>
    <t>86, Subodh Nagar, Amroha, Uttar Pradesh-244221</t>
  </si>
  <si>
    <t>Sas Nagar</t>
  </si>
  <si>
    <t>M/s Fatima Jameel</t>
  </si>
  <si>
    <t>Shop No-13, First Floor, Numberdar Market, Sector-1, Greater Noida, Ia Surajpur Sub Post Office, Gautambuddha Nagar, Uttar Pradesh-201306</t>
  </si>
  <si>
    <t>M/s Finesky Prints</t>
  </si>
  <si>
    <t>B-3 Godawari Park Society-2, Yogi Chowk Surat Gujarat 395010</t>
  </si>
  <si>
    <t>M/s Gajanand Industries</t>
  </si>
  <si>
    <t>Plot No. 011/21 Ground Floor Mohammadi Building, Sarang Street Mumbai, Mumbai 400003</t>
  </si>
  <si>
    <t>M/s Ganesh Enterprises</t>
  </si>
  <si>
    <t>Plot No 68, Hissa No 2 Vill- Katai, Post- Nilaje, Kalyan-Shil Road Dombivli 421204</t>
  </si>
  <si>
    <t>M/s Ganesha Associates</t>
  </si>
  <si>
    <t>3 Guru Yesh Bhuvan Mangatram Petrol Pump, Bhandup Mumbai Suburban Maharashtra 400078</t>
  </si>
  <si>
    <t>Hajipur</t>
  </si>
  <si>
    <t>M/s Gurunanak Plywood &amp; Hardware(Mh)</t>
  </si>
  <si>
    <t>Flat No. 29 Floor No. 5 Blue Bell Residency, Ambegaon Road, Orchid School, Katraj,, Pune 411046</t>
  </si>
  <si>
    <t>M/s Hansa Enterprises</t>
  </si>
  <si>
    <t>F-1/178 Aman Vihar Kirari Suleman Nagar, North West Delhi 110086</t>
  </si>
  <si>
    <t>M/s Hindustan Plywood and Paints</t>
  </si>
  <si>
    <t>Lucknow Sultanpur Road,, Haidergarh, Distt. Barabanki 225124, (Uttar Pradesh)</t>
  </si>
  <si>
    <t>M/s Hitech Printing Press</t>
  </si>
  <si>
    <t>Moh. Kheda, Ikonda Road, Joya Amroha, Uttar Pradesh-244222</t>
  </si>
  <si>
    <t>M/s Jaiswal Glass Imporium</t>
  </si>
  <si>
    <t>00 Near Maruti Showroom Bahraich Road Gonda, Gonda Uttar Pradesh 271602</t>
  </si>
  <si>
    <t>M/s Jay Ambe Jewellers</t>
  </si>
  <si>
    <t>Shop No 114, Old Ropar Road, Manimajra, Chandigarh-160019</t>
  </si>
  <si>
    <t>M/s K.M Enterprise</t>
  </si>
  <si>
    <t>Chandresh Nagar Main Road,, Opp. Parshwa Hospital,, First Floor RR Sign Art, Near Movdi Fire Brigade, Rajkot, Pin Code-360004 (Gujarat)</t>
  </si>
  <si>
    <t>M/s Kaku Traders</t>
  </si>
  <si>
    <t>2173,, Main Road, Near Post Office, Jammu Colony, Ludhiana, Punjab-141001</t>
  </si>
  <si>
    <t>Sidhi</t>
  </si>
  <si>
    <t>M/s Karpento</t>
  </si>
  <si>
    <t>00 Ward No. 31 Radha Laudge Gali, Deoghar Jharkhand 814112</t>
  </si>
  <si>
    <t>M/s Kgts Engineers India Private Limited</t>
  </si>
  <si>
    <t>155 Sonai Road Silchar, Cachar Assam 788006</t>
  </si>
  <si>
    <t>Prithvipur</t>
  </si>
  <si>
    <t>M/s Khivasara Agency</t>
  </si>
  <si>
    <t>H No 481, Line No 22, Tiwary Complex, Sakchi, East Singhbhum, Jharkhand-831001</t>
  </si>
  <si>
    <t>M/s Laxmi Raju Enterprises</t>
  </si>
  <si>
    <t>408, Majitha Rd, Dashmesh Avenue, Palm Garden, Amritsar, Punjab 143008</t>
  </si>
  <si>
    <t>M/s Lbh Imports and Exports</t>
  </si>
  <si>
    <t>H No.2173/2b2, Street No.7, Ludhiana, Punjab-141002</t>
  </si>
  <si>
    <t>M/s Madhav Plywood and Hardware</t>
  </si>
  <si>
    <t>Shop-R-3 , 774, Grond Navin Hind School, Mahatma Phule Rd, Pune, New Nana Peth, Pune Maharashtra-411042</t>
  </si>
  <si>
    <t>M/s Makehome Plywood &amp; Hardware</t>
  </si>
  <si>
    <t>shop no. 25 sethi enclave,, opp. krishna Hospital,, naraingarh road,, Ambala city 134007</t>
  </si>
  <si>
    <t>M/s Maruti Hardwear and Ply</t>
  </si>
  <si>
    <t>Central School Choko, Central School Road,, Dist- Balasore , Odisha-756001</t>
  </si>
  <si>
    <t>M/s Mauli Ply &amp; Modular Kitchen</t>
  </si>
  <si>
    <t>3c42 Murlidhar Vyas Nagar Gebna Peer Karmisar Road, Bikaner, Shantinath Residency Bikaner, Rajasthan-334001</t>
  </si>
  <si>
    <t>M/s Mc fox india private limited</t>
  </si>
  <si>
    <t>M/s Media Plus</t>
  </si>
  <si>
    <t>A-24/1 Naraina Industrial Area, Phase 1 South West Delhi-110028</t>
  </si>
  <si>
    <t>M/s Mgs Interior Decorator and Furniture House</t>
  </si>
  <si>
    <t>621- Indira Colony, Gali No.-6, Sriganga Nagar-335001, (Rajasthan)</t>
  </si>
  <si>
    <t>M/s Minus Degre Manufacturers Private Limited</t>
  </si>
  <si>
    <t>Kishangarh Road, Khairthal- Tizara, Bibirani-301702 (Rajasthan)</t>
  </si>
  <si>
    <t>M/s Mrinal Das</t>
  </si>
  <si>
    <t>35 New Railway Road, Jalandar, Punjab-144001</t>
  </si>
  <si>
    <t>Barpeta</t>
  </si>
  <si>
    <t>M/s N.C.Tools &amp; Equipments</t>
  </si>
  <si>
    <t>Opp. Training College, Ajit Saini Marg, Market, Ladowali Road,, Jalandhar-144001 (Punjab), PAN No.-APGPK5605N</t>
  </si>
  <si>
    <t>M/s Narayani Ply &amp; Glass</t>
  </si>
  <si>
    <t>At-Raghuathapur, Po-Harichandanpur, Dist-Keojhar, Odisha-758028</t>
  </si>
  <si>
    <t>M/s Omar Furniture and Febrication</t>
  </si>
  <si>
    <t>44km Stone, Merino Industries Limited, Delhi Rohtak Road, Rohad Jhajjar, Haryana-124501</t>
  </si>
  <si>
    <t>M/s Paras Timber Marchant</t>
  </si>
  <si>
    <t>Nageswarpur, Malda, West Bengal-732142</t>
  </si>
  <si>
    <t>Bagpat</t>
  </si>
  <si>
    <t>M/s Patil advertising</t>
  </si>
  <si>
    <t>Plot No 982 Ind Area Phase 2, Chandigarh 160002</t>
  </si>
  <si>
    <t>M/s Pooja Enterprises(Kr)</t>
  </si>
  <si>
    <t>Holding No 490, Ground Floor, H/o Manju Devi, Ranchi Road, Biharsharif, Near Lic Office, Nalanda, Bihar-803101</t>
  </si>
  <si>
    <t>M/s Promotion Vala</t>
  </si>
  <si>
    <t>Sbm 31/156 A,B,B1,B2,B3,B4,B5, Beenachi Poothikkad Manichira Road, Sulthan Bathery, Wayanad, Kerala-673592</t>
  </si>
  <si>
    <t>M/s R C Jewellers Pvt Ltd</t>
  </si>
  <si>
    <t>Shri Ram Sadan, Ground Floor, Near Mahila Ashram School, Bhilwara, Rajasthan-311001</t>
  </si>
  <si>
    <t>M/s Radhe Pvc Hub</t>
  </si>
  <si>
    <t>Bhuli More, Dhanbad, Naya Bazar, Dhanbad, Jharkhand-826001</t>
  </si>
  <si>
    <t>M/s Raja Interior</t>
  </si>
  <si>
    <t>44 Ndmc Market Babar Road, Connaught Place New Delhi 110001</t>
  </si>
  <si>
    <t>M/s Ramdev Kitchen and Hardware</t>
  </si>
  <si>
    <t>Madikunda, Madikunda, Phulbani, Kandhamal, Odisha-762001</t>
  </si>
  <si>
    <t>M/s Regent Lighting Asia Private Limited</t>
  </si>
  <si>
    <t>Near Mittal Book Depot,, Main Bazar Moga Punjab 142001</t>
  </si>
  <si>
    <t>M/s S K Interior (D)</t>
  </si>
  <si>
    <t>259 Dr Meghnad Saha Road Dumdum,, Chhatkol, Kolkata-700074</t>
  </si>
  <si>
    <t>M/s S S Chemicals</t>
  </si>
  <si>
    <t>Shop No. 09, Ground Floor, Hem Vihar Phase 2, Baltana, Zirakpur, Sas Nagar, Punjab-140604</t>
  </si>
  <si>
    <t>M/s Saidwar Plywood and Hardware</t>
  </si>
  <si>
    <t>D-077/5, Ground Floor, K A Enterprises, Kasna Ind Area, Greater Noida, Gautambuddha Nagar, Uttar Pradesh-201308</t>
  </si>
  <si>
    <t>M/s Satchitanand Traders</t>
  </si>
  <si>
    <t>First Floor, Near Shiv Plaza, Gadhpur Rd,, Sarthana Jakatnaka, Laxminagar Society, Varacha, Suraj, Gujarat-395013</t>
  </si>
  <si>
    <t>M/s Shiv Marketing(D)</t>
  </si>
  <si>
    <t>1881 Salim Manzil, Uncha Kua Ramganj Bazar, Jaipur, Rajasthan-302003</t>
  </si>
  <si>
    <t>M/s Shiv Printers</t>
  </si>
  <si>
    <t>44, Bhagirath Kunj, Ganeshpur, Roorkee, Haridwar, Uttarakhand-247667</t>
  </si>
  <si>
    <t>M/s Shivam Creation</t>
  </si>
  <si>
    <t>Near Post Office, Chamoli, Uttarakhand-246424</t>
  </si>
  <si>
    <t>M/s Shree Krishna Hardware and Plumbing Center</t>
  </si>
  <si>
    <t>17/1, Sashi Bhusan Banerjee Road, Kolkata, West Bengal-700008</t>
  </si>
  <si>
    <t>M/s Shreeji Architect &amp; Interior Designer</t>
  </si>
  <si>
    <t>B-231, Sector 3 Block B, Noida, Aster Public School, Gautambuddha Nagar, Uttar Pradesh-201318</t>
  </si>
  <si>
    <t>M/s Shri Ram Computers</t>
  </si>
  <si>
    <t>Shop Number 114, College Road, Opposite Street Mistriyan, Faridkot, Punjab-151203</t>
  </si>
  <si>
    <t>M/s Sk Art Gallery</t>
  </si>
  <si>
    <t>Plot No. 331 Canel Par New Hospital Road, Rampurhat, Nearby DurgamandirBirbhum, West Bengal 731224, 7908352198</t>
  </si>
  <si>
    <t>M/s Sk Digitals</t>
  </si>
  <si>
    <t>556 Lal Bahadur Shastri Marg, Gopalgaon Baleswar Odisha 756001</t>
  </si>
  <si>
    <t>M/s Skanda Digitals</t>
  </si>
  <si>
    <t>Shop No 955, Sarjapura Road, Bellanduru Gate, Bengaluru Urban, Karnataka-560102</t>
  </si>
  <si>
    <t>M/s Skm Industrial</t>
  </si>
  <si>
    <t>M/s Sogno Office Furniture India Private Limited</t>
  </si>
  <si>
    <t>Opposite PNB Sibbal Agencies Simble,, Gurdaspur Road, Batala, Punjab-143505</t>
  </si>
  <si>
    <t>M/s Sole Proprietorship LLC</t>
  </si>
  <si>
    <t>Sutrapada Curious Office Delivery, District Gir, Somnath,, Gujarat-362275</t>
  </si>
  <si>
    <t>Uae</t>
  </si>
  <si>
    <t>Abu Dhabi</t>
  </si>
  <si>
    <t>M/s Sonam Plyboard and Hardware</t>
  </si>
  <si>
    <t>House No.260, Ground Floor, Housing Board Colony, Sector-12, Sonipat, Haryana-131001</t>
  </si>
  <si>
    <t>M/s Suman International</t>
  </si>
  <si>
    <t>2/144 C. Cholamandal Artist Village, Injambakkam ECR, Chennai-600115, (Tamil Nadu)</t>
  </si>
  <si>
    <t>M/s Sushant Jewellers</t>
  </si>
  <si>
    <t>Office No:356, The Grand Central, Nashik pune Highway,, Chakan., Sinnar, Common Service Centre, Nashik, Maharashtra-422103</t>
  </si>
  <si>
    <t>M/s Tarmal Traders</t>
  </si>
  <si>
    <t>9338-39/7, Multani Dhanda, Pahar Ganj, North Delhi, Delhi-110055</t>
  </si>
  <si>
    <t>M/s Techmech India</t>
  </si>
  <si>
    <t>Rehan Khas, Dhameta Road, V.P.O Rehan Tehsil Fatehpur, Distt. Kangra, Himachal Pradesh-176022</t>
  </si>
  <si>
    <t>M/s U Tech Creation</t>
  </si>
  <si>
    <t>H.K. Bothra Complex, Model Mill Square, Ganeshpeth, Nagpur, Maharashtra-440018</t>
  </si>
  <si>
    <t>M/s Vaastu Ghadi</t>
  </si>
  <si>
    <t>No 913, Vastu Hardware Enterprises, Banashankari Stage 6 Kengeri, Bengaluru, Bengaluru Urban, Karnataka-560060</t>
  </si>
  <si>
    <t>M/s Veeramath Agency</t>
  </si>
  <si>
    <t>Sangram Colony Behind Allahabad Bank, Lane No 8 Infront of Rajbali Pandey, Satna Madhya Pradesh 485001</t>
  </si>
  <si>
    <t>M/s Vijay Plywood</t>
  </si>
  <si>
    <t>93 Kalapatha Road, Betul Madhya Pradesh 460001</t>
  </si>
  <si>
    <t>M/s Vikas Enterprises(Goa)</t>
  </si>
  <si>
    <t>100 1 Saharanpur Road, Bhandari Bagh Dehradun Uttarakhand 248001</t>
  </si>
  <si>
    <t>M/s Vinayak Marketing Company</t>
  </si>
  <si>
    <t>No.34/4 Parthasarathy Road, Chennai Tamil Nadu 600012</t>
  </si>
  <si>
    <t>M/s Vivaan Hardware and Plywood</t>
  </si>
  <si>
    <t>O,Court Road,Giridh,Jharkhand-815301</t>
  </si>
  <si>
    <t>M/s Vmaso Enterprises</t>
  </si>
  <si>
    <t>01, M/s Mahaveer Traders, Patwar Bhawan Ke Pass, Balotra, Barmer, Rajasthan-344022</t>
  </si>
  <si>
    <t>M/s Zemco Manufacturers and Suppliers</t>
  </si>
  <si>
    <t>LB-11, New Delhi House, Barakhamba Road, Connaught Place, Delhi-110001</t>
  </si>
  <si>
    <t>M/s. Sudeep Art</t>
  </si>
  <si>
    <t>04, Balaji Enterprises, Sendariya, Ajmer, Rajasthan-305001</t>
  </si>
  <si>
    <t>Mr Shiv Kumar Pradhan</t>
  </si>
  <si>
    <t>11-6/a/12, Rayancha Colony, Peerzadiguda, Hyderabad, Telangana-500039</t>
  </si>
  <si>
    <t>Dibrugarh</t>
  </si>
  <si>
    <t>Mr. Pratapsingh Bhagwansingh Chavan</t>
  </si>
  <si>
    <t>House No. 38,39,64,65, Bawana Ii, Bhorgarh Industrial Complex, Sector-D, New Delhi, Sikar Hosiery Finisher, North Delhi, Delhi-110040</t>
  </si>
  <si>
    <t>M/s Vishwakarma Furnitures(Goa)</t>
  </si>
  <si>
    <t>Plot No 309, Hsidc Industrial Estate, Full Building, Phase-V, Kundli Sub Tehsil Rai, Kundli, Sonipat, Haryana-131028</t>
  </si>
  <si>
    <t>M/s Sri Meenatchi Amman Screen Makers(Unit-2)</t>
  </si>
  <si>
    <t>19, Gajanand Business Park,, Panchvati, Gozariya-382825, (Gujarat)</t>
  </si>
  <si>
    <t>M/s Om Sankar Timbers</t>
  </si>
  <si>
    <t>Plot No 260, Vinoba Vihar, Model Town, Malviya Nagar, Jaipur, Rajasthan-302017</t>
  </si>
  <si>
    <t>M/s Maestro De Luxe(U.P.)</t>
  </si>
  <si>
    <t>M/s Signx Solutions</t>
  </si>
  <si>
    <t>M/s Akhoon impex</t>
  </si>
  <si>
    <t>M/s Soni International Jewelry Private Limited</t>
  </si>
  <si>
    <t>M/s Merv Acrylic Creations</t>
  </si>
  <si>
    <t>M/s Charles Project Head</t>
  </si>
  <si>
    <t>M/s Inside Handcrafted Interiors</t>
  </si>
  <si>
    <t>M/s M R Industries</t>
  </si>
  <si>
    <t>M/s Spicemetric</t>
  </si>
  <si>
    <t>M/s Varnin Meghdhanush</t>
  </si>
  <si>
    <t>M/s Photoparkk</t>
  </si>
  <si>
    <t>M/s Ashu Sales Corporation</t>
  </si>
  <si>
    <t>M/s Zam Zam Furniture</t>
  </si>
  <si>
    <t>Mr. Pankaj Dwivedi</t>
  </si>
  <si>
    <t>M/s Industrial Tech Solutions</t>
  </si>
  <si>
    <t>M/s Noorson stickers</t>
  </si>
  <si>
    <t>Tarikere</t>
  </si>
  <si>
    <t>M/s Rayfit Solutions</t>
  </si>
  <si>
    <t>M/s Lk Interiors</t>
  </si>
  <si>
    <t>Cumbum</t>
  </si>
  <si>
    <t>M/s Sun Enterprises</t>
  </si>
  <si>
    <t>M/s Surya Creation</t>
  </si>
  <si>
    <t>M/s. Bajaj Suppliers</t>
  </si>
  <si>
    <t>M/s Uneef</t>
  </si>
  <si>
    <t>M/s The Saww-Sacrus Artistry and Wood Works</t>
  </si>
  <si>
    <t>M/s Om Santosh Digital Printers</t>
  </si>
  <si>
    <t>M/s Smooth Power Private Limited</t>
  </si>
  <si>
    <t>M/s Trinity Grace Enterprises</t>
  </si>
  <si>
    <t>M/s Krishna Electric Hardware and Paints</t>
  </si>
  <si>
    <t>M/s Turtle Wings</t>
  </si>
  <si>
    <t>M/s Rasi Enterprises</t>
  </si>
  <si>
    <t>Pernampattu</t>
  </si>
  <si>
    <t>M/s. Aditya Enterprise (Odisha)</t>
  </si>
  <si>
    <t>M/s U.S.Tiles</t>
  </si>
  <si>
    <t>M/s Durga Srisai Think Adds</t>
  </si>
  <si>
    <t>M/s Krishna Marketing(TN)</t>
  </si>
  <si>
    <t>M/s 3 Aces Innovations Llp</t>
  </si>
  <si>
    <t>M/s Uams Designs Private Limited</t>
  </si>
  <si>
    <t>M/s V.V.T.Communications Private Limited</t>
  </si>
  <si>
    <t>M/s Vedant Agencies</t>
  </si>
  <si>
    <t>M/s Kannika Digital Prints</t>
  </si>
  <si>
    <t>M/s Varun Udyog</t>
  </si>
  <si>
    <t>M/s Vibrant Printech</t>
  </si>
  <si>
    <t>M/s Vimal Enterprise</t>
  </si>
  <si>
    <t>M/s Vrimpressions Private Limited</t>
  </si>
  <si>
    <t>M/s Shiv Ji Flex &amp; Chemical</t>
  </si>
  <si>
    <t>M/s Bhavana Traders</t>
  </si>
  <si>
    <t>M/s Mittal Hardware &amp; Plywood Centre</t>
  </si>
  <si>
    <t>M/s Roshan Lal Yash Pal</t>
  </si>
  <si>
    <t>M/s Gowthami Timber</t>
  </si>
  <si>
    <t>M/s  Crayon  Retail  Pvt Ltd</t>
  </si>
  <si>
    <t>Mr. Anas</t>
  </si>
  <si>
    <t>M/s J R Marketing</t>
  </si>
  <si>
    <t>M/s Neelkanth Trading Co</t>
  </si>
  <si>
    <t>M/s Asopalav Plywood and Hardware Centre</t>
  </si>
  <si>
    <t>M/s Avenue Hardawre</t>
  </si>
  <si>
    <t>M/s Naman Home Dekor</t>
  </si>
  <si>
    <t>Mr Hamleen</t>
  </si>
  <si>
    <t>Florida</t>
  </si>
  <si>
    <t>USA</t>
  </si>
  <si>
    <t>Mr. Abhishek Kumar</t>
  </si>
  <si>
    <t>Mr. Hasmuk Kumar Narsinbhai Parmar</t>
  </si>
  <si>
    <t>Mr. Manoj gordhandas dhanani</t>
  </si>
  <si>
    <t>M/s Bhagwati Traders(D)</t>
  </si>
  <si>
    <t>M/s Pahel Enterprises</t>
  </si>
  <si>
    <t>M/s Tayal Hardware Store</t>
  </si>
  <si>
    <t>M/s Bansal Iron Store</t>
  </si>
  <si>
    <t>M/s Kishori lal Trading Company</t>
  </si>
  <si>
    <t>M/s Gupta Traders(U.P.)</t>
  </si>
  <si>
    <t>M/s Sameer Enterprise</t>
  </si>
  <si>
    <t>Gir Somnath</t>
  </si>
  <si>
    <t>Mr. Sushil Gupta</t>
  </si>
  <si>
    <t>Mr. Biswajit Das</t>
  </si>
  <si>
    <t>M/s Sunsiya Innovation Private Limited</t>
  </si>
  <si>
    <t>M/s Adhitech Advertising Technology Private Limited</t>
  </si>
  <si>
    <t>M/s Shreevidya Arts &amp; Graphics Private Limited</t>
  </si>
  <si>
    <t>M/s Jawahar Timber &amp; Tiles</t>
  </si>
  <si>
    <t>M/s M N Enterprises(D)</t>
  </si>
  <si>
    <t>M/s A I C S</t>
  </si>
  <si>
    <t>M/s Richa Cards</t>
  </si>
  <si>
    <t>M/s Jindal Foil and Flock</t>
  </si>
  <si>
    <t>M/s Dev Crafts Solutions</t>
  </si>
  <si>
    <t>M/s Aditya Enterprises( Kr)</t>
  </si>
  <si>
    <t>M/s Dinesh Iron Store</t>
  </si>
  <si>
    <t>M/s New Ashish Traders</t>
  </si>
  <si>
    <t>M/s Kgn Enterprises (D)</t>
  </si>
  <si>
    <t>M/s Balaji Marketing</t>
  </si>
  <si>
    <t>M/s Somiya Raj</t>
  </si>
  <si>
    <t>M/s Brand Station FZE</t>
  </si>
  <si>
    <t>Sharjah</t>
  </si>
  <si>
    <t>UAE</t>
  </si>
  <si>
    <t>M/s Nidhi Fashion Hub</t>
  </si>
  <si>
    <t>M/s Ascomp Inc</t>
  </si>
  <si>
    <t>M/s Priya Sales</t>
  </si>
  <si>
    <t>M/s Anand Steel</t>
  </si>
  <si>
    <t>M/s Khaneja Traders</t>
  </si>
  <si>
    <t>M/s Creative God Word</t>
  </si>
  <si>
    <t>M/s Kabir Maufacturerz</t>
  </si>
  <si>
    <t>M/s Dagar Enterprises</t>
  </si>
  <si>
    <t>M/s Aluwin Windows Private Limited</t>
  </si>
  <si>
    <t>M/s Monu G Enterprises</t>
  </si>
  <si>
    <t>M/s Kwality Ply Co</t>
  </si>
  <si>
    <t>M/s M B Tent Llp</t>
  </si>
  <si>
    <t>M/s Creative Spark Communications</t>
  </si>
  <si>
    <t>M/s Bansal Traders</t>
  </si>
  <si>
    <t>M/s Xylo Woodworks Private Limited</t>
  </si>
  <si>
    <t>M/s R.K Hardware (B)</t>
  </si>
  <si>
    <t>M/s Shah Plylam</t>
  </si>
  <si>
    <t>M/s Kanohar Electricals Limited</t>
  </si>
  <si>
    <t>M/s G.K. Enterprises</t>
  </si>
  <si>
    <t>M/s Inside Decor</t>
  </si>
  <si>
    <t>M/s Panot Enterprise</t>
  </si>
  <si>
    <t>M/s Victa Signs</t>
  </si>
  <si>
    <t>M/s Sai Trading Company</t>
  </si>
  <si>
    <t>M/s Prime Hardware</t>
  </si>
  <si>
    <t>M/s Prime Interior</t>
  </si>
  <si>
    <t>M/s Mp Graphics</t>
  </si>
  <si>
    <t>M/s Dazzle Exhibitions and Events</t>
  </si>
  <si>
    <t>M/s Print Prime</t>
  </si>
  <si>
    <t>M/s Ansh Enterprises</t>
  </si>
  <si>
    <t>M/s Arpana Enterprises</t>
  </si>
  <si>
    <t>M/s Screen Home Media Private Limited</t>
  </si>
  <si>
    <t>M/s Ramsapeer Enterprises</t>
  </si>
  <si>
    <t>M/s Patel Ply and Hardware Sanitary</t>
  </si>
  <si>
    <t>M/s Samir Graphics</t>
  </si>
  <si>
    <t>M/s. Ranjita Traders</t>
  </si>
  <si>
    <t>M/s R. K. Plywood</t>
  </si>
  <si>
    <t>M/s Sweet Home Building Products</t>
  </si>
  <si>
    <t>M/s Rising Star International</t>
  </si>
  <si>
    <t>M/s Shakti Hardware and Ply</t>
  </si>
  <si>
    <t>M/s Gupta Agencies</t>
  </si>
  <si>
    <t>M/s Haryana Traders(Hr)</t>
  </si>
  <si>
    <t>M/s Deewan Equipments &amp; Instruments</t>
  </si>
  <si>
    <t>M/s Sitaram Ply</t>
  </si>
  <si>
    <t>M/s Shankeshwar Enterprises</t>
  </si>
  <si>
    <t>M/s India Paints &amp; Hardware</t>
  </si>
  <si>
    <t>M/s Thraya Ventures</t>
  </si>
  <si>
    <t>M/s Baroda Industrial Corporation</t>
  </si>
  <si>
    <t>M/s Swarupa Das</t>
  </si>
  <si>
    <t>M/s Bharat Timber and Plywood</t>
  </si>
  <si>
    <t>M/s Bhagwati Hardware Paint and Sanitary Store</t>
  </si>
  <si>
    <t>M/s Jain Agencies</t>
  </si>
  <si>
    <t>M/s Unique</t>
  </si>
  <si>
    <t>M/s Reecan Interiors</t>
  </si>
  <si>
    <t>M/s Nexon Door Solutions</t>
  </si>
  <si>
    <t>M/s Archana Enterprises</t>
  </si>
  <si>
    <t>M/s Aim Printers</t>
  </si>
  <si>
    <t>M/s Inoweave</t>
  </si>
  <si>
    <t>M/s Manraj Hardware Solutions</t>
  </si>
  <si>
    <t>M/s U R Md Acrylic House</t>
  </si>
  <si>
    <t>M/s Display and Graphics</t>
  </si>
  <si>
    <t>M/s Gogia Plastics</t>
  </si>
  <si>
    <t>M/s The Punjab Advertising Co</t>
  </si>
  <si>
    <t>M/s Home Kavya</t>
  </si>
  <si>
    <t>M/s Sri Hari Hara Puthra Enterprises</t>
  </si>
  <si>
    <t>M/s Rising Enterprises</t>
  </si>
  <si>
    <t>M/s Gaurav Trading Co.(D)</t>
  </si>
  <si>
    <t>M/s Vistas Electricals Llp</t>
  </si>
  <si>
    <t>M/s Lalaji &amp; Company</t>
  </si>
  <si>
    <t>M/s Docoss India Private Limited</t>
  </si>
  <si>
    <t>M/s Maanas Art Studio</t>
  </si>
  <si>
    <t>M/s Manya Traders</t>
  </si>
  <si>
    <t>M/s Nextgen Associates</t>
  </si>
  <si>
    <t>M/s Maliks</t>
  </si>
  <si>
    <t>M/s Salasar Decor</t>
  </si>
  <si>
    <t>M/s Ramdev LED (TL)</t>
  </si>
  <si>
    <t>M/s Tanwar Enterprises</t>
  </si>
  <si>
    <t>M/s Sun Glow Sign</t>
  </si>
  <si>
    <t>M/s S.Bathery Labour Contract and Construction Co Operative So Ltd</t>
  </si>
  <si>
    <t>M/s Royal Industrial Corporation</t>
  </si>
  <si>
    <t>M/s MB painters Garage</t>
  </si>
  <si>
    <t>M/s Shubh Art</t>
  </si>
  <si>
    <t>M/s Mohari Computers</t>
  </si>
  <si>
    <t>Ashok Nagar</t>
  </si>
  <si>
    <t>M/s Rudra Enterprises(U)</t>
  </si>
  <si>
    <t>M/s Anand Sales Agency</t>
  </si>
  <si>
    <t>M/s Ashok Homebliss &amp; Light Decor</t>
  </si>
  <si>
    <t>M/s Cladd&amp;Craft International Llp(H)</t>
  </si>
  <si>
    <t>M/s Lexolex</t>
  </si>
  <si>
    <t>M/s Mahesh Timber Store</t>
  </si>
  <si>
    <t>M/s Shree Ganpati Agency</t>
  </si>
  <si>
    <t>M/s Proyantra Llp</t>
  </si>
  <si>
    <t>M/s New Chandigarh Sales</t>
  </si>
  <si>
    <t>M/s Zero Exposure</t>
  </si>
  <si>
    <t>M/s Amishk Enterprises</t>
  </si>
  <si>
    <t>M/s Homeyard</t>
  </si>
  <si>
    <t>M/s Mita India Private Limited</t>
  </si>
  <si>
    <t>M/s Manish Printers</t>
  </si>
  <si>
    <t>M/s L Sundaram</t>
  </si>
  <si>
    <t>Nilgiris</t>
  </si>
  <si>
    <t>M/s Berlina Enterprises</t>
  </si>
  <si>
    <t>Mr.Rajneesh rohit</t>
  </si>
  <si>
    <t>M/s Anvi Enterprises</t>
  </si>
  <si>
    <t>M/s R.K.Agency</t>
  </si>
  <si>
    <t>M/s Ajay Traders</t>
  </si>
  <si>
    <t>Mr. Amit Maurya</t>
  </si>
  <si>
    <t>M/s Ryaan Signage</t>
  </si>
  <si>
    <t>M/s Royal Decor Pvc Furniture</t>
  </si>
  <si>
    <t>M/s Om Enterprises (Raipur)</t>
  </si>
  <si>
    <t>M/s Saini Digital Work</t>
  </si>
  <si>
    <t>M/s G. P and Sons</t>
  </si>
  <si>
    <t>M/s Bright Creation</t>
  </si>
  <si>
    <t>M/s Xpozr Enterprise</t>
  </si>
  <si>
    <t>M/s Rs Industries</t>
  </si>
  <si>
    <t>M/s Shiva Digital Graphics</t>
  </si>
  <si>
    <t>M/s Yorks Strength Systems</t>
  </si>
  <si>
    <t>M/s Shree Hari Plastics</t>
  </si>
  <si>
    <t>M/s Garg Paints</t>
  </si>
  <si>
    <t>M/s Skat Vyom Private Limited</t>
  </si>
  <si>
    <t>M/s Gautam Jain</t>
  </si>
  <si>
    <t>M/s ASHAYA</t>
  </si>
  <si>
    <t>M/s Kailash International</t>
  </si>
  <si>
    <t>M/s Hindustan Advertising</t>
  </si>
  <si>
    <t>M/s Espm Sense Private Limited</t>
  </si>
  <si>
    <t>M/s Artnuma Infra Private Limited</t>
  </si>
  <si>
    <t>M/s Keshar Plywood Hardware Laminates</t>
  </si>
  <si>
    <t>Mr. Harish Kumar</t>
  </si>
  <si>
    <t>M/s Rajasthan Marble and Granite</t>
  </si>
  <si>
    <t>M/s Modi Decors</t>
  </si>
  <si>
    <t>M/s Bharat Kitchens</t>
  </si>
  <si>
    <t>M/s Creative Graphitech</t>
  </si>
  <si>
    <t>M/s V Sons Enterprise</t>
  </si>
  <si>
    <t>M/s Shree Gajanand Ply and Hardware</t>
  </si>
  <si>
    <t>M/s Suraj Hardware Paints &amp; Electrical Store</t>
  </si>
  <si>
    <t>M/s Shiva Sai Traders</t>
  </si>
  <si>
    <t>M/s Print Solution(M.P.)</t>
  </si>
  <si>
    <t>M/s Ink and Print Studio</t>
  </si>
  <si>
    <t>M/s Hardik Ply</t>
  </si>
  <si>
    <t>M/s Framing World</t>
  </si>
  <si>
    <t>M/s Lucky Enterprises</t>
  </si>
  <si>
    <t>M/s New Fashion Center</t>
  </si>
  <si>
    <t>M/s Sudarshan Plywood</t>
  </si>
  <si>
    <t>M/s Creative Graphics(U.P.)</t>
  </si>
  <si>
    <t>M/s Pranav Colours</t>
  </si>
  <si>
    <t>M/s Binay Enterprise</t>
  </si>
  <si>
    <t>M/S Ambica Plywood Hardware(Goa)</t>
  </si>
  <si>
    <t>M/s Mayukh Traders</t>
  </si>
  <si>
    <t>M/s Spectrum Marketing</t>
  </si>
  <si>
    <t>M/s Pinnacle India</t>
  </si>
  <si>
    <t>M/s Shiv Led Point</t>
  </si>
  <si>
    <t>M/s Shree Shyam Sales</t>
  </si>
  <si>
    <t>M/s. North East Distributors</t>
  </si>
  <si>
    <t>M/s Jay Marketing</t>
  </si>
  <si>
    <t>M/s Karaaj Enterprises</t>
  </si>
  <si>
    <t>M/s The Front Decor</t>
  </si>
  <si>
    <t>M/s Kiran Enterprises</t>
  </si>
  <si>
    <t>M/s Amit Enterprises</t>
  </si>
  <si>
    <t>M/s Samraddhi Distributors</t>
  </si>
  <si>
    <t>M/s Jain Traders (Punjab)</t>
  </si>
  <si>
    <t>M/s Blue Rhine</t>
  </si>
  <si>
    <t>M/s Trisha Sales</t>
  </si>
  <si>
    <t>M/s Build Mart</t>
  </si>
  <si>
    <t>M/s Kumawat Marketing</t>
  </si>
  <si>
    <t>M/s Raj &amp; Sons</t>
  </si>
  <si>
    <t>M/s Sri Lakshmi Narasimha Agencies</t>
  </si>
  <si>
    <t>M/s Divakar Hardware</t>
  </si>
  <si>
    <t>M/s Rajveer Enterprises</t>
  </si>
  <si>
    <t>M/s Shree Sawariya Marketing</t>
  </si>
  <si>
    <t>M/s Tirupati Trading</t>
  </si>
  <si>
    <t>Khargone</t>
  </si>
  <si>
    <t>M/s-Mahaveer Interior</t>
  </si>
  <si>
    <t>M/s Linkwell Telesystems Private Limited</t>
  </si>
  <si>
    <t>M/s Ambika Plywood and Doors</t>
  </si>
  <si>
    <t>Vijapur</t>
  </si>
  <si>
    <t>M/s Jin Enterprise</t>
  </si>
  <si>
    <t>M/s SBM Flex Traders</t>
  </si>
  <si>
    <t>M/s Lazer Artz</t>
  </si>
  <si>
    <t>M/s Shree Plywood &amp; Doors</t>
  </si>
  <si>
    <t>M/s Powtools &amp; Energy Solutions</t>
  </si>
  <si>
    <t>M/s Maruti Home Decore</t>
  </si>
  <si>
    <t>M/s Liberty Hardware</t>
  </si>
  <si>
    <t>M/s Inframandi Technologies Private Limited</t>
  </si>
  <si>
    <t>M/s M D Taha Enterprises</t>
  </si>
  <si>
    <t>M/s Rushabh Enterprise</t>
  </si>
  <si>
    <t>M/s Vardhman &amp; Sons</t>
  </si>
  <si>
    <t>M/s Vox Interior and Exterior Solutions Pvt Ltd.</t>
  </si>
  <si>
    <t>M/s Sasa Exim and Furniture Private Limited</t>
  </si>
  <si>
    <t>M/s Sri Mani Granites &amp; Marbles</t>
  </si>
  <si>
    <t>M/s Asharaf Hardware Mart</t>
  </si>
  <si>
    <t>M/s Ramdev Hardware Agencies</t>
  </si>
  <si>
    <t>M/s Innoplay Private Limited</t>
  </si>
  <si>
    <t>M/s Laser &amp; Machine Cutting</t>
  </si>
  <si>
    <t>M/s New Shivam Enterprise</t>
  </si>
  <si>
    <t>M/s S S Industries</t>
  </si>
  <si>
    <t>M/s Sravani Photo Studio &amp; Flex Printing</t>
  </si>
  <si>
    <t>M/s Asian Watch Hands</t>
  </si>
  <si>
    <t>M/s Shree Lakshmi Signages Private Limited</t>
  </si>
  <si>
    <t>M/s Saisanwaria Estates Llp</t>
  </si>
  <si>
    <t>M/s Led House</t>
  </si>
  <si>
    <t>M/s Sai Hardware</t>
  </si>
  <si>
    <t>M/s Siddh Balaji Traders</t>
  </si>
  <si>
    <t>M/s Indulge Sign &amp; Graphics</t>
  </si>
  <si>
    <t>M/s Laxmi Narayan Hardware Store</t>
  </si>
  <si>
    <t>M/s MS Sign</t>
  </si>
  <si>
    <t>M/s Shri Shyam Flex and Media Private Limited</t>
  </si>
  <si>
    <t>Gautam buddha Nagar</t>
  </si>
  <si>
    <t>M/s Raj Marketing(Kr)</t>
  </si>
  <si>
    <t>M/s Sarojani Formica House</t>
  </si>
  <si>
    <t>Mr. Somasundan KT</t>
  </si>
  <si>
    <t>M/s The Shutter Photography</t>
  </si>
  <si>
    <t>M/s Byrnihat Wood Industries Pvt.Ltd</t>
  </si>
  <si>
    <t>Byrnihat</t>
  </si>
  <si>
    <t>M/s Raj Led</t>
  </si>
  <si>
    <t>M/s Deep Tarders (Tripura)</t>
  </si>
  <si>
    <t>M/s Bishwanath Hardware</t>
  </si>
  <si>
    <t>M/s Tip Enterprises</t>
  </si>
  <si>
    <t>M/s Jagrati Decor</t>
  </si>
  <si>
    <t>M/s Shree Oj Outdoor Network Private Limited</t>
  </si>
  <si>
    <t>M/s Ananta Balia Traders</t>
  </si>
  <si>
    <t>M/s Sameer Woods Works &amp; P.V.C Ceiling</t>
  </si>
  <si>
    <t>M/s Manglik Traders</t>
  </si>
  <si>
    <t>M/s Shri Ram Agency</t>
  </si>
  <si>
    <t>M/s S S Enterprises(Up)</t>
  </si>
  <si>
    <t>M/s Galaxia Sign Llp</t>
  </si>
  <si>
    <t>M/s Maheshwari Ply and Hardware</t>
  </si>
  <si>
    <t>M/s Harshraj Chowgule</t>
  </si>
  <si>
    <t>M/s Vinayak Stickers</t>
  </si>
  <si>
    <t>M/s Delhi Trophy Com</t>
  </si>
  <si>
    <t>M/s I-Creation</t>
  </si>
  <si>
    <t>M/s Siddiqui Paints</t>
  </si>
  <si>
    <t>M/s Rokovor V</t>
  </si>
  <si>
    <t>M/s Hamir Enterprises</t>
  </si>
  <si>
    <t>M/s Bhagyoday Art &amp; Decor</t>
  </si>
  <si>
    <t>M/s K.B.P.Agency</t>
  </si>
  <si>
    <t>M/s Shahji Sports</t>
  </si>
  <si>
    <t>M/s Kiran Jyoti Dee Genius Toyz</t>
  </si>
  <si>
    <t>M/s M R Jewels</t>
  </si>
  <si>
    <t>M/s Maharaja Marketing (Kr)</t>
  </si>
  <si>
    <t>M/s Golden Arch</t>
  </si>
  <si>
    <t>M/s Makkar &amp; Brothers (Hr)</t>
  </si>
  <si>
    <t>M/s Raj Plastic Works(D)</t>
  </si>
  <si>
    <t>M/s Hollywood Furniture</t>
  </si>
  <si>
    <t>Pitala</t>
  </si>
  <si>
    <t>M/s Me Live Interior</t>
  </si>
  <si>
    <t>M/s Kanak Furniture</t>
  </si>
  <si>
    <t>M/s Saideep Agency (Mh)</t>
  </si>
  <si>
    <t>M/s One Ad</t>
  </si>
  <si>
    <t>M/s Kahaan Enterprise</t>
  </si>
  <si>
    <t>M/s Tradibuzz Marketing</t>
  </si>
  <si>
    <t>B D Enterprise</t>
  </si>
  <si>
    <t>M/s Axis Modulars India</t>
  </si>
  <si>
    <t>M/s Dashmesh Door Frames</t>
  </si>
  <si>
    <t>Flexo Tech</t>
  </si>
  <si>
    <t>M/s Brothers Modular Kitchen &amp; Warerobe</t>
  </si>
  <si>
    <t>M/s Sone Di Chidi</t>
  </si>
  <si>
    <t>M/s Shravan Arts</t>
  </si>
  <si>
    <t>M/s Plywood Centre</t>
  </si>
  <si>
    <t>M/s Sri M N Works</t>
  </si>
  <si>
    <t>M/s Dimensional Graphic &amp; Signages</t>
  </si>
  <si>
    <t>M/s Divine Seating Collection</t>
  </si>
  <si>
    <t>M/s Jangid Wood Craft</t>
  </si>
  <si>
    <t>M/s Being Advertising</t>
  </si>
  <si>
    <t>M/s Sri Mahalakshmi Woods</t>
  </si>
  <si>
    <t>M/s Sai Enterprises (DL)</t>
  </si>
  <si>
    <t>M/s Great Aura Decor</t>
  </si>
  <si>
    <t>M/s Gurudev Timbers</t>
  </si>
  <si>
    <t>M/s Trimurti Grafix</t>
  </si>
  <si>
    <t>M/s Swiss Chem Technology</t>
  </si>
  <si>
    <t>M/s New Guwahati Enterprises</t>
  </si>
  <si>
    <t>M/s Crossvind Solutions</t>
  </si>
  <si>
    <t>M/s Deepesh Enterprises</t>
  </si>
  <si>
    <t>M/s Hindustan Sales</t>
  </si>
  <si>
    <t>M/s Kanak India</t>
  </si>
  <si>
    <t>East Champaran</t>
  </si>
  <si>
    <t>M/s Shree Hari Sales</t>
  </si>
  <si>
    <t>M/s Prem Stastioners</t>
  </si>
  <si>
    <t>M/s Shan Enterprises</t>
  </si>
  <si>
    <t>M/s Arihant Enterprises(Kr)</t>
  </si>
  <si>
    <t>M/s Krishna Glass,Plywood &amp; Hardwares</t>
  </si>
  <si>
    <t>M/s Durga Plastics</t>
  </si>
  <si>
    <t>M/s Sai Digital</t>
  </si>
  <si>
    <t>M/s Dream Big Solutions</t>
  </si>
  <si>
    <t>M/s Autus Lumos Llp</t>
  </si>
  <si>
    <t>M/s Ibro Ad</t>
  </si>
  <si>
    <t>M/s Fine Art Scale Models Private Limited(Hr)</t>
  </si>
  <si>
    <t>M/s Sai Prints Solution</t>
  </si>
  <si>
    <t>M/s J K Graphics</t>
  </si>
  <si>
    <t>M/s Asian Sign System</t>
  </si>
  <si>
    <t>M/s Neelgiri Enterprises</t>
  </si>
  <si>
    <t>Shivpuri</t>
  </si>
  <si>
    <t>M/s Designx (Wb)</t>
  </si>
  <si>
    <t>M/s Jewel Cast</t>
  </si>
  <si>
    <t>M/s Nice Boy</t>
  </si>
  <si>
    <t>M/s R K Traders (DL)</t>
  </si>
  <si>
    <t>M/s Decor Plast</t>
  </si>
  <si>
    <t>M/s Color and Creation Printers</t>
  </si>
  <si>
    <t>M/s Cradlefeed Consultancy Private Limited</t>
  </si>
  <si>
    <t>M/s E3 Kitchens Private Limited</t>
  </si>
  <si>
    <t>M/s Mahalaxmi ceiling &amp; light</t>
  </si>
  <si>
    <t>M/s Printing Solutions</t>
  </si>
  <si>
    <t>M/s Sign Orbit</t>
  </si>
  <si>
    <t>M/s Komal Artz</t>
  </si>
  <si>
    <t>M/s Classic Caps</t>
  </si>
  <si>
    <t>M/s A3s Group</t>
  </si>
  <si>
    <t>M/s Sign Graphic</t>
  </si>
  <si>
    <t>Ansh Aluminium Plywood, Hardware and Glass</t>
  </si>
  <si>
    <t>M/s Aarya Interiors</t>
  </si>
  <si>
    <t>M/s Sgi Wiring Solutions private Limited</t>
  </si>
  <si>
    <t>M/s Design Dot</t>
  </si>
  <si>
    <t>M/s All Trophy Award Shop</t>
  </si>
  <si>
    <t>M/s Mayan &amp; Co.</t>
  </si>
  <si>
    <t>Mr. Akhileshwar Rana</t>
  </si>
  <si>
    <t>M/s Bhatia Signage</t>
  </si>
  <si>
    <t>M/s Shree Shyam Furniture House</t>
  </si>
  <si>
    <t>M/s Emperor Signs</t>
  </si>
  <si>
    <t>M/s Aatmaram Vedre</t>
  </si>
  <si>
    <t>M/s Lemonka Design &amp; Production Private Limited</t>
  </si>
  <si>
    <t>M/s Prabha Printers</t>
  </si>
  <si>
    <t>M/s Pristine Tech.&amp; Indu.( Unit of Balasaria Agencies P L)</t>
  </si>
  <si>
    <t>M/s Gujral Interiors</t>
  </si>
  <si>
    <t>M/s Singapore Shopee</t>
  </si>
  <si>
    <t>M/s Shreeji Graphix</t>
  </si>
  <si>
    <t>M/s Kobra Automotives</t>
  </si>
  <si>
    <t>M/s Rajan Saggu Wood Works</t>
  </si>
  <si>
    <t>M/s Sadha Printers</t>
  </si>
  <si>
    <t>M/s Yaracraft India Private Limited</t>
  </si>
  <si>
    <t>M/s Gopal Bharti</t>
  </si>
  <si>
    <t>M/s Stanvac Chemicals India Ltd</t>
  </si>
  <si>
    <t>M/s Ply Lam Hardwares</t>
  </si>
  <si>
    <t>Kallakurichi</t>
  </si>
  <si>
    <t>M/s K.Ravi Kothi</t>
  </si>
  <si>
    <t>M/s Shanty saini</t>
  </si>
  <si>
    <t>M/s Harjeet Kumar</t>
  </si>
  <si>
    <t>M/s Crayon Retail Pvt Ltd</t>
  </si>
  <si>
    <t>M/s Amulya Electronics</t>
  </si>
  <si>
    <t>M/s Bijalani Enterprises</t>
  </si>
  <si>
    <t>M/s Galaxy Signage</t>
  </si>
  <si>
    <t>M/s Anjali Steel Letters</t>
  </si>
  <si>
    <t>M/s Aarambh Traders</t>
  </si>
  <si>
    <t>M/s Om Farnichar Mart</t>
  </si>
  <si>
    <t>Patan</t>
  </si>
  <si>
    <t>M/s DFD Audio</t>
  </si>
  <si>
    <t>M/s Shiv Signage</t>
  </si>
  <si>
    <t>M/s Shivam Industries (Rj)</t>
  </si>
  <si>
    <t>M/s Interio Vision</t>
  </si>
  <si>
    <t>M/s Bhawani Led</t>
  </si>
  <si>
    <t>STATIONERY</t>
  </si>
  <si>
    <t>M/s Vishal Arts</t>
  </si>
  <si>
    <t>M/s Inxscented Media Private Limited</t>
  </si>
  <si>
    <t>M/s Bipad Nashini Varieties.</t>
  </si>
  <si>
    <t>M/s Shree Creations</t>
  </si>
  <si>
    <t>M/s Rs Leather</t>
  </si>
  <si>
    <t>M/s Objects Design Intelligence</t>
  </si>
  <si>
    <t>M/s Shriram Polymers</t>
  </si>
  <si>
    <t>M/s Biswakarma Sofa House</t>
  </si>
  <si>
    <t>M/s Rupa Interiors and Exteriors</t>
  </si>
  <si>
    <t>M/s Unique Signage</t>
  </si>
  <si>
    <t>M/s Darnas Adhesive and Sealants Pvt. Ltd</t>
  </si>
  <si>
    <t>M/s Myrtha Pools India</t>
  </si>
  <si>
    <t>M/s Kaiser Vitals</t>
  </si>
  <si>
    <t>M/s Protexia Systems Private Limited</t>
  </si>
  <si>
    <t>M/s Sri Srinivasa Plywood and Hardware</t>
  </si>
  <si>
    <t>M/S CREATION MODULARS PRIVATE LIMITED</t>
  </si>
  <si>
    <t>M/s Ds18 Digital Sign Hub</t>
  </si>
  <si>
    <t>M/s Prahadeesh Colours</t>
  </si>
  <si>
    <t>M/s Krishna Plywood and Hardware</t>
  </si>
  <si>
    <t>M/s Goel Book Mart</t>
  </si>
  <si>
    <t>M/s Guru Kripa Enterprises (U.P.)</t>
  </si>
  <si>
    <t>M/s Meevan Advertising</t>
  </si>
  <si>
    <t>M/s Ghanshyam Bearing Stores</t>
  </si>
  <si>
    <t>M/s Wiseart Design Studion Llp</t>
  </si>
  <si>
    <t>M/s Bhairav Light House</t>
  </si>
  <si>
    <t>M/s Sai Agency</t>
  </si>
  <si>
    <t>M/s Sarvottum Acrylic Plastics</t>
  </si>
  <si>
    <t>M/s Printingwala</t>
  </si>
  <si>
    <t>M/s K.G.N Plywood Hardware &amp; Paint Store</t>
  </si>
  <si>
    <t>M/s Kasaudhan Ply &amp; Hardware</t>
  </si>
  <si>
    <t>M/s Haryana Iron Steel Co Mpany</t>
  </si>
  <si>
    <t>M/s RR Sign Art</t>
  </si>
  <si>
    <t>M/s Punjab Publicity</t>
  </si>
  <si>
    <t>M/s Agarwal Traders(J)</t>
  </si>
  <si>
    <t>M/s Sk Enterprises (A)</t>
  </si>
  <si>
    <t>M/s Shri Swastik Hardware</t>
  </si>
  <si>
    <t>M/s Dubai Modular Kitchen &amp; Wood Work</t>
  </si>
  <si>
    <t>M/s Krishna Led (P)</t>
  </si>
  <si>
    <t>M/s M D Plywood and Hardware</t>
  </si>
  <si>
    <t>M/s Nanak Decor</t>
  </si>
  <si>
    <t>M/s Firdosh Communication</t>
  </si>
  <si>
    <t>M/s Shree Timbers and Plywood</t>
  </si>
  <si>
    <t>M/s Sultan Mobiles and Spare Parts Hub Pvt Ltd</t>
  </si>
  <si>
    <t>M/s Aman Printing Press</t>
  </si>
  <si>
    <t>M/s Shri Krishna Kitchen Ware</t>
  </si>
  <si>
    <t>M/s Shree Shyam Printing Press</t>
  </si>
  <si>
    <t>Khairthal</t>
  </si>
  <si>
    <t>M/s Mv Communication</t>
  </si>
  <si>
    <t>M/s Kalra Decorator</t>
  </si>
  <si>
    <t>M/s R.S mahlaxmi furniture</t>
  </si>
  <si>
    <t>M/s Merino Industries Limited</t>
  </si>
  <si>
    <t>M/s Om Shivam Enterprise</t>
  </si>
  <si>
    <t>M/s New 3d Sign Gallery</t>
  </si>
  <si>
    <t>M/s Baba Ply</t>
  </si>
  <si>
    <t>M/s Desire Doors Windows and Hardware</t>
  </si>
  <si>
    <t>M/s Shri Ram Hardwares</t>
  </si>
  <si>
    <t>M/s Maa Tara Hardware</t>
  </si>
  <si>
    <t>M/s Kaka Electrical Hardware and Sanitary Store</t>
  </si>
  <si>
    <t>M/s. Battery Point</t>
  </si>
  <si>
    <t>Dhenkanal</t>
  </si>
  <si>
    <t>M/s Double Seven Arts</t>
  </si>
  <si>
    <t>M/s Ikonic Interior</t>
  </si>
  <si>
    <t>M/s Bansal Trading Corporation</t>
  </si>
  <si>
    <t>M/s Vardhman Interiors</t>
  </si>
  <si>
    <t>M/s Devram Laser Art</t>
  </si>
  <si>
    <t>M/s Preetam Enterprises</t>
  </si>
  <si>
    <t>M/s Shri Mahavir Interior</t>
  </si>
  <si>
    <t>M/s Meharwal Traders</t>
  </si>
  <si>
    <t>M/s Shyama Traders</t>
  </si>
  <si>
    <t>M/s Advance Print Technology</t>
  </si>
  <si>
    <t>M/s Gift House</t>
  </si>
  <si>
    <t>M/s The Good Touch Engineering and Interiors</t>
  </si>
  <si>
    <t>M/s Acharya Distributor</t>
  </si>
  <si>
    <t>M/s Hgm Interior &amp; Hardware</t>
  </si>
  <si>
    <t>M/s Jalan Trading Co</t>
  </si>
  <si>
    <t>M/s Sibbal Agencies</t>
  </si>
  <si>
    <t>Batala</t>
  </si>
  <si>
    <t>M/s Parth Photo Frame</t>
  </si>
  <si>
    <t>M/s J.S. Enterprises (Hr)</t>
  </si>
  <si>
    <t>M/s VR Raviram</t>
  </si>
  <si>
    <t>M/s National Traders(Mh)</t>
  </si>
  <si>
    <t>M/s Parkash Hardware and Paint Merchant</t>
  </si>
  <si>
    <t>M/s Rana Glass Hardware Store</t>
  </si>
  <si>
    <t>M/s H K Udyog</t>
  </si>
  <si>
    <t>M/s Vastu Hardware Enterprises</t>
  </si>
  <si>
    <t>M/s Sp Trading &amp; Business Solutions</t>
  </si>
  <si>
    <t>M/s Alankar Enterprises (M.P)</t>
  </si>
  <si>
    <t>M/s Tushar Enterprises</t>
  </si>
  <si>
    <t>M/s Ashwin Woodz</t>
  </si>
  <si>
    <t>M/s Happy Home</t>
  </si>
  <si>
    <t>M/s Mahaveer Traders(Rj)</t>
  </si>
  <si>
    <t>Balotra</t>
  </si>
  <si>
    <t>M/s Gautam Enterprises</t>
  </si>
  <si>
    <t>M/s Bondwal Engineering</t>
  </si>
  <si>
    <t>M/s. Noor Enterprises(TL)</t>
  </si>
  <si>
    <t>M/s Seewel Power Industries Private Limited</t>
  </si>
  <si>
    <t>M/s Clear Vision Outdoor Advertisers(Hr)</t>
  </si>
  <si>
    <t>M/s NK Cnc Art</t>
  </si>
  <si>
    <t>M/s Baba Rupadas Enterprises</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</si>
</sst>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0_-;\-* #,##0_-;_-* &quot;-&quot;_-;_-@_-"/>
    <numFmt numFmtId="42" formatCode="_-&quot;£&quot;* #,##0_-;\-&quot;£&quot;* #,##0_-;_-&quot;£&quot;* &quot;-&quot;_-;_-@_-"/>
    <numFmt numFmtId="43" formatCode="_-* #,##0.00_-;\-* #,##0.00_-;_-* &quot;-&quot;??_-;_-@_-"/>
    <numFmt numFmtId="44" formatCode="_-&quot;£&quot;* #,##0.00_-;\-&quot;£&quot;* #,##0.00_-;_-&quot;£&quot;* &quot;-&quot;??_-;_-@_-"/>
  </numFmts>
  <fonts count="21">
    <font>
      <sz val="11"/>
      <color theme="1"/>
      <name val="Calibri"/>
      <charset val="134"/>
      <scheme val="minor"/>
    </font>
    <font>
      <sz val="11"/>
      <color theme="1"/>
      <name val="Calibri"/>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1"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2" applyNumberFormat="0" applyFill="0" applyAlignment="0" applyProtection="0">
      <alignment vertical="center"/>
    </xf>
    <xf numFmtId="0" fontId="8" fillId="0" borderId="2" applyNumberFormat="0" applyFill="0" applyAlignment="0" applyProtection="0">
      <alignment vertical="center"/>
    </xf>
    <xf numFmtId="0" fontId="9" fillId="0" borderId="3" applyNumberFormat="0" applyFill="0" applyAlignment="0" applyProtection="0">
      <alignment vertical="center"/>
    </xf>
    <xf numFmtId="0" fontId="9" fillId="0" borderId="0" applyNumberFormat="0" applyFill="0" applyBorder="0" applyAlignment="0" applyProtection="0">
      <alignment vertical="center"/>
    </xf>
    <xf numFmtId="0" fontId="10" fillId="3" borderId="4" applyNumberFormat="0" applyAlignment="0" applyProtection="0">
      <alignment vertical="center"/>
    </xf>
    <xf numFmtId="0" fontId="11" fillId="4" borderId="5" applyNumberFormat="0" applyAlignment="0" applyProtection="0">
      <alignment vertical="center"/>
    </xf>
    <xf numFmtId="0" fontId="12" fillId="4" borderId="4" applyNumberFormat="0" applyAlignment="0" applyProtection="0">
      <alignment vertical="center"/>
    </xf>
    <xf numFmtId="0" fontId="13" fillId="5" borderId="6" applyNumberFormat="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3">
    <xf numFmtId="0" fontId="0" fillId="0" borderId="0" xfId="0">
      <alignment vertical="center"/>
    </xf>
    <xf numFmtId="0" fontId="1" fillId="0" borderId="0" xfId="0" applyFont="1" applyFill="1" applyAlignment="1"/>
    <xf numFmtId="0" fontId="1" fillId="0" borderId="0" xfId="0" applyFont="1" applyFill="1" applyAlignment="1"/>
  </cellXfs>
  <cellStyles count="49">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8680"/>
  <sheetViews>
    <sheetView tabSelected="1" zoomScaleSheetLayoutView="60" workbookViewId="0">
      <selection activeCell="I8" sqref="I8"/>
    </sheetView>
  </sheetViews>
  <sheetFormatPr defaultColWidth="8.4375" defaultRowHeight="16.8"/>
  <cols>
    <col min="2" max="2" width="32.2890625" customWidth="1"/>
    <col min="3" max="3" width="25.2578125" customWidth="1"/>
    <col min="8" max="8" width="21.5" style="1" customWidth="1"/>
    <col min="9" max="9" width="17.5625" customWidth="1"/>
    <col min="17" max="17" width="12.625" customWidth="1"/>
    <col min="18" max="18" width="197.0625" customWidth="1"/>
    <col min="19" max="19" width="39.6875" customWidth="1"/>
  </cols>
  <sheetData>
    <row r="1" customFormat="1" spans="1: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11</v>
      </c>
    </row>
    <row r="2" spans="2:24">
      <c r="B2" s="2" t="s">
        <v>24</v>
      </c>
      <c r="C2" s="1"/>
      <c r="D2" s="1"/>
      <c r="E2" s="1"/>
      <c r="F2" s="1"/>
      <c r="G2" s="1"/>
      <c r="H2" s="1"/>
      <c r="I2"/>
      <c r="J2"/>
      <c r="K2"/>
      <c r="L2"/>
      <c r="M2"/>
      <c r="N2"/>
      <c r="O2"/>
      <c r="Q2" t="s">
        <v>25</v>
      </c>
      <c r="R2" s="1" t="s">
        <v>26</v>
      </c>
      <c r="S2" s="1"/>
      <c r="T2" s="1" t="s">
        <v>27</v>
      </c>
      <c r="U2" s="1" t="s">
        <v>28</v>
      </c>
      <c r="V2" t="s">
        <v>29</v>
      </c>
      <c r="W2"/>
      <c r="X2" t="s">
        <v>30</v>
      </c>
    </row>
    <row r="3" spans="2:24">
      <c r="B3" s="2" t="s">
        <v>31</v>
      </c>
      <c r="C3" s="1"/>
      <c r="D3" s="1"/>
      <c r="E3" s="1"/>
      <c r="F3" s="1"/>
      <c r="G3" s="1"/>
      <c r="H3" s="1"/>
      <c r="I3"/>
      <c r="J3"/>
      <c r="K3"/>
      <c r="L3"/>
      <c r="M3"/>
      <c r="N3"/>
      <c r="O3"/>
      <c r="Q3" t="s">
        <v>25</v>
      </c>
      <c r="R3" s="1"/>
      <c r="S3" s="1"/>
      <c r="T3" s="1" t="s">
        <v>32</v>
      </c>
      <c r="U3" s="1" t="s">
        <v>33</v>
      </c>
      <c r="V3" t="s">
        <v>29</v>
      </c>
      <c r="W3"/>
      <c r="X3" t="s">
        <v>30</v>
      </c>
    </row>
    <row r="4" spans="2:24">
      <c r="B4" s="2" t="s">
        <v>34</v>
      </c>
      <c r="C4" s="1"/>
      <c r="D4" s="1"/>
      <c r="E4" s="1"/>
      <c r="F4" s="1"/>
      <c r="G4" s="1"/>
      <c r="H4" s="1"/>
      <c r="I4"/>
      <c r="J4"/>
      <c r="K4"/>
      <c r="L4"/>
      <c r="M4"/>
      <c r="N4"/>
      <c r="O4"/>
      <c r="Q4" t="s">
        <v>25</v>
      </c>
      <c r="R4" s="1" t="s">
        <v>35</v>
      </c>
      <c r="S4" s="1"/>
      <c r="T4" s="1" t="s">
        <v>36</v>
      </c>
      <c r="U4" s="1" t="s">
        <v>37</v>
      </c>
      <c r="V4" t="s">
        <v>29</v>
      </c>
      <c r="W4"/>
      <c r="X4" t="s">
        <v>30</v>
      </c>
    </row>
    <row r="5" spans="2:24">
      <c r="B5" s="2" t="s">
        <v>38</v>
      </c>
      <c r="C5" s="1"/>
      <c r="D5" s="1"/>
      <c r="E5" s="1"/>
      <c r="F5" s="1"/>
      <c r="G5" s="1"/>
      <c r="H5" s="1"/>
      <c r="I5"/>
      <c r="J5"/>
      <c r="K5"/>
      <c r="L5"/>
      <c r="M5"/>
      <c r="N5"/>
      <c r="O5"/>
      <c r="Q5" t="s">
        <v>25</v>
      </c>
      <c r="R5" s="1"/>
      <c r="S5" s="1"/>
      <c r="T5" s="1" t="s">
        <v>39</v>
      </c>
      <c r="U5" s="1" t="s">
        <v>28</v>
      </c>
      <c r="V5" t="s">
        <v>29</v>
      </c>
      <c r="W5"/>
      <c r="X5" t="s">
        <v>30</v>
      </c>
    </row>
    <row r="6" spans="2:24">
      <c r="B6" s="2" t="s">
        <v>40</v>
      </c>
      <c r="C6" s="1"/>
      <c r="D6" s="1"/>
      <c r="E6" s="1"/>
      <c r="F6" s="1"/>
      <c r="G6" s="1"/>
      <c r="H6" s="1"/>
      <c r="I6"/>
      <c r="J6"/>
      <c r="K6"/>
      <c r="L6"/>
      <c r="M6"/>
      <c r="N6"/>
      <c r="O6"/>
      <c r="Q6" t="s">
        <v>25</v>
      </c>
      <c r="R6" s="1" t="s">
        <v>41</v>
      </c>
      <c r="S6" s="1"/>
      <c r="T6" s="1" t="s">
        <v>42</v>
      </c>
      <c r="U6" s="1" t="s">
        <v>43</v>
      </c>
      <c r="V6" t="s">
        <v>29</v>
      </c>
      <c r="W6"/>
      <c r="X6" t="s">
        <v>30</v>
      </c>
    </row>
    <row r="7" spans="2:24">
      <c r="B7" s="2" t="s">
        <v>44</v>
      </c>
      <c r="C7" s="1">
        <v>9784496441</v>
      </c>
      <c r="D7" s="1"/>
      <c r="E7" s="1"/>
      <c r="F7" s="1"/>
      <c r="G7" s="1" t="s">
        <v>45</v>
      </c>
      <c r="H7" s="1" t="s">
        <v>46</v>
      </c>
      <c r="I7"/>
      <c r="J7"/>
      <c r="K7"/>
      <c r="L7"/>
      <c r="M7"/>
      <c r="N7"/>
      <c r="O7"/>
      <c r="Q7" t="s">
        <v>25</v>
      </c>
      <c r="R7" s="1"/>
      <c r="S7" s="1"/>
      <c r="T7" s="1" t="s">
        <v>47</v>
      </c>
      <c r="U7" s="1" t="s">
        <v>43</v>
      </c>
      <c r="V7" t="s">
        <v>29</v>
      </c>
      <c r="W7"/>
      <c r="X7" t="s">
        <v>30</v>
      </c>
    </row>
    <row r="8" spans="2:24">
      <c r="B8" s="2" t="s">
        <v>48</v>
      </c>
      <c r="C8" s="1"/>
      <c r="D8" s="1"/>
      <c r="E8" s="1"/>
      <c r="F8" s="1"/>
      <c r="G8" s="1"/>
      <c r="H8" s="1"/>
      <c r="I8"/>
      <c r="J8"/>
      <c r="K8"/>
      <c r="L8"/>
      <c r="M8"/>
      <c r="N8"/>
      <c r="O8"/>
      <c r="Q8" t="s">
        <v>25</v>
      </c>
      <c r="R8" s="1"/>
      <c r="S8" s="1"/>
      <c r="T8" s="1" t="s">
        <v>49</v>
      </c>
      <c r="U8" s="1" t="s">
        <v>50</v>
      </c>
      <c r="V8" t="s">
        <v>29</v>
      </c>
      <c r="W8"/>
      <c r="X8" t="s">
        <v>30</v>
      </c>
    </row>
    <row r="9" spans="2:24">
      <c r="B9" s="2" t="s">
        <v>51</v>
      </c>
      <c r="C9" s="1"/>
      <c r="D9" s="1"/>
      <c r="E9" s="1"/>
      <c r="F9" s="1"/>
      <c r="G9" s="1"/>
      <c r="H9" s="1"/>
      <c r="I9"/>
      <c r="J9"/>
      <c r="K9"/>
      <c r="L9"/>
      <c r="M9"/>
      <c r="N9"/>
      <c r="O9"/>
      <c r="Q9" t="s">
        <v>25</v>
      </c>
      <c r="R9" s="1"/>
      <c r="S9" s="1"/>
      <c r="T9" s="1" t="s">
        <v>52</v>
      </c>
      <c r="U9" s="1" t="s">
        <v>53</v>
      </c>
      <c r="V9" t="s">
        <v>29</v>
      </c>
      <c r="W9"/>
      <c r="X9" t="s">
        <v>30</v>
      </c>
    </row>
    <row r="10" spans="2:24">
      <c r="B10" s="2" t="s">
        <v>54</v>
      </c>
      <c r="C10" s="1"/>
      <c r="D10" s="1"/>
      <c r="E10" s="1"/>
      <c r="F10" s="1"/>
      <c r="G10" s="1"/>
      <c r="H10" s="1"/>
      <c r="I10"/>
      <c r="J10"/>
      <c r="K10"/>
      <c r="L10"/>
      <c r="M10"/>
      <c r="N10"/>
      <c r="O10"/>
      <c r="Q10" t="s">
        <v>25</v>
      </c>
      <c r="R10" s="1"/>
      <c r="S10" s="1"/>
      <c r="T10" s="1" t="s">
        <v>39</v>
      </c>
      <c r="U10" s="1" t="s">
        <v>28</v>
      </c>
      <c r="V10" t="s">
        <v>29</v>
      </c>
      <c r="W10"/>
      <c r="X10" t="s">
        <v>30</v>
      </c>
    </row>
    <row r="11" spans="2:24">
      <c r="B11" s="2" t="s">
        <v>55</v>
      </c>
      <c r="C11" s="1">
        <v>9744047826</v>
      </c>
      <c r="D11" s="1"/>
      <c r="E11" s="1"/>
      <c r="F11" s="1"/>
      <c r="G11" s="1" t="s">
        <v>56</v>
      </c>
      <c r="H11" s="1" t="s">
        <v>57</v>
      </c>
      <c r="I11"/>
      <c r="J11"/>
      <c r="K11"/>
      <c r="L11"/>
      <c r="M11"/>
      <c r="N11"/>
      <c r="O11"/>
      <c r="Q11" t="s">
        <v>25</v>
      </c>
      <c r="R11" s="1" t="s">
        <v>58</v>
      </c>
      <c r="S11" s="1"/>
      <c r="T11" s="1" t="s">
        <v>59</v>
      </c>
      <c r="U11" s="1" t="s">
        <v>60</v>
      </c>
      <c r="V11" t="s">
        <v>29</v>
      </c>
      <c r="W11"/>
      <c r="X11" t="s">
        <v>30</v>
      </c>
    </row>
    <row r="12" spans="2:24">
      <c r="B12" s="2" t="s">
        <v>61</v>
      </c>
      <c r="C12" s="1"/>
      <c r="D12" s="1"/>
      <c r="E12" s="1"/>
      <c r="F12" s="1"/>
      <c r="G12" s="1"/>
      <c r="H12" s="1"/>
      <c r="I12"/>
      <c r="J12"/>
      <c r="K12"/>
      <c r="L12"/>
      <c r="M12"/>
      <c r="N12"/>
      <c r="O12"/>
      <c r="Q12" t="s">
        <v>25</v>
      </c>
      <c r="R12" s="1" t="s">
        <v>62</v>
      </c>
      <c r="S12" s="1"/>
      <c r="T12" s="1" t="s">
        <v>39</v>
      </c>
      <c r="U12" s="1" t="s">
        <v>28</v>
      </c>
      <c r="V12" t="s">
        <v>29</v>
      </c>
      <c r="W12"/>
      <c r="X12" t="s">
        <v>30</v>
      </c>
    </row>
    <row r="13" spans="2:24">
      <c r="B13" s="2" t="s">
        <v>63</v>
      </c>
      <c r="C13" s="1"/>
      <c r="D13" s="1"/>
      <c r="E13" s="1"/>
      <c r="F13" s="1"/>
      <c r="G13" s="1"/>
      <c r="H13" s="1"/>
      <c r="I13"/>
      <c r="J13"/>
      <c r="K13"/>
      <c r="L13"/>
      <c r="M13"/>
      <c r="N13"/>
      <c r="O13"/>
      <c r="Q13" t="s">
        <v>25</v>
      </c>
      <c r="R13" s="1"/>
      <c r="S13" s="1"/>
      <c r="T13" s="1" t="s">
        <v>52</v>
      </c>
      <c r="U13" s="1" t="s">
        <v>53</v>
      </c>
      <c r="V13" t="s">
        <v>29</v>
      </c>
      <c r="W13"/>
      <c r="X13" t="s">
        <v>30</v>
      </c>
    </row>
    <row r="14" spans="2:24">
      <c r="B14" s="2" t="s">
        <v>64</v>
      </c>
      <c r="C14" s="1"/>
      <c r="D14" s="1"/>
      <c r="E14" s="1"/>
      <c r="F14" s="1"/>
      <c r="G14" s="1"/>
      <c r="H14" s="1"/>
      <c r="I14"/>
      <c r="J14"/>
      <c r="K14"/>
      <c r="L14"/>
      <c r="M14"/>
      <c r="N14"/>
      <c r="O14"/>
      <c r="Q14" t="s">
        <v>25</v>
      </c>
      <c r="R14" s="1" t="s">
        <v>65</v>
      </c>
      <c r="S14" s="1"/>
      <c r="T14" s="1" t="s">
        <v>66</v>
      </c>
      <c r="U14" s="1" t="s">
        <v>28</v>
      </c>
      <c r="V14" t="s">
        <v>29</v>
      </c>
      <c r="W14"/>
      <c r="X14" t="s">
        <v>30</v>
      </c>
    </row>
    <row r="15" spans="2:24">
      <c r="B15" s="2" t="s">
        <v>67</v>
      </c>
      <c r="C15" s="1"/>
      <c r="D15" s="1"/>
      <c r="E15" s="1"/>
      <c r="F15" s="1"/>
      <c r="G15" s="1"/>
      <c r="H15" s="1"/>
      <c r="I15"/>
      <c r="J15"/>
      <c r="K15"/>
      <c r="L15"/>
      <c r="M15"/>
      <c r="N15"/>
      <c r="O15"/>
      <c r="Q15" t="s">
        <v>25</v>
      </c>
      <c r="R15" s="1" t="s">
        <v>68</v>
      </c>
      <c r="S15" s="1"/>
      <c r="T15" s="1" t="s">
        <v>69</v>
      </c>
      <c r="U15" s="1" t="s">
        <v>70</v>
      </c>
      <c r="V15" t="s">
        <v>29</v>
      </c>
      <c r="W15"/>
      <c r="X15" t="s">
        <v>30</v>
      </c>
    </row>
    <row r="16" spans="2:24">
      <c r="B16" s="2" t="s">
        <v>71</v>
      </c>
      <c r="C16" s="1">
        <v>9896337668</v>
      </c>
      <c r="D16" s="1"/>
      <c r="E16" s="1"/>
      <c r="F16" s="1"/>
      <c r="G16" s="1" t="s">
        <v>72</v>
      </c>
      <c r="H16" s="1" t="s">
        <v>46</v>
      </c>
      <c r="I16"/>
      <c r="J16"/>
      <c r="K16"/>
      <c r="L16"/>
      <c r="M16"/>
      <c r="N16"/>
      <c r="O16"/>
      <c r="Q16" t="s">
        <v>25</v>
      </c>
      <c r="R16" s="1"/>
      <c r="S16" s="1"/>
      <c r="T16" s="1" t="s">
        <v>73</v>
      </c>
      <c r="U16" s="1" t="s">
        <v>53</v>
      </c>
      <c r="V16" t="s">
        <v>29</v>
      </c>
      <c r="W16"/>
      <c r="X16" t="s">
        <v>30</v>
      </c>
    </row>
    <row r="17" spans="2:24">
      <c r="B17" s="2" t="s">
        <v>74</v>
      </c>
      <c r="C17" s="1"/>
      <c r="D17" s="1"/>
      <c r="E17" s="1"/>
      <c r="F17" s="1"/>
      <c r="G17" s="1"/>
      <c r="H17" s="1"/>
      <c r="I17"/>
      <c r="J17"/>
      <c r="K17"/>
      <c r="L17"/>
      <c r="M17"/>
      <c r="N17"/>
      <c r="O17"/>
      <c r="Q17" t="s">
        <v>25</v>
      </c>
      <c r="R17" s="1" t="s">
        <v>75</v>
      </c>
      <c r="S17" s="1"/>
      <c r="T17" s="1" t="s">
        <v>52</v>
      </c>
      <c r="U17" s="1" t="s">
        <v>53</v>
      </c>
      <c r="V17" t="s">
        <v>29</v>
      </c>
      <c r="W17"/>
      <c r="X17" t="s">
        <v>30</v>
      </c>
    </row>
    <row r="18" spans="2:24">
      <c r="B18" s="2" t="s">
        <v>76</v>
      </c>
      <c r="C18" s="1"/>
      <c r="D18" s="1"/>
      <c r="E18" s="1"/>
      <c r="F18" s="1"/>
      <c r="G18" s="1"/>
      <c r="H18" s="1"/>
      <c r="I18"/>
      <c r="J18"/>
      <c r="K18"/>
      <c r="L18"/>
      <c r="M18"/>
      <c r="N18"/>
      <c r="O18"/>
      <c r="Q18" t="s">
        <v>25</v>
      </c>
      <c r="R18" s="1"/>
      <c r="S18" s="1"/>
      <c r="T18" s="1" t="s">
        <v>77</v>
      </c>
      <c r="U18" s="1" t="s">
        <v>78</v>
      </c>
      <c r="V18" t="s">
        <v>29</v>
      </c>
      <c r="W18"/>
      <c r="X18" t="s">
        <v>30</v>
      </c>
    </row>
    <row r="19" spans="2:24">
      <c r="B19" s="2" t="s">
        <v>79</v>
      </c>
      <c r="C19" s="1"/>
      <c r="D19" s="1"/>
      <c r="E19" s="1"/>
      <c r="F19" s="1"/>
      <c r="G19" s="1"/>
      <c r="H19" s="1"/>
      <c r="I19"/>
      <c r="J19"/>
      <c r="K19"/>
      <c r="L19"/>
      <c r="M19"/>
      <c r="N19"/>
      <c r="O19"/>
      <c r="Q19" t="s">
        <v>25</v>
      </c>
      <c r="R19" s="1" t="s">
        <v>80</v>
      </c>
      <c r="S19" s="1"/>
      <c r="T19" s="1" t="s">
        <v>81</v>
      </c>
      <c r="U19" s="1" t="s">
        <v>28</v>
      </c>
      <c r="V19" t="s">
        <v>29</v>
      </c>
      <c r="W19"/>
      <c r="X19" t="s">
        <v>30</v>
      </c>
    </row>
    <row r="20" spans="2:24">
      <c r="B20" s="2" t="s">
        <v>82</v>
      </c>
      <c r="C20" s="1">
        <v>9311709625</v>
      </c>
      <c r="D20" s="1"/>
      <c r="E20" s="1"/>
      <c r="F20" s="1"/>
      <c r="G20" s="1" t="s">
        <v>56</v>
      </c>
      <c r="H20" s="1" t="s">
        <v>57</v>
      </c>
      <c r="I20"/>
      <c r="J20"/>
      <c r="K20"/>
      <c r="L20"/>
      <c r="M20"/>
      <c r="N20"/>
      <c r="O20"/>
      <c r="Q20" t="s">
        <v>25</v>
      </c>
      <c r="R20" s="1" t="s">
        <v>83</v>
      </c>
      <c r="S20" s="1"/>
      <c r="T20" s="1" t="s">
        <v>84</v>
      </c>
      <c r="U20" s="1" t="s">
        <v>53</v>
      </c>
      <c r="V20" t="s">
        <v>29</v>
      </c>
      <c r="W20"/>
      <c r="X20" t="s">
        <v>30</v>
      </c>
    </row>
    <row r="21" spans="2:24">
      <c r="B21" s="2" t="s">
        <v>85</v>
      </c>
      <c r="C21" s="1"/>
      <c r="D21" s="1"/>
      <c r="E21" s="1"/>
      <c r="F21" s="1"/>
      <c r="G21" s="1"/>
      <c r="H21" s="1"/>
      <c r="I21"/>
      <c r="J21"/>
      <c r="K21"/>
      <c r="L21"/>
      <c r="M21"/>
      <c r="N21"/>
      <c r="O21"/>
      <c r="Q21" t="s">
        <v>25</v>
      </c>
      <c r="R21" s="1"/>
      <c r="S21" s="1"/>
      <c r="T21" s="1" t="s">
        <v>86</v>
      </c>
      <c r="U21" s="1" t="s">
        <v>43</v>
      </c>
      <c r="V21" t="s">
        <v>29</v>
      </c>
      <c r="W21"/>
      <c r="X21" t="s">
        <v>30</v>
      </c>
    </row>
    <row r="22" spans="2:24">
      <c r="B22" s="2" t="s">
        <v>87</v>
      </c>
      <c r="C22" s="1"/>
      <c r="D22" s="1"/>
      <c r="E22" s="1"/>
      <c r="F22" s="1"/>
      <c r="G22" s="1"/>
      <c r="H22" s="1"/>
      <c r="I22"/>
      <c r="J22"/>
      <c r="K22"/>
      <c r="L22"/>
      <c r="M22"/>
      <c r="N22"/>
      <c r="O22"/>
      <c r="Q22" t="s">
        <v>25</v>
      </c>
      <c r="R22" s="1" t="s">
        <v>88</v>
      </c>
      <c r="S22" s="1"/>
      <c r="T22" s="1" t="s">
        <v>89</v>
      </c>
      <c r="U22" s="1" t="s">
        <v>90</v>
      </c>
      <c r="V22" t="s">
        <v>29</v>
      </c>
      <c r="W22"/>
      <c r="X22" t="s">
        <v>30</v>
      </c>
    </row>
    <row r="23" spans="2:24">
      <c r="B23" s="2" t="s">
        <v>91</v>
      </c>
      <c r="C23" s="1">
        <v>9910686533</v>
      </c>
      <c r="D23" s="1"/>
      <c r="E23" s="1"/>
      <c r="F23" s="1"/>
      <c r="G23" s="1" t="s">
        <v>72</v>
      </c>
      <c r="H23" s="1" t="s">
        <v>92</v>
      </c>
      <c r="I23"/>
      <c r="J23"/>
      <c r="K23"/>
      <c r="L23"/>
      <c r="M23"/>
      <c r="N23"/>
      <c r="O23"/>
      <c r="Q23" t="s">
        <v>25</v>
      </c>
      <c r="R23" s="1"/>
      <c r="S23" s="1"/>
      <c r="T23" s="1" t="s">
        <v>93</v>
      </c>
      <c r="U23" s="1" t="s">
        <v>53</v>
      </c>
      <c r="V23" t="s">
        <v>29</v>
      </c>
      <c r="W23"/>
      <c r="X23" t="s">
        <v>30</v>
      </c>
    </row>
    <row r="24" spans="2:24">
      <c r="B24" s="2" t="s">
        <v>94</v>
      </c>
      <c r="C24" s="1"/>
      <c r="D24" s="1"/>
      <c r="E24" s="1"/>
      <c r="F24" s="1"/>
      <c r="G24" s="1"/>
      <c r="H24" s="1"/>
      <c r="I24"/>
      <c r="J24"/>
      <c r="K24"/>
      <c r="L24"/>
      <c r="M24"/>
      <c r="N24"/>
      <c r="O24"/>
      <c r="Q24" t="s">
        <v>25</v>
      </c>
      <c r="R24" s="1"/>
      <c r="S24" s="1"/>
      <c r="T24" s="1" t="s">
        <v>95</v>
      </c>
      <c r="U24" s="1" t="s">
        <v>43</v>
      </c>
      <c r="V24" t="s">
        <v>29</v>
      </c>
      <c r="W24"/>
      <c r="X24" t="s">
        <v>30</v>
      </c>
    </row>
    <row r="25" spans="2:24">
      <c r="B25" s="2" t="s">
        <v>96</v>
      </c>
      <c r="C25" s="1"/>
      <c r="D25" s="1"/>
      <c r="E25" s="1"/>
      <c r="F25" s="1"/>
      <c r="G25" s="1"/>
      <c r="H25" s="1"/>
      <c r="I25"/>
      <c r="J25"/>
      <c r="K25"/>
      <c r="L25"/>
      <c r="M25"/>
      <c r="N25"/>
      <c r="O25"/>
      <c r="Q25" t="s">
        <v>25</v>
      </c>
      <c r="R25" s="1" t="s">
        <v>97</v>
      </c>
      <c r="S25" s="1"/>
      <c r="T25" s="1" t="s">
        <v>52</v>
      </c>
      <c r="U25" s="1" t="s">
        <v>53</v>
      </c>
      <c r="V25" t="s">
        <v>29</v>
      </c>
      <c r="W25"/>
      <c r="X25" t="s">
        <v>30</v>
      </c>
    </row>
    <row r="26" spans="2:24">
      <c r="B26" s="2" t="s">
        <v>98</v>
      </c>
      <c r="C26" s="1"/>
      <c r="D26" s="1"/>
      <c r="E26" s="1"/>
      <c r="F26" s="1"/>
      <c r="G26" s="1"/>
      <c r="H26" s="1"/>
      <c r="I26"/>
      <c r="J26"/>
      <c r="K26"/>
      <c r="L26"/>
      <c r="M26"/>
      <c r="N26"/>
      <c r="O26"/>
      <c r="Q26" t="s">
        <v>25</v>
      </c>
      <c r="R26" s="1"/>
      <c r="S26" s="1"/>
      <c r="T26" s="1" t="s">
        <v>99</v>
      </c>
      <c r="U26" s="1" t="s">
        <v>43</v>
      </c>
      <c r="V26" t="s">
        <v>29</v>
      </c>
      <c r="W26"/>
      <c r="X26" t="s">
        <v>30</v>
      </c>
    </row>
    <row r="27" spans="2:24">
      <c r="B27" s="2" t="s">
        <v>100</v>
      </c>
      <c r="C27" s="1">
        <v>9844850529</v>
      </c>
      <c r="D27" s="1"/>
      <c r="E27" s="1"/>
      <c r="F27" s="1"/>
      <c r="G27" s="1" t="s">
        <v>56</v>
      </c>
      <c r="H27" s="1" t="s">
        <v>92</v>
      </c>
      <c r="I27"/>
      <c r="J27"/>
      <c r="K27"/>
      <c r="L27"/>
      <c r="M27"/>
      <c r="N27"/>
      <c r="O27"/>
      <c r="Q27" t="s">
        <v>25</v>
      </c>
      <c r="R27" s="1"/>
      <c r="S27" s="1"/>
      <c r="T27" s="1" t="s">
        <v>101</v>
      </c>
      <c r="U27" s="1" t="s">
        <v>102</v>
      </c>
      <c r="V27" t="s">
        <v>29</v>
      </c>
      <c r="W27"/>
      <c r="X27" t="s">
        <v>30</v>
      </c>
    </row>
    <row r="28" spans="2:24">
      <c r="B28" s="2" t="s">
        <v>103</v>
      </c>
      <c r="C28" s="1"/>
      <c r="D28" s="1"/>
      <c r="E28" s="1"/>
      <c r="F28" s="1"/>
      <c r="G28" s="1"/>
      <c r="H28" s="1"/>
      <c r="I28"/>
      <c r="J28"/>
      <c r="K28"/>
      <c r="L28"/>
      <c r="M28"/>
      <c r="N28"/>
      <c r="O28"/>
      <c r="Q28" t="s">
        <v>25</v>
      </c>
      <c r="R28" s="1"/>
      <c r="S28" s="1"/>
      <c r="T28" s="1" t="s">
        <v>104</v>
      </c>
      <c r="U28" s="1" t="s">
        <v>105</v>
      </c>
      <c r="V28" t="s">
        <v>29</v>
      </c>
      <c r="W28"/>
      <c r="X28" t="s">
        <v>30</v>
      </c>
    </row>
    <row r="29" spans="2:24">
      <c r="B29" s="2" t="s">
        <v>106</v>
      </c>
      <c r="C29" s="1"/>
      <c r="D29" s="1"/>
      <c r="E29" s="1"/>
      <c r="F29" s="1"/>
      <c r="G29" s="1"/>
      <c r="H29" s="1"/>
      <c r="I29"/>
      <c r="J29"/>
      <c r="K29"/>
      <c r="L29"/>
      <c r="M29"/>
      <c r="N29"/>
      <c r="O29"/>
      <c r="Q29" t="s">
        <v>25</v>
      </c>
      <c r="R29" s="1"/>
      <c r="S29" s="1"/>
      <c r="T29" s="1" t="s">
        <v>52</v>
      </c>
      <c r="U29" s="1" t="s">
        <v>53</v>
      </c>
      <c r="V29" t="s">
        <v>29</v>
      </c>
      <c r="W29"/>
      <c r="X29" t="s">
        <v>30</v>
      </c>
    </row>
    <row r="30" spans="2:24">
      <c r="B30" s="2" t="s">
        <v>107</v>
      </c>
      <c r="C30" s="1"/>
      <c r="D30" s="1"/>
      <c r="E30" s="1"/>
      <c r="F30" s="1"/>
      <c r="G30" s="1"/>
      <c r="H30" s="1"/>
      <c r="I30"/>
      <c r="J30"/>
      <c r="K30"/>
      <c r="L30"/>
      <c r="M30"/>
      <c r="N30"/>
      <c r="O30"/>
      <c r="Q30" t="s">
        <v>25</v>
      </c>
      <c r="R30" s="1"/>
      <c r="S30" s="1"/>
      <c r="T30" s="1" t="s">
        <v>52</v>
      </c>
      <c r="U30" s="1" t="s">
        <v>53</v>
      </c>
      <c r="V30" t="s">
        <v>29</v>
      </c>
      <c r="W30"/>
      <c r="X30" t="s">
        <v>30</v>
      </c>
    </row>
    <row r="31" spans="2:24">
      <c r="B31" s="2" t="s">
        <v>108</v>
      </c>
      <c r="C31" s="1"/>
      <c r="D31" s="1"/>
      <c r="E31" s="1"/>
      <c r="F31" s="1"/>
      <c r="G31" s="1"/>
      <c r="H31" s="1"/>
      <c r="I31"/>
      <c r="J31"/>
      <c r="K31"/>
      <c r="L31"/>
      <c r="M31"/>
      <c r="N31"/>
      <c r="O31"/>
      <c r="Q31" t="s">
        <v>25</v>
      </c>
      <c r="R31" s="1"/>
      <c r="S31" s="1"/>
      <c r="T31" s="1" t="s">
        <v>52</v>
      </c>
      <c r="U31" s="1" t="s">
        <v>53</v>
      </c>
      <c r="V31" t="s">
        <v>29</v>
      </c>
      <c r="W31"/>
      <c r="X31" t="s">
        <v>30</v>
      </c>
    </row>
    <row r="32" spans="2:24">
      <c r="B32" s="2" t="s">
        <v>109</v>
      </c>
      <c r="C32" s="1"/>
      <c r="D32" s="1"/>
      <c r="E32" s="1"/>
      <c r="F32" s="1"/>
      <c r="G32" s="1"/>
      <c r="H32" s="1"/>
      <c r="I32"/>
      <c r="J32"/>
      <c r="K32"/>
      <c r="L32"/>
      <c r="M32"/>
      <c r="N32"/>
      <c r="O32"/>
      <c r="Q32" t="s">
        <v>25</v>
      </c>
      <c r="R32" s="1"/>
      <c r="S32" s="1"/>
      <c r="T32" s="1" t="s">
        <v>110</v>
      </c>
      <c r="U32" s="1" t="s">
        <v>105</v>
      </c>
      <c r="V32" t="s">
        <v>29</v>
      </c>
      <c r="W32"/>
      <c r="X32" t="s">
        <v>30</v>
      </c>
    </row>
    <row r="33" spans="2:24">
      <c r="B33" s="2" t="s">
        <v>111</v>
      </c>
      <c r="C33" s="1"/>
      <c r="D33" s="1"/>
      <c r="E33" s="1"/>
      <c r="F33" s="1"/>
      <c r="G33" s="1"/>
      <c r="H33" s="1"/>
      <c r="I33"/>
      <c r="J33"/>
      <c r="K33"/>
      <c r="L33"/>
      <c r="M33"/>
      <c r="N33"/>
      <c r="O33"/>
      <c r="Q33" t="s">
        <v>25</v>
      </c>
      <c r="R33" s="1"/>
      <c r="S33" s="1"/>
      <c r="T33" s="1" t="s">
        <v>39</v>
      </c>
      <c r="U33" s="1" t="s">
        <v>28</v>
      </c>
      <c r="V33" t="s">
        <v>29</v>
      </c>
      <c r="W33"/>
      <c r="X33" t="s">
        <v>30</v>
      </c>
    </row>
    <row r="34" spans="2:24">
      <c r="B34" s="2" t="s">
        <v>112</v>
      </c>
      <c r="C34" s="1"/>
      <c r="D34" s="1"/>
      <c r="E34" s="1"/>
      <c r="F34" s="1"/>
      <c r="G34" s="1"/>
      <c r="H34" s="1"/>
      <c r="I34"/>
      <c r="J34"/>
      <c r="K34"/>
      <c r="L34"/>
      <c r="M34"/>
      <c r="N34"/>
      <c r="O34"/>
      <c r="Q34" t="s">
        <v>25</v>
      </c>
      <c r="R34" s="1"/>
      <c r="S34" s="1"/>
      <c r="T34" s="1" t="s">
        <v>113</v>
      </c>
      <c r="U34" s="1" t="s">
        <v>43</v>
      </c>
      <c r="V34" t="s">
        <v>29</v>
      </c>
      <c r="W34"/>
      <c r="X34" t="s">
        <v>30</v>
      </c>
    </row>
    <row r="35" spans="2:24">
      <c r="B35" s="2" t="s">
        <v>114</v>
      </c>
      <c r="C35" s="1"/>
      <c r="D35" s="1"/>
      <c r="E35" s="1"/>
      <c r="F35" s="1"/>
      <c r="G35" s="1"/>
      <c r="H35" s="1"/>
      <c r="I35"/>
      <c r="J35"/>
      <c r="K35"/>
      <c r="L35"/>
      <c r="M35"/>
      <c r="N35"/>
      <c r="O35"/>
      <c r="Q35" t="s">
        <v>25</v>
      </c>
      <c r="R35" s="1"/>
      <c r="S35" s="1"/>
      <c r="T35" s="1" t="s">
        <v>115</v>
      </c>
      <c r="U35" s="1" t="s">
        <v>116</v>
      </c>
      <c r="V35" t="s">
        <v>29</v>
      </c>
      <c r="W35"/>
      <c r="X35" t="s">
        <v>30</v>
      </c>
    </row>
    <row r="36" spans="2:24">
      <c r="B36" s="2" t="s">
        <v>117</v>
      </c>
      <c r="C36" s="1"/>
      <c r="D36" s="1"/>
      <c r="E36" s="1"/>
      <c r="F36" s="1"/>
      <c r="G36" s="1"/>
      <c r="H36" s="1"/>
      <c r="I36"/>
      <c r="J36"/>
      <c r="K36"/>
      <c r="L36"/>
      <c r="M36"/>
      <c r="N36"/>
      <c r="O36"/>
      <c r="Q36" t="s">
        <v>25</v>
      </c>
      <c r="R36" s="1"/>
      <c r="S36" s="1"/>
      <c r="T36" s="1" t="s">
        <v>118</v>
      </c>
      <c r="U36" s="1" t="s">
        <v>116</v>
      </c>
      <c r="V36" t="s">
        <v>29</v>
      </c>
      <c r="W36"/>
      <c r="X36" t="s">
        <v>30</v>
      </c>
    </row>
    <row r="37" spans="2:24">
      <c r="B37" s="2" t="s">
        <v>119</v>
      </c>
      <c r="C37" s="1"/>
      <c r="D37" s="1"/>
      <c r="E37" s="1"/>
      <c r="F37" s="1"/>
      <c r="G37" s="1"/>
      <c r="H37" s="1"/>
      <c r="I37"/>
      <c r="J37"/>
      <c r="K37"/>
      <c r="L37"/>
      <c r="M37"/>
      <c r="N37"/>
      <c r="O37"/>
      <c r="Q37" t="s">
        <v>25</v>
      </c>
      <c r="R37" s="1"/>
      <c r="S37" s="1"/>
      <c r="T37" s="1" t="s">
        <v>120</v>
      </c>
      <c r="U37" s="1" t="s">
        <v>28</v>
      </c>
      <c r="V37" t="s">
        <v>29</v>
      </c>
      <c r="W37"/>
      <c r="X37" t="s">
        <v>30</v>
      </c>
    </row>
    <row r="38" spans="2:24">
      <c r="B38" s="2" t="s">
        <v>121</v>
      </c>
      <c r="C38" s="1"/>
      <c r="D38" s="1"/>
      <c r="E38" s="1"/>
      <c r="F38" s="1"/>
      <c r="G38" s="1"/>
      <c r="H38" s="1"/>
      <c r="I38"/>
      <c r="J38"/>
      <c r="K38"/>
      <c r="L38"/>
      <c r="M38"/>
      <c r="N38"/>
      <c r="O38"/>
      <c r="Q38" t="s">
        <v>25</v>
      </c>
      <c r="R38" s="1" t="s">
        <v>122</v>
      </c>
      <c r="S38" s="1"/>
      <c r="T38" s="1" t="s">
        <v>123</v>
      </c>
      <c r="U38" s="1" t="s">
        <v>43</v>
      </c>
      <c r="V38" t="s">
        <v>29</v>
      </c>
      <c r="W38"/>
      <c r="X38" t="s">
        <v>30</v>
      </c>
    </row>
    <row r="39" spans="2:24">
      <c r="B39" s="2" t="s">
        <v>124</v>
      </c>
      <c r="C39" s="1">
        <v>9460225968</v>
      </c>
      <c r="D39" s="1"/>
      <c r="E39" s="1"/>
      <c r="F39" s="1"/>
      <c r="G39" s="1" t="s">
        <v>72</v>
      </c>
      <c r="H39" s="1" t="s">
        <v>57</v>
      </c>
      <c r="I39"/>
      <c r="J39"/>
      <c r="K39"/>
      <c r="L39"/>
      <c r="M39"/>
      <c r="N39"/>
      <c r="O39"/>
      <c r="Q39" t="s">
        <v>25</v>
      </c>
      <c r="R39" s="1" t="s">
        <v>125</v>
      </c>
      <c r="S39" s="1"/>
      <c r="T39" s="1" t="s">
        <v>126</v>
      </c>
      <c r="U39" s="1" t="s">
        <v>43</v>
      </c>
      <c r="V39" t="s">
        <v>29</v>
      </c>
      <c r="W39"/>
      <c r="X39" t="s">
        <v>30</v>
      </c>
    </row>
    <row r="40" spans="2:24">
      <c r="B40" s="2" t="s">
        <v>127</v>
      </c>
      <c r="C40" s="1">
        <v>9694125460</v>
      </c>
      <c r="D40" s="1"/>
      <c r="E40" s="1"/>
      <c r="F40" s="1"/>
      <c r="G40" s="1" t="s">
        <v>45</v>
      </c>
      <c r="H40" s="1" t="s">
        <v>57</v>
      </c>
      <c r="I40"/>
      <c r="J40"/>
      <c r="K40"/>
      <c r="L40"/>
      <c r="M40"/>
      <c r="N40"/>
      <c r="O40"/>
      <c r="Q40" t="s">
        <v>25</v>
      </c>
      <c r="R40" s="1"/>
      <c r="S40" s="1"/>
      <c r="T40" s="1" t="s">
        <v>128</v>
      </c>
      <c r="U40" s="1" t="s">
        <v>43</v>
      </c>
      <c r="V40" t="s">
        <v>29</v>
      </c>
      <c r="W40"/>
      <c r="X40" t="s">
        <v>30</v>
      </c>
    </row>
    <row r="41" spans="2:24">
      <c r="B41" s="2" t="s">
        <v>129</v>
      </c>
      <c r="C41" s="1"/>
      <c r="D41" s="1"/>
      <c r="E41" s="1"/>
      <c r="F41" s="1"/>
      <c r="G41" s="1"/>
      <c r="H41" s="1"/>
      <c r="I41"/>
      <c r="J41"/>
      <c r="K41"/>
      <c r="L41"/>
      <c r="M41"/>
      <c r="N41"/>
      <c r="O41"/>
      <c r="Q41" t="s">
        <v>25</v>
      </c>
      <c r="R41" s="1"/>
      <c r="S41" s="1"/>
      <c r="T41" s="1" t="s">
        <v>130</v>
      </c>
      <c r="U41" s="1" t="s">
        <v>28</v>
      </c>
      <c r="V41" t="s">
        <v>29</v>
      </c>
      <c r="W41"/>
      <c r="X41" t="s">
        <v>30</v>
      </c>
    </row>
    <row r="42" spans="2:24">
      <c r="B42" s="2" t="s">
        <v>131</v>
      </c>
      <c r="C42" s="1"/>
      <c r="D42" s="1"/>
      <c r="E42" s="1"/>
      <c r="F42" s="1"/>
      <c r="G42" s="1"/>
      <c r="H42" s="1"/>
      <c r="I42"/>
      <c r="J42"/>
      <c r="K42"/>
      <c r="L42"/>
      <c r="M42"/>
      <c r="N42"/>
      <c r="O42"/>
      <c r="Q42" t="s">
        <v>25</v>
      </c>
      <c r="R42" s="1"/>
      <c r="S42" s="1"/>
      <c r="T42" s="1" t="s">
        <v>52</v>
      </c>
      <c r="U42" s="1" t="s">
        <v>53</v>
      </c>
      <c r="V42" t="s">
        <v>29</v>
      </c>
      <c r="W42"/>
      <c r="X42" t="s">
        <v>30</v>
      </c>
    </row>
    <row r="43" spans="2:24">
      <c r="B43" s="2" t="s">
        <v>132</v>
      </c>
      <c r="C43" s="1"/>
      <c r="D43" s="1"/>
      <c r="E43" s="1"/>
      <c r="F43" s="1"/>
      <c r="G43" s="1"/>
      <c r="H43" s="1"/>
      <c r="I43"/>
      <c r="J43"/>
      <c r="K43"/>
      <c r="L43"/>
      <c r="M43"/>
      <c r="N43"/>
      <c r="O43"/>
      <c r="Q43" t="s">
        <v>25</v>
      </c>
      <c r="R43" s="1" t="s">
        <v>133</v>
      </c>
      <c r="S43" s="1"/>
      <c r="T43" s="1" t="s">
        <v>52</v>
      </c>
      <c r="U43" s="1" t="s">
        <v>53</v>
      </c>
      <c r="V43" t="s">
        <v>29</v>
      </c>
      <c r="W43"/>
      <c r="X43" t="s">
        <v>30</v>
      </c>
    </row>
    <row r="44" spans="2:24">
      <c r="B44" s="2" t="s">
        <v>134</v>
      </c>
      <c r="C44" s="1"/>
      <c r="D44" s="1"/>
      <c r="E44" s="1"/>
      <c r="F44" s="1"/>
      <c r="G44" s="1"/>
      <c r="H44" s="1"/>
      <c r="I44"/>
      <c r="J44"/>
      <c r="K44"/>
      <c r="L44"/>
      <c r="M44"/>
      <c r="N44"/>
      <c r="O44"/>
      <c r="Q44" t="s">
        <v>25</v>
      </c>
      <c r="R44" s="1"/>
      <c r="S44" s="1"/>
      <c r="T44" s="1" t="s">
        <v>135</v>
      </c>
      <c r="U44" s="1" t="s">
        <v>116</v>
      </c>
      <c r="V44" t="s">
        <v>29</v>
      </c>
      <c r="W44"/>
      <c r="X44" t="s">
        <v>30</v>
      </c>
    </row>
    <row r="45" spans="2:24">
      <c r="B45" s="2" t="s">
        <v>136</v>
      </c>
      <c r="C45" s="1"/>
      <c r="D45" s="1"/>
      <c r="E45" s="1"/>
      <c r="F45" s="1"/>
      <c r="G45" s="1"/>
      <c r="H45" s="1"/>
      <c r="I45"/>
      <c r="J45"/>
      <c r="K45"/>
      <c r="L45"/>
      <c r="M45"/>
      <c r="N45"/>
      <c r="O45"/>
      <c r="Q45" t="s">
        <v>25</v>
      </c>
      <c r="R45" s="1"/>
      <c r="S45" s="1"/>
      <c r="T45" s="1" t="s">
        <v>137</v>
      </c>
      <c r="U45" s="1" t="s">
        <v>33</v>
      </c>
      <c r="V45" t="s">
        <v>29</v>
      </c>
      <c r="W45"/>
      <c r="X45" t="s">
        <v>30</v>
      </c>
    </row>
    <row r="46" spans="2:24">
      <c r="B46" s="2" t="s">
        <v>138</v>
      </c>
      <c r="C46" s="1"/>
      <c r="D46" s="1"/>
      <c r="E46" s="1"/>
      <c r="F46" s="1"/>
      <c r="G46" s="1"/>
      <c r="H46" s="1"/>
      <c r="I46"/>
      <c r="J46"/>
      <c r="K46"/>
      <c r="L46"/>
      <c r="M46"/>
      <c r="N46"/>
      <c r="O46"/>
      <c r="Q46" t="s">
        <v>25</v>
      </c>
      <c r="R46" s="1"/>
      <c r="S46" s="1"/>
      <c r="T46" s="1" t="s">
        <v>139</v>
      </c>
      <c r="U46" s="1" t="s">
        <v>28</v>
      </c>
      <c r="V46" t="s">
        <v>29</v>
      </c>
      <c r="W46"/>
      <c r="X46" t="s">
        <v>30</v>
      </c>
    </row>
    <row r="47" spans="2:24">
      <c r="B47" s="2" t="s">
        <v>140</v>
      </c>
      <c r="C47" s="1"/>
      <c r="D47" s="1"/>
      <c r="E47" s="1"/>
      <c r="F47" s="1"/>
      <c r="G47" s="1"/>
      <c r="H47" s="1"/>
      <c r="I47"/>
      <c r="J47"/>
      <c r="K47"/>
      <c r="L47"/>
      <c r="M47"/>
      <c r="N47"/>
      <c r="O47"/>
      <c r="Q47" t="s">
        <v>25</v>
      </c>
      <c r="R47" s="1" t="s">
        <v>141</v>
      </c>
      <c r="S47" s="1"/>
      <c r="T47" s="1" t="s">
        <v>142</v>
      </c>
      <c r="U47" s="1" t="s">
        <v>33</v>
      </c>
      <c r="V47" t="s">
        <v>29</v>
      </c>
      <c r="W47"/>
      <c r="X47" t="s">
        <v>30</v>
      </c>
    </row>
    <row r="48" spans="2:24">
      <c r="B48" s="2" t="s">
        <v>143</v>
      </c>
      <c r="C48" s="1"/>
      <c r="D48" s="1"/>
      <c r="E48" s="1"/>
      <c r="F48" s="1"/>
      <c r="G48" s="1"/>
      <c r="H48" s="1"/>
      <c r="I48"/>
      <c r="J48"/>
      <c r="K48"/>
      <c r="L48"/>
      <c r="M48"/>
      <c r="N48"/>
      <c r="O48"/>
      <c r="Q48" t="s">
        <v>25</v>
      </c>
      <c r="R48" s="1" t="s">
        <v>144</v>
      </c>
      <c r="S48" s="1"/>
      <c r="T48" s="1" t="s">
        <v>52</v>
      </c>
      <c r="U48" s="1" t="s">
        <v>53</v>
      </c>
      <c r="V48" t="s">
        <v>29</v>
      </c>
      <c r="W48"/>
      <c r="X48" t="s">
        <v>30</v>
      </c>
    </row>
    <row r="49" spans="2:24">
      <c r="B49" s="2" t="s">
        <v>145</v>
      </c>
      <c r="C49" s="1">
        <v>7889537199</v>
      </c>
      <c r="D49" s="1"/>
      <c r="E49" s="1"/>
      <c r="F49" s="1"/>
      <c r="G49" s="1" t="s">
        <v>146</v>
      </c>
      <c r="H49" s="1" t="s">
        <v>57</v>
      </c>
      <c r="I49"/>
      <c r="J49"/>
      <c r="K49"/>
      <c r="L49"/>
      <c r="M49"/>
      <c r="N49"/>
      <c r="O49"/>
      <c r="Q49" t="s">
        <v>25</v>
      </c>
      <c r="R49" s="1"/>
      <c r="S49" s="1"/>
      <c r="T49" s="1" t="s">
        <v>147</v>
      </c>
      <c r="U49" s="1" t="s">
        <v>148</v>
      </c>
      <c r="V49" t="s">
        <v>29</v>
      </c>
      <c r="W49"/>
      <c r="X49" t="s">
        <v>30</v>
      </c>
    </row>
    <row r="50" spans="2:24">
      <c r="B50" s="2" t="s">
        <v>149</v>
      </c>
      <c r="C50" s="1"/>
      <c r="D50" s="1"/>
      <c r="E50" s="1"/>
      <c r="F50" s="1"/>
      <c r="G50" s="1"/>
      <c r="H50" s="1"/>
      <c r="I50"/>
      <c r="J50"/>
      <c r="K50"/>
      <c r="L50"/>
      <c r="M50"/>
      <c r="N50"/>
      <c r="O50"/>
      <c r="Q50" t="s">
        <v>25</v>
      </c>
      <c r="R50" s="1"/>
      <c r="S50" s="1"/>
      <c r="T50" s="1" t="s">
        <v>150</v>
      </c>
      <c r="U50" s="1" t="s">
        <v>70</v>
      </c>
      <c r="V50" t="s">
        <v>29</v>
      </c>
      <c r="W50"/>
      <c r="X50" t="s">
        <v>30</v>
      </c>
    </row>
    <row r="51" spans="2:24">
      <c r="B51" s="2" t="s">
        <v>151</v>
      </c>
      <c r="C51" s="1"/>
      <c r="D51" s="1"/>
      <c r="E51" s="1"/>
      <c r="F51" s="1"/>
      <c r="G51" s="1"/>
      <c r="H51" s="1"/>
      <c r="I51"/>
      <c r="J51"/>
      <c r="K51"/>
      <c r="L51"/>
      <c r="M51"/>
      <c r="N51"/>
      <c r="O51"/>
      <c r="Q51" t="s">
        <v>25</v>
      </c>
      <c r="R51" s="1" t="s">
        <v>152</v>
      </c>
      <c r="S51" s="1"/>
      <c r="T51" s="1" t="s">
        <v>153</v>
      </c>
      <c r="U51" s="1" t="s">
        <v>28</v>
      </c>
      <c r="V51" t="s">
        <v>29</v>
      </c>
      <c r="W51"/>
      <c r="X51" t="s">
        <v>30</v>
      </c>
    </row>
    <row r="52" spans="2:24">
      <c r="B52" s="2" t="s">
        <v>154</v>
      </c>
      <c r="C52" s="1"/>
      <c r="D52" s="1"/>
      <c r="E52" s="1"/>
      <c r="F52" s="1"/>
      <c r="G52" s="1"/>
      <c r="H52" s="1"/>
      <c r="I52"/>
      <c r="J52"/>
      <c r="K52"/>
      <c r="L52"/>
      <c r="M52"/>
      <c r="N52"/>
      <c r="O52"/>
      <c r="Q52" t="s">
        <v>25</v>
      </c>
      <c r="R52" s="1"/>
      <c r="S52" s="1"/>
      <c r="T52" s="1" t="s">
        <v>155</v>
      </c>
      <c r="U52" s="1" t="s">
        <v>90</v>
      </c>
      <c r="V52" t="s">
        <v>29</v>
      </c>
      <c r="W52"/>
      <c r="X52" t="s">
        <v>30</v>
      </c>
    </row>
    <row r="53" spans="2:24">
      <c r="B53" s="2" t="s">
        <v>156</v>
      </c>
      <c r="C53" s="1"/>
      <c r="D53" s="1"/>
      <c r="E53" s="1"/>
      <c r="F53" s="1"/>
      <c r="G53" s="1"/>
      <c r="H53" s="1"/>
      <c r="I53"/>
      <c r="J53"/>
      <c r="K53"/>
      <c r="L53"/>
      <c r="M53"/>
      <c r="N53"/>
      <c r="O53"/>
      <c r="Q53" t="s">
        <v>25</v>
      </c>
      <c r="R53" s="1"/>
      <c r="S53" s="1"/>
      <c r="T53" s="1" t="s">
        <v>157</v>
      </c>
      <c r="U53" s="1" t="s">
        <v>158</v>
      </c>
      <c r="V53" t="s">
        <v>29</v>
      </c>
      <c r="W53"/>
      <c r="X53" t="s">
        <v>30</v>
      </c>
    </row>
    <row r="54" spans="2:24">
      <c r="B54" s="2" t="s">
        <v>159</v>
      </c>
      <c r="C54" s="1"/>
      <c r="D54" s="1"/>
      <c r="E54" s="1"/>
      <c r="F54" s="1"/>
      <c r="G54" s="1"/>
      <c r="H54" s="1"/>
      <c r="I54"/>
      <c r="J54"/>
      <c r="K54"/>
      <c r="L54"/>
      <c r="M54"/>
      <c r="N54"/>
      <c r="O54"/>
      <c r="Q54" t="s">
        <v>25</v>
      </c>
      <c r="R54" s="1" t="s">
        <v>160</v>
      </c>
      <c r="S54" s="1"/>
      <c r="T54" s="1" t="s">
        <v>39</v>
      </c>
      <c r="U54" s="1" t="s">
        <v>28</v>
      </c>
      <c r="V54" t="s">
        <v>29</v>
      </c>
      <c r="W54"/>
      <c r="X54" t="s">
        <v>30</v>
      </c>
    </row>
    <row r="55" spans="2:24">
      <c r="B55" s="2" t="s">
        <v>161</v>
      </c>
      <c r="C55" s="1">
        <v>8866852826</v>
      </c>
      <c r="D55" s="1"/>
      <c r="E55" s="1"/>
      <c r="F55" s="1"/>
      <c r="G55" s="1" t="s">
        <v>45</v>
      </c>
      <c r="H55" s="1" t="s">
        <v>57</v>
      </c>
      <c r="I55"/>
      <c r="J55"/>
      <c r="K55"/>
      <c r="L55"/>
      <c r="M55"/>
      <c r="N55"/>
      <c r="O55"/>
      <c r="Q55" t="s">
        <v>25</v>
      </c>
      <c r="R55" s="1" t="s">
        <v>162</v>
      </c>
      <c r="S55" s="1"/>
      <c r="T55" s="1" t="s">
        <v>163</v>
      </c>
      <c r="U55" s="1" t="s">
        <v>116</v>
      </c>
      <c r="V55" t="s">
        <v>29</v>
      </c>
      <c r="W55"/>
      <c r="X55" t="s">
        <v>30</v>
      </c>
    </row>
    <row r="56" spans="2:24">
      <c r="B56" s="2" t="s">
        <v>164</v>
      </c>
      <c r="C56" s="1"/>
      <c r="D56" s="1"/>
      <c r="E56" s="1"/>
      <c r="F56" s="1"/>
      <c r="G56" s="1"/>
      <c r="H56" s="1"/>
      <c r="I56"/>
      <c r="J56"/>
      <c r="K56"/>
      <c r="L56"/>
      <c r="M56"/>
      <c r="N56"/>
      <c r="O56"/>
      <c r="Q56" t="s">
        <v>25</v>
      </c>
      <c r="R56" s="1"/>
      <c r="S56" s="1"/>
      <c r="T56" s="1" t="s">
        <v>165</v>
      </c>
      <c r="U56" s="1" t="s">
        <v>43</v>
      </c>
      <c r="V56" t="s">
        <v>29</v>
      </c>
      <c r="W56"/>
      <c r="X56" t="s">
        <v>30</v>
      </c>
    </row>
    <row r="57" spans="2:24">
      <c r="B57" s="2" t="s">
        <v>166</v>
      </c>
      <c r="C57" s="1"/>
      <c r="D57" s="1"/>
      <c r="E57" s="1"/>
      <c r="F57" s="1"/>
      <c r="G57" s="1"/>
      <c r="H57" s="1"/>
      <c r="I57"/>
      <c r="J57"/>
      <c r="K57"/>
      <c r="L57"/>
      <c r="M57"/>
      <c r="N57"/>
      <c r="O57"/>
      <c r="Q57" t="s">
        <v>25</v>
      </c>
      <c r="R57" s="1"/>
      <c r="S57" s="1"/>
      <c r="T57" s="1" t="s">
        <v>167</v>
      </c>
      <c r="U57" s="1" t="s">
        <v>28</v>
      </c>
      <c r="V57" t="s">
        <v>29</v>
      </c>
      <c r="W57"/>
      <c r="X57" t="s">
        <v>30</v>
      </c>
    </row>
    <row r="58" spans="2:24">
      <c r="B58" s="2" t="s">
        <v>168</v>
      </c>
      <c r="C58" s="1"/>
      <c r="D58" s="1"/>
      <c r="E58" s="1"/>
      <c r="F58" s="1"/>
      <c r="G58" s="1"/>
      <c r="H58" s="1"/>
      <c r="I58"/>
      <c r="J58"/>
      <c r="K58"/>
      <c r="L58"/>
      <c r="M58"/>
      <c r="N58"/>
      <c r="O58"/>
      <c r="Q58" t="s">
        <v>25</v>
      </c>
      <c r="R58" s="1"/>
      <c r="S58" s="1"/>
      <c r="T58" s="1" t="s">
        <v>169</v>
      </c>
      <c r="U58" s="1" t="s">
        <v>102</v>
      </c>
      <c r="V58" t="s">
        <v>29</v>
      </c>
      <c r="W58"/>
      <c r="X58" t="s">
        <v>30</v>
      </c>
    </row>
    <row r="59" spans="2:24">
      <c r="B59" s="2" t="s">
        <v>170</v>
      </c>
      <c r="C59" s="1"/>
      <c r="D59" s="1"/>
      <c r="E59" s="1"/>
      <c r="F59" s="1"/>
      <c r="G59" s="1"/>
      <c r="H59" s="1"/>
      <c r="I59"/>
      <c r="J59"/>
      <c r="K59"/>
      <c r="L59"/>
      <c r="M59"/>
      <c r="N59"/>
      <c r="O59"/>
      <c r="Q59" t="s">
        <v>25</v>
      </c>
      <c r="R59" s="1"/>
      <c r="S59" s="1"/>
      <c r="T59" s="1" t="s">
        <v>52</v>
      </c>
      <c r="U59" s="1" t="s">
        <v>53</v>
      </c>
      <c r="V59" t="s">
        <v>29</v>
      </c>
      <c r="W59"/>
      <c r="X59" t="s">
        <v>30</v>
      </c>
    </row>
    <row r="60" spans="2:24">
      <c r="B60" s="2" t="s">
        <v>171</v>
      </c>
      <c r="C60" s="1"/>
      <c r="D60" s="1"/>
      <c r="E60" s="1"/>
      <c r="F60" s="1"/>
      <c r="G60" s="1"/>
      <c r="H60" s="1"/>
      <c r="I60"/>
      <c r="J60"/>
      <c r="K60"/>
      <c r="L60"/>
      <c r="M60"/>
      <c r="N60"/>
      <c r="O60"/>
      <c r="Q60" t="s">
        <v>25</v>
      </c>
      <c r="R60" s="1"/>
      <c r="S60" s="1"/>
      <c r="T60" s="1" t="s">
        <v>172</v>
      </c>
      <c r="U60" s="1" t="s">
        <v>43</v>
      </c>
      <c r="V60" t="s">
        <v>29</v>
      </c>
      <c r="W60"/>
      <c r="X60" t="s">
        <v>30</v>
      </c>
    </row>
    <row r="61" spans="2:24">
      <c r="B61" s="2" t="s">
        <v>173</v>
      </c>
      <c r="C61" s="1"/>
      <c r="D61" s="1"/>
      <c r="E61" s="1"/>
      <c r="F61" s="1"/>
      <c r="G61" s="1"/>
      <c r="H61" s="1"/>
      <c r="I61"/>
      <c r="J61"/>
      <c r="K61"/>
      <c r="L61"/>
      <c r="M61"/>
      <c r="N61"/>
      <c r="O61"/>
      <c r="Q61" t="s">
        <v>25</v>
      </c>
      <c r="R61" s="1"/>
      <c r="S61" s="1"/>
      <c r="T61" s="1" t="s">
        <v>174</v>
      </c>
      <c r="U61" s="1" t="s">
        <v>28</v>
      </c>
      <c r="V61" t="s">
        <v>29</v>
      </c>
      <c r="W61"/>
      <c r="X61" t="s">
        <v>30</v>
      </c>
    </row>
    <row r="62" spans="2:24">
      <c r="B62" s="2" t="s">
        <v>175</v>
      </c>
      <c r="C62" s="1"/>
      <c r="D62" s="1"/>
      <c r="E62" s="1"/>
      <c r="F62" s="1"/>
      <c r="G62" s="1"/>
      <c r="H62" s="1"/>
      <c r="I62"/>
      <c r="J62"/>
      <c r="K62"/>
      <c r="L62"/>
      <c r="M62"/>
      <c r="N62"/>
      <c r="O62"/>
      <c r="Q62" t="s">
        <v>25</v>
      </c>
      <c r="R62" s="1"/>
      <c r="S62" s="1"/>
      <c r="T62" s="1" t="s">
        <v>176</v>
      </c>
      <c r="U62" s="1" t="s">
        <v>28</v>
      </c>
      <c r="V62" t="s">
        <v>29</v>
      </c>
      <c r="W62"/>
      <c r="X62" t="s">
        <v>30</v>
      </c>
    </row>
    <row r="63" spans="2:24">
      <c r="B63" s="2" t="s">
        <v>177</v>
      </c>
      <c r="C63" s="1"/>
      <c r="D63" s="1"/>
      <c r="E63" s="1"/>
      <c r="F63" s="1"/>
      <c r="G63" s="1"/>
      <c r="H63" s="1"/>
      <c r="I63"/>
      <c r="J63"/>
      <c r="K63"/>
      <c r="L63"/>
      <c r="M63"/>
      <c r="N63"/>
      <c r="O63"/>
      <c r="Q63" t="s">
        <v>25</v>
      </c>
      <c r="R63" s="1"/>
      <c r="S63" s="1"/>
      <c r="T63" s="1" t="s">
        <v>178</v>
      </c>
      <c r="U63" s="1" t="s">
        <v>179</v>
      </c>
      <c r="V63" t="s">
        <v>29</v>
      </c>
      <c r="W63"/>
      <c r="X63" t="s">
        <v>30</v>
      </c>
    </row>
    <row r="64" spans="2:24">
      <c r="B64" s="2" t="s">
        <v>180</v>
      </c>
      <c r="C64" s="1">
        <v>9217270823</v>
      </c>
      <c r="D64" s="1"/>
      <c r="E64" s="1"/>
      <c r="F64" s="1"/>
      <c r="G64" s="1" t="s">
        <v>72</v>
      </c>
      <c r="H64" s="1" t="s">
        <v>92</v>
      </c>
      <c r="I64"/>
      <c r="J64"/>
      <c r="K64"/>
      <c r="L64"/>
      <c r="M64"/>
      <c r="N64"/>
      <c r="O64"/>
      <c r="Q64" t="s">
        <v>25</v>
      </c>
      <c r="R64" s="1"/>
      <c r="S64" s="1"/>
      <c r="T64" s="1" t="s">
        <v>181</v>
      </c>
      <c r="U64" s="1" t="s">
        <v>182</v>
      </c>
      <c r="V64" t="s">
        <v>29</v>
      </c>
      <c r="W64"/>
      <c r="X64" t="s">
        <v>30</v>
      </c>
    </row>
    <row r="65" spans="2:24">
      <c r="B65" s="2" t="s">
        <v>183</v>
      </c>
      <c r="C65" s="1"/>
      <c r="D65" s="1"/>
      <c r="E65" s="1"/>
      <c r="F65" s="1"/>
      <c r="G65" s="1"/>
      <c r="H65" s="1"/>
      <c r="I65"/>
      <c r="J65"/>
      <c r="K65"/>
      <c r="L65"/>
      <c r="M65"/>
      <c r="N65"/>
      <c r="O65"/>
      <c r="Q65" t="s">
        <v>25</v>
      </c>
      <c r="R65" s="1"/>
      <c r="S65" s="1"/>
      <c r="T65" s="1" t="s">
        <v>184</v>
      </c>
      <c r="U65" s="1" t="s">
        <v>185</v>
      </c>
      <c r="V65" t="s">
        <v>29</v>
      </c>
      <c r="W65"/>
      <c r="X65" t="s">
        <v>30</v>
      </c>
    </row>
    <row r="66" spans="2:24">
      <c r="B66" s="2" t="s">
        <v>186</v>
      </c>
      <c r="C66" s="1">
        <v>8770285507</v>
      </c>
      <c r="D66" s="1"/>
      <c r="E66" s="1"/>
      <c r="F66" s="1"/>
      <c r="G66" s="1" t="s">
        <v>45</v>
      </c>
      <c r="H66" s="1" t="s">
        <v>57</v>
      </c>
      <c r="I66"/>
      <c r="J66"/>
      <c r="K66"/>
      <c r="L66"/>
      <c r="M66"/>
      <c r="N66"/>
      <c r="O66"/>
      <c r="Q66" t="s">
        <v>25</v>
      </c>
      <c r="R66" s="1"/>
      <c r="S66" s="1"/>
      <c r="T66" s="1" t="s">
        <v>187</v>
      </c>
      <c r="U66" s="1" t="s">
        <v>105</v>
      </c>
      <c r="V66" t="s">
        <v>29</v>
      </c>
      <c r="W66"/>
      <c r="X66" t="s">
        <v>30</v>
      </c>
    </row>
    <row r="67" spans="2:24">
      <c r="B67" s="2" t="s">
        <v>188</v>
      </c>
      <c r="C67" s="1"/>
      <c r="D67" s="1"/>
      <c r="E67" s="1"/>
      <c r="F67" s="1"/>
      <c r="G67" s="1"/>
      <c r="H67" s="1"/>
      <c r="I67"/>
      <c r="J67"/>
      <c r="K67"/>
      <c r="L67"/>
      <c r="M67"/>
      <c r="N67"/>
      <c r="O67"/>
      <c r="Q67" t="s">
        <v>25</v>
      </c>
      <c r="R67" s="1" t="s">
        <v>189</v>
      </c>
      <c r="S67" s="1"/>
      <c r="T67" s="1" t="s">
        <v>190</v>
      </c>
      <c r="U67" s="1" t="s">
        <v>179</v>
      </c>
      <c r="V67" t="s">
        <v>29</v>
      </c>
      <c r="W67"/>
      <c r="X67" t="s">
        <v>30</v>
      </c>
    </row>
    <row r="68" spans="2:24">
      <c r="B68" s="2" t="s">
        <v>191</v>
      </c>
      <c r="C68" s="1"/>
      <c r="D68" s="1"/>
      <c r="E68" s="1"/>
      <c r="F68" s="1"/>
      <c r="G68" s="1"/>
      <c r="H68" s="1"/>
      <c r="I68"/>
      <c r="J68"/>
      <c r="K68"/>
      <c r="L68"/>
      <c r="M68"/>
      <c r="N68"/>
      <c r="O68"/>
      <c r="Q68" t="s">
        <v>25</v>
      </c>
      <c r="R68" s="1"/>
      <c r="S68" s="1"/>
      <c r="T68" s="1" t="s">
        <v>155</v>
      </c>
      <c r="U68" s="1" t="s">
        <v>90</v>
      </c>
      <c r="V68" t="s">
        <v>29</v>
      </c>
      <c r="W68"/>
      <c r="X68" t="s">
        <v>30</v>
      </c>
    </row>
    <row r="69" spans="2:24">
      <c r="B69" s="2" t="s">
        <v>192</v>
      </c>
      <c r="C69" s="1"/>
      <c r="D69" s="1"/>
      <c r="E69" s="1"/>
      <c r="F69" s="1"/>
      <c r="G69" s="1"/>
      <c r="H69" s="1"/>
      <c r="I69"/>
      <c r="J69"/>
      <c r="K69"/>
      <c r="L69"/>
      <c r="M69"/>
      <c r="N69"/>
      <c r="O69"/>
      <c r="Q69" t="s">
        <v>25</v>
      </c>
      <c r="R69" s="1"/>
      <c r="S69" s="1"/>
      <c r="T69" s="1" t="s">
        <v>193</v>
      </c>
      <c r="U69" s="1" t="s">
        <v>33</v>
      </c>
      <c r="V69" t="s">
        <v>29</v>
      </c>
      <c r="W69"/>
      <c r="X69" t="s">
        <v>30</v>
      </c>
    </row>
    <row r="70" spans="2:24">
      <c r="B70" s="2" t="s">
        <v>194</v>
      </c>
      <c r="C70" s="1"/>
      <c r="D70" s="1"/>
      <c r="E70" s="1"/>
      <c r="F70" s="1"/>
      <c r="G70" s="1"/>
      <c r="H70" s="1"/>
      <c r="I70"/>
      <c r="J70"/>
      <c r="K70"/>
      <c r="L70"/>
      <c r="M70"/>
      <c r="N70"/>
      <c r="O70"/>
      <c r="Q70" t="s">
        <v>25</v>
      </c>
      <c r="R70" s="1"/>
      <c r="S70" s="1"/>
      <c r="T70" s="1" t="s">
        <v>52</v>
      </c>
      <c r="U70" s="1" t="s">
        <v>53</v>
      </c>
      <c r="V70" t="s">
        <v>29</v>
      </c>
      <c r="W70"/>
      <c r="X70" t="s">
        <v>30</v>
      </c>
    </row>
    <row r="71" spans="2:24">
      <c r="B71" s="2" t="s">
        <v>195</v>
      </c>
      <c r="C71" s="1"/>
      <c r="D71" s="1"/>
      <c r="E71" s="1"/>
      <c r="F71" s="1"/>
      <c r="G71" s="1"/>
      <c r="H71" s="1"/>
      <c r="I71"/>
      <c r="J71"/>
      <c r="K71"/>
      <c r="L71"/>
      <c r="M71"/>
      <c r="N71"/>
      <c r="O71"/>
      <c r="Q71" t="s">
        <v>25</v>
      </c>
      <c r="R71" s="1"/>
      <c r="S71" s="1"/>
      <c r="T71" s="1" t="s">
        <v>52</v>
      </c>
      <c r="U71" s="1" t="s">
        <v>53</v>
      </c>
      <c r="V71" t="s">
        <v>29</v>
      </c>
      <c r="W71"/>
      <c r="X71" t="s">
        <v>30</v>
      </c>
    </row>
    <row r="72" spans="2:24">
      <c r="B72" s="2" t="s">
        <v>196</v>
      </c>
      <c r="C72" s="1"/>
      <c r="D72" s="1"/>
      <c r="E72" s="1"/>
      <c r="F72" s="1"/>
      <c r="G72" s="1"/>
      <c r="H72" s="1"/>
      <c r="I72"/>
      <c r="J72"/>
      <c r="K72"/>
      <c r="L72"/>
      <c r="M72"/>
      <c r="N72"/>
      <c r="O72"/>
      <c r="Q72" t="s">
        <v>25</v>
      </c>
      <c r="R72" s="1"/>
      <c r="S72" s="1"/>
      <c r="T72" s="1" t="s">
        <v>155</v>
      </c>
      <c r="U72" s="1" t="s">
        <v>90</v>
      </c>
      <c r="V72" t="s">
        <v>29</v>
      </c>
      <c r="W72"/>
      <c r="X72" t="s">
        <v>30</v>
      </c>
    </row>
    <row r="73" spans="2:24">
      <c r="B73" s="2" t="s">
        <v>197</v>
      </c>
      <c r="C73" s="1"/>
      <c r="D73" s="1"/>
      <c r="E73" s="1"/>
      <c r="F73" s="1"/>
      <c r="G73" s="1"/>
      <c r="H73" s="1"/>
      <c r="I73"/>
      <c r="J73"/>
      <c r="K73"/>
      <c r="L73"/>
      <c r="M73"/>
      <c r="N73"/>
      <c r="O73"/>
      <c r="Q73" t="s">
        <v>25</v>
      </c>
      <c r="R73" s="1"/>
      <c r="S73" s="1"/>
      <c r="T73" s="1" t="s">
        <v>52</v>
      </c>
      <c r="U73" s="1" t="s">
        <v>53</v>
      </c>
      <c r="V73" t="s">
        <v>29</v>
      </c>
      <c r="W73"/>
      <c r="X73" t="s">
        <v>30</v>
      </c>
    </row>
    <row r="74" spans="2:24">
      <c r="B74" s="2" t="s">
        <v>198</v>
      </c>
      <c r="C74" s="1">
        <v>7002292073</v>
      </c>
      <c r="D74" s="1"/>
      <c r="E74" s="1"/>
      <c r="F74" s="1"/>
      <c r="G74" s="1" t="s">
        <v>199</v>
      </c>
      <c r="H74" s="1" t="s">
        <v>57</v>
      </c>
      <c r="I74"/>
      <c r="J74"/>
      <c r="K74"/>
      <c r="L74"/>
      <c r="M74"/>
      <c r="N74"/>
      <c r="O74"/>
      <c r="Q74" t="s">
        <v>25</v>
      </c>
      <c r="R74" s="1"/>
      <c r="S74" s="1"/>
      <c r="T74" s="1" t="s">
        <v>200</v>
      </c>
      <c r="U74" s="1" t="s">
        <v>37</v>
      </c>
      <c r="V74" t="s">
        <v>29</v>
      </c>
      <c r="W74"/>
      <c r="X74" t="s">
        <v>30</v>
      </c>
    </row>
    <row r="75" spans="2:24">
      <c r="B75" s="2" t="s">
        <v>201</v>
      </c>
      <c r="C75" s="1">
        <v>9376162515</v>
      </c>
      <c r="D75" s="1"/>
      <c r="E75" s="1"/>
      <c r="F75" s="1"/>
      <c r="G75" s="1" t="s">
        <v>56</v>
      </c>
      <c r="H75" s="1" t="s">
        <v>57</v>
      </c>
      <c r="I75"/>
      <c r="J75"/>
      <c r="K75"/>
      <c r="L75"/>
      <c r="M75"/>
      <c r="N75"/>
      <c r="O75"/>
      <c r="Q75" t="s">
        <v>25</v>
      </c>
      <c r="R75" s="1"/>
      <c r="S75" s="1"/>
      <c r="T75" s="1" t="s">
        <v>202</v>
      </c>
      <c r="U75" s="1" t="s">
        <v>116</v>
      </c>
      <c r="V75" t="s">
        <v>29</v>
      </c>
      <c r="W75"/>
      <c r="X75" t="s">
        <v>30</v>
      </c>
    </row>
    <row r="76" spans="2:24">
      <c r="B76" s="2" t="s">
        <v>203</v>
      </c>
      <c r="C76" s="1"/>
      <c r="D76" s="1"/>
      <c r="E76" s="1"/>
      <c r="F76" s="1"/>
      <c r="G76" s="1"/>
      <c r="H76" s="1"/>
      <c r="I76"/>
      <c r="J76"/>
      <c r="K76"/>
      <c r="L76"/>
      <c r="M76"/>
      <c r="N76"/>
      <c r="O76"/>
      <c r="Q76" t="s">
        <v>25</v>
      </c>
      <c r="R76" s="1"/>
      <c r="S76" s="1"/>
      <c r="T76" s="1" t="s">
        <v>52</v>
      </c>
      <c r="U76" s="1" t="s">
        <v>53</v>
      </c>
      <c r="V76" t="s">
        <v>29</v>
      </c>
      <c r="W76"/>
      <c r="X76" t="s">
        <v>30</v>
      </c>
    </row>
    <row r="77" spans="2:24">
      <c r="B77" s="2" t="s">
        <v>204</v>
      </c>
      <c r="C77" s="1"/>
      <c r="D77" s="1"/>
      <c r="E77" s="1"/>
      <c r="F77" s="1"/>
      <c r="G77" s="1"/>
      <c r="H77" s="1"/>
      <c r="I77"/>
      <c r="J77"/>
      <c r="K77"/>
      <c r="L77"/>
      <c r="M77"/>
      <c r="N77"/>
      <c r="O77"/>
      <c r="Q77" t="s">
        <v>25</v>
      </c>
      <c r="R77" s="1" t="s">
        <v>205</v>
      </c>
      <c r="S77" s="1"/>
      <c r="T77" s="1" t="s">
        <v>39</v>
      </c>
      <c r="U77" s="1" t="s">
        <v>28</v>
      </c>
      <c r="V77" t="s">
        <v>29</v>
      </c>
      <c r="W77"/>
      <c r="X77" t="s">
        <v>30</v>
      </c>
    </row>
    <row r="78" spans="2:24">
      <c r="B78" s="2" t="s">
        <v>206</v>
      </c>
      <c r="C78" s="1"/>
      <c r="D78" s="1"/>
      <c r="E78" s="1"/>
      <c r="F78" s="1"/>
      <c r="G78" s="1"/>
      <c r="H78" s="1"/>
      <c r="I78"/>
      <c r="J78"/>
      <c r="K78"/>
      <c r="L78"/>
      <c r="M78"/>
      <c r="N78"/>
      <c r="O78"/>
      <c r="Q78" t="s">
        <v>25</v>
      </c>
      <c r="R78" s="1" t="s">
        <v>207</v>
      </c>
      <c r="S78" s="1"/>
      <c r="T78" s="1" t="s">
        <v>110</v>
      </c>
      <c r="U78" s="1" t="s">
        <v>105</v>
      </c>
      <c r="V78" t="s">
        <v>29</v>
      </c>
      <c r="W78"/>
      <c r="X78" t="s">
        <v>30</v>
      </c>
    </row>
    <row r="79" spans="2:24">
      <c r="B79" s="2" t="s">
        <v>208</v>
      </c>
      <c r="C79" s="1"/>
      <c r="D79" s="1"/>
      <c r="E79" s="1"/>
      <c r="F79" s="1"/>
      <c r="G79" s="1"/>
      <c r="H79" s="1"/>
      <c r="I79"/>
      <c r="J79"/>
      <c r="K79"/>
      <c r="L79"/>
      <c r="M79"/>
      <c r="N79"/>
      <c r="O79"/>
      <c r="Q79" t="s">
        <v>25</v>
      </c>
      <c r="R79" s="1"/>
      <c r="S79" s="1"/>
      <c r="T79" s="1" t="s">
        <v>52</v>
      </c>
      <c r="U79" s="1" t="s">
        <v>53</v>
      </c>
      <c r="V79" t="s">
        <v>29</v>
      </c>
      <c r="W79"/>
      <c r="X79" t="s">
        <v>30</v>
      </c>
    </row>
    <row r="80" spans="2:24">
      <c r="B80" s="2" t="s">
        <v>209</v>
      </c>
      <c r="C80" s="1"/>
      <c r="D80" s="1"/>
      <c r="E80" s="1"/>
      <c r="F80" s="1"/>
      <c r="G80" s="1"/>
      <c r="H80" s="1"/>
      <c r="I80"/>
      <c r="J80"/>
      <c r="K80"/>
      <c r="L80"/>
      <c r="M80"/>
      <c r="N80"/>
      <c r="O80"/>
      <c r="Q80" t="s">
        <v>25</v>
      </c>
      <c r="R80" s="1" t="s">
        <v>210</v>
      </c>
      <c r="S80" s="1"/>
      <c r="T80" s="1" t="s">
        <v>211</v>
      </c>
      <c r="U80" s="1" t="s">
        <v>33</v>
      </c>
      <c r="V80" t="s">
        <v>29</v>
      </c>
      <c r="W80"/>
      <c r="X80" t="s">
        <v>30</v>
      </c>
    </row>
    <row r="81" spans="2:24">
      <c r="B81" s="2" t="s">
        <v>212</v>
      </c>
      <c r="C81" s="1"/>
      <c r="D81" s="1"/>
      <c r="E81" s="1"/>
      <c r="F81" s="1"/>
      <c r="G81" s="1"/>
      <c r="H81" s="1"/>
      <c r="I81"/>
      <c r="J81"/>
      <c r="K81"/>
      <c r="L81"/>
      <c r="M81"/>
      <c r="N81"/>
      <c r="O81"/>
      <c r="Q81" t="s">
        <v>25</v>
      </c>
      <c r="R81" s="1"/>
      <c r="S81" s="1"/>
      <c r="T81" s="1" t="s">
        <v>213</v>
      </c>
      <c r="U81" s="1" t="s">
        <v>185</v>
      </c>
      <c r="V81" t="s">
        <v>29</v>
      </c>
      <c r="W81"/>
      <c r="X81" t="s">
        <v>30</v>
      </c>
    </row>
    <row r="82" spans="2:24">
      <c r="B82" s="2" t="s">
        <v>214</v>
      </c>
      <c r="C82" s="1"/>
      <c r="D82" s="1"/>
      <c r="E82" s="1"/>
      <c r="F82" s="1"/>
      <c r="G82" s="1"/>
      <c r="H82" s="1"/>
      <c r="I82"/>
      <c r="J82"/>
      <c r="K82"/>
      <c r="L82"/>
      <c r="M82"/>
      <c r="N82"/>
      <c r="O82"/>
      <c r="Q82" t="s">
        <v>25</v>
      </c>
      <c r="R82" s="1"/>
      <c r="S82" s="1"/>
      <c r="T82" s="1" t="s">
        <v>215</v>
      </c>
      <c r="U82" s="1" t="s">
        <v>102</v>
      </c>
      <c r="V82" t="s">
        <v>29</v>
      </c>
      <c r="W82"/>
      <c r="X82" t="s">
        <v>30</v>
      </c>
    </row>
    <row r="83" spans="2:24">
      <c r="B83" s="2" t="s">
        <v>216</v>
      </c>
      <c r="C83" s="1"/>
      <c r="D83" s="1"/>
      <c r="E83" s="1"/>
      <c r="F83" s="1"/>
      <c r="G83" s="1"/>
      <c r="H83" s="1"/>
      <c r="I83"/>
      <c r="J83"/>
      <c r="K83"/>
      <c r="L83"/>
      <c r="M83"/>
      <c r="N83"/>
      <c r="O83"/>
      <c r="Q83" t="s">
        <v>25</v>
      </c>
      <c r="R83" s="1"/>
      <c r="S83" s="1"/>
      <c r="T83" s="1" t="s">
        <v>217</v>
      </c>
      <c r="U83" s="1" t="s">
        <v>28</v>
      </c>
      <c r="V83" t="s">
        <v>29</v>
      </c>
      <c r="W83"/>
      <c r="X83" t="s">
        <v>30</v>
      </c>
    </row>
    <row r="84" spans="2:24">
      <c r="B84" s="2" t="s">
        <v>218</v>
      </c>
      <c r="C84" s="1"/>
      <c r="D84" s="1"/>
      <c r="E84" s="1"/>
      <c r="F84" s="1"/>
      <c r="G84" s="1"/>
      <c r="H84" s="1"/>
      <c r="I84"/>
      <c r="J84"/>
      <c r="K84"/>
      <c r="L84"/>
      <c r="M84"/>
      <c r="N84"/>
      <c r="O84"/>
      <c r="Q84" t="s">
        <v>25</v>
      </c>
      <c r="R84" s="1"/>
      <c r="S84" s="1"/>
      <c r="T84" s="1" t="s">
        <v>52</v>
      </c>
      <c r="U84" s="1" t="s">
        <v>53</v>
      </c>
      <c r="V84" t="s">
        <v>29</v>
      </c>
      <c r="W84"/>
      <c r="X84" t="s">
        <v>30</v>
      </c>
    </row>
    <row r="85" spans="2:24">
      <c r="B85" s="2" t="s">
        <v>219</v>
      </c>
      <c r="C85" s="1"/>
      <c r="D85" s="1"/>
      <c r="E85" s="1"/>
      <c r="F85" s="1"/>
      <c r="G85" s="1"/>
      <c r="H85" s="1"/>
      <c r="I85"/>
      <c r="J85"/>
      <c r="K85"/>
      <c r="L85"/>
      <c r="M85"/>
      <c r="N85"/>
      <c r="O85"/>
      <c r="Q85" t="s">
        <v>25</v>
      </c>
      <c r="R85" s="1"/>
      <c r="S85" s="1"/>
      <c r="T85" s="1" t="s">
        <v>220</v>
      </c>
      <c r="U85" s="1" t="s">
        <v>60</v>
      </c>
      <c r="V85" t="s">
        <v>29</v>
      </c>
      <c r="W85"/>
      <c r="X85" t="s">
        <v>30</v>
      </c>
    </row>
    <row r="86" spans="2:24">
      <c r="B86" s="2" t="s">
        <v>221</v>
      </c>
      <c r="C86" s="1"/>
      <c r="D86" s="1"/>
      <c r="E86" s="1"/>
      <c r="F86" s="1"/>
      <c r="G86" s="1"/>
      <c r="H86" s="1"/>
      <c r="I86"/>
      <c r="J86"/>
      <c r="K86"/>
      <c r="L86"/>
      <c r="M86"/>
      <c r="N86"/>
      <c r="O86"/>
      <c r="Q86" t="s">
        <v>25</v>
      </c>
      <c r="R86" s="1"/>
      <c r="S86" s="1"/>
      <c r="T86" s="1" t="s">
        <v>211</v>
      </c>
      <c r="U86" s="1" t="s">
        <v>33</v>
      </c>
      <c r="V86" t="s">
        <v>29</v>
      </c>
      <c r="W86"/>
      <c r="X86" t="s">
        <v>30</v>
      </c>
    </row>
    <row r="87" spans="2:24">
      <c r="B87" s="2" t="s">
        <v>222</v>
      </c>
      <c r="C87" s="1"/>
      <c r="D87" s="1"/>
      <c r="E87" s="1"/>
      <c r="F87" s="1"/>
      <c r="G87" s="1"/>
      <c r="H87" s="1"/>
      <c r="I87"/>
      <c r="J87"/>
      <c r="K87"/>
      <c r="L87"/>
      <c r="M87"/>
      <c r="N87"/>
      <c r="O87"/>
      <c r="Q87" t="s">
        <v>25</v>
      </c>
      <c r="R87" s="1"/>
      <c r="S87" s="1"/>
      <c r="T87" s="1" t="s">
        <v>223</v>
      </c>
      <c r="U87" s="1" t="s">
        <v>105</v>
      </c>
      <c r="V87" t="s">
        <v>29</v>
      </c>
      <c r="W87"/>
      <c r="X87" t="s">
        <v>30</v>
      </c>
    </row>
    <row r="88" spans="2:24">
      <c r="B88" s="2" t="s">
        <v>224</v>
      </c>
      <c r="C88" s="1"/>
      <c r="D88" s="1"/>
      <c r="E88" s="1"/>
      <c r="F88" s="1"/>
      <c r="G88" s="1"/>
      <c r="H88" s="1"/>
      <c r="I88"/>
      <c r="J88"/>
      <c r="K88"/>
      <c r="L88"/>
      <c r="M88"/>
      <c r="N88"/>
      <c r="O88"/>
      <c r="Q88" t="s">
        <v>25</v>
      </c>
      <c r="R88" s="1"/>
      <c r="S88" s="1"/>
      <c r="T88" s="1" t="s">
        <v>225</v>
      </c>
      <c r="U88" s="1" t="s">
        <v>60</v>
      </c>
      <c r="V88" t="s">
        <v>29</v>
      </c>
      <c r="W88"/>
      <c r="X88" t="s">
        <v>30</v>
      </c>
    </row>
    <row r="89" spans="2:24">
      <c r="B89" s="2" t="s">
        <v>226</v>
      </c>
      <c r="C89" s="1"/>
      <c r="D89" s="1"/>
      <c r="E89" s="1"/>
      <c r="F89" s="1"/>
      <c r="G89" s="1"/>
      <c r="H89" s="1"/>
      <c r="I89"/>
      <c r="J89"/>
      <c r="K89"/>
      <c r="L89"/>
      <c r="M89"/>
      <c r="N89"/>
      <c r="O89"/>
      <c r="Q89" t="s">
        <v>25</v>
      </c>
      <c r="R89" s="1"/>
      <c r="S89" s="1"/>
      <c r="T89" s="1" t="s">
        <v>89</v>
      </c>
      <c r="U89" s="1" t="s">
        <v>90</v>
      </c>
      <c r="V89" t="s">
        <v>29</v>
      </c>
      <c r="W89"/>
      <c r="X89" t="s">
        <v>30</v>
      </c>
    </row>
    <row r="90" spans="2:24">
      <c r="B90" s="2" t="s">
        <v>227</v>
      </c>
      <c r="C90" s="1"/>
      <c r="D90" s="1"/>
      <c r="E90" s="1"/>
      <c r="F90" s="1"/>
      <c r="G90" s="1"/>
      <c r="H90" s="1"/>
      <c r="I90"/>
      <c r="J90"/>
      <c r="K90"/>
      <c r="L90"/>
      <c r="M90"/>
      <c r="N90"/>
      <c r="O90"/>
      <c r="Q90" t="s">
        <v>25</v>
      </c>
      <c r="R90" s="1"/>
      <c r="S90" s="1"/>
      <c r="T90" s="1" t="s">
        <v>142</v>
      </c>
      <c r="U90" s="1" t="s">
        <v>33</v>
      </c>
      <c r="V90" t="s">
        <v>29</v>
      </c>
      <c r="W90"/>
      <c r="X90" t="s">
        <v>30</v>
      </c>
    </row>
    <row r="91" spans="2:24">
      <c r="B91" s="2" t="s">
        <v>228</v>
      </c>
      <c r="C91" s="1"/>
      <c r="D91" s="1"/>
      <c r="E91" s="1"/>
      <c r="F91" s="1"/>
      <c r="G91" s="1"/>
      <c r="H91" s="1"/>
      <c r="I91"/>
      <c r="J91"/>
      <c r="K91"/>
      <c r="L91"/>
      <c r="M91"/>
      <c r="N91"/>
      <c r="O91"/>
      <c r="Q91" t="s">
        <v>25</v>
      </c>
      <c r="R91" s="1"/>
      <c r="S91" s="1"/>
      <c r="T91" s="1" t="s">
        <v>52</v>
      </c>
      <c r="U91" s="1" t="s">
        <v>53</v>
      </c>
      <c r="V91" t="s">
        <v>29</v>
      </c>
      <c r="W91"/>
      <c r="X91" t="s">
        <v>30</v>
      </c>
    </row>
    <row r="92" spans="2:24">
      <c r="B92" s="2" t="s">
        <v>229</v>
      </c>
      <c r="C92" s="1">
        <v>9899300101</v>
      </c>
      <c r="D92" s="1"/>
      <c r="E92" s="1"/>
      <c r="F92" s="1"/>
      <c r="G92" s="1" t="s">
        <v>230</v>
      </c>
      <c r="H92" s="1" t="s">
        <v>231</v>
      </c>
      <c r="I92"/>
      <c r="J92"/>
      <c r="K92"/>
      <c r="L92"/>
      <c r="M92"/>
      <c r="N92"/>
      <c r="O92"/>
      <c r="Q92" t="s">
        <v>25</v>
      </c>
      <c r="R92" s="1"/>
      <c r="S92" s="1"/>
      <c r="T92" s="1" t="s">
        <v>232</v>
      </c>
      <c r="U92" s="1" t="s">
        <v>78</v>
      </c>
      <c r="V92" t="s">
        <v>29</v>
      </c>
      <c r="W92"/>
      <c r="X92" t="s">
        <v>30</v>
      </c>
    </row>
    <row r="93" spans="2:24">
      <c r="B93" s="2" t="s">
        <v>233</v>
      </c>
      <c r="C93" s="1"/>
      <c r="D93" s="1"/>
      <c r="E93" s="1"/>
      <c r="F93" s="1"/>
      <c r="G93" s="1"/>
      <c r="H93" s="1"/>
      <c r="I93"/>
      <c r="J93"/>
      <c r="K93"/>
      <c r="L93"/>
      <c r="M93"/>
      <c r="N93"/>
      <c r="O93"/>
      <c r="Q93" t="s">
        <v>25</v>
      </c>
      <c r="R93" s="1"/>
      <c r="S93" s="1"/>
      <c r="T93" s="1" t="s">
        <v>234</v>
      </c>
      <c r="U93" s="1" t="s">
        <v>105</v>
      </c>
      <c r="V93" t="s">
        <v>29</v>
      </c>
      <c r="W93"/>
      <c r="X93" t="s">
        <v>30</v>
      </c>
    </row>
    <row r="94" spans="2:24">
      <c r="B94" s="2" t="s">
        <v>235</v>
      </c>
      <c r="C94" s="1"/>
      <c r="D94" s="1"/>
      <c r="E94" s="1"/>
      <c r="F94" s="1"/>
      <c r="G94" s="1"/>
      <c r="H94" s="1"/>
      <c r="I94"/>
      <c r="J94"/>
      <c r="K94"/>
      <c r="L94"/>
      <c r="M94"/>
      <c r="N94"/>
      <c r="O94"/>
      <c r="Q94" t="s">
        <v>25</v>
      </c>
      <c r="R94" s="1"/>
      <c r="S94" s="1"/>
      <c r="T94" s="1" t="s">
        <v>155</v>
      </c>
      <c r="U94" s="1" t="s">
        <v>90</v>
      </c>
      <c r="V94" t="s">
        <v>29</v>
      </c>
      <c r="W94"/>
      <c r="X94" t="s">
        <v>30</v>
      </c>
    </row>
    <row r="95" spans="2:24">
      <c r="B95" s="2" t="s">
        <v>236</v>
      </c>
      <c r="C95" s="1"/>
      <c r="D95" s="1"/>
      <c r="E95" s="1"/>
      <c r="F95" s="1"/>
      <c r="G95" s="1"/>
      <c r="H95" s="1"/>
      <c r="I95"/>
      <c r="J95"/>
      <c r="K95"/>
      <c r="L95"/>
      <c r="M95"/>
      <c r="N95"/>
      <c r="O95"/>
      <c r="Q95" t="s">
        <v>25</v>
      </c>
      <c r="R95" s="1"/>
      <c r="S95" s="1"/>
      <c r="T95" s="1" t="s">
        <v>237</v>
      </c>
      <c r="U95" s="1" t="s">
        <v>28</v>
      </c>
      <c r="V95" t="s">
        <v>29</v>
      </c>
      <c r="W95"/>
      <c r="X95" t="s">
        <v>30</v>
      </c>
    </row>
    <row r="96" spans="2:24">
      <c r="B96" s="2" t="s">
        <v>238</v>
      </c>
      <c r="C96" s="1"/>
      <c r="D96" s="1"/>
      <c r="E96" s="1"/>
      <c r="F96" s="1"/>
      <c r="G96" s="1"/>
      <c r="H96" s="1"/>
      <c r="I96"/>
      <c r="J96"/>
      <c r="K96"/>
      <c r="L96"/>
      <c r="M96"/>
      <c r="N96"/>
      <c r="O96"/>
      <c r="Q96" t="s">
        <v>25</v>
      </c>
      <c r="R96" s="1"/>
      <c r="S96" s="1"/>
      <c r="T96" s="1" t="s">
        <v>239</v>
      </c>
      <c r="U96" s="1" t="s">
        <v>240</v>
      </c>
      <c r="V96" t="s">
        <v>29</v>
      </c>
      <c r="W96"/>
      <c r="X96" t="s">
        <v>30</v>
      </c>
    </row>
    <row r="97" spans="2:24">
      <c r="B97" s="2" t="s">
        <v>241</v>
      </c>
      <c r="C97" s="1"/>
      <c r="D97" s="1"/>
      <c r="E97" s="1"/>
      <c r="F97" s="1"/>
      <c r="G97" s="1"/>
      <c r="H97" s="1"/>
      <c r="I97"/>
      <c r="J97"/>
      <c r="K97"/>
      <c r="L97"/>
      <c r="M97"/>
      <c r="N97"/>
      <c r="O97"/>
      <c r="Q97" t="s">
        <v>25</v>
      </c>
      <c r="R97" s="1"/>
      <c r="S97" s="1"/>
      <c r="T97" s="1" t="s">
        <v>242</v>
      </c>
      <c r="U97" s="1" t="s">
        <v>70</v>
      </c>
      <c r="V97" t="s">
        <v>29</v>
      </c>
      <c r="W97"/>
      <c r="X97" t="s">
        <v>30</v>
      </c>
    </row>
    <row r="98" spans="2:24">
      <c r="B98" s="2" t="s">
        <v>243</v>
      </c>
      <c r="C98" s="1"/>
      <c r="D98" s="1"/>
      <c r="E98" s="1"/>
      <c r="F98" s="1"/>
      <c r="G98" s="1"/>
      <c r="H98" s="1"/>
      <c r="I98"/>
      <c r="J98"/>
      <c r="K98"/>
      <c r="L98"/>
      <c r="M98"/>
      <c r="N98"/>
      <c r="O98"/>
      <c r="Q98" t="s">
        <v>25</v>
      </c>
      <c r="R98" s="1"/>
      <c r="S98" s="1"/>
      <c r="T98" s="1" t="s">
        <v>52</v>
      </c>
      <c r="U98" s="1" t="s">
        <v>53</v>
      </c>
      <c r="V98" t="s">
        <v>29</v>
      </c>
      <c r="W98"/>
      <c r="X98" t="s">
        <v>30</v>
      </c>
    </row>
    <row r="99" spans="2:24">
      <c r="B99" s="2" t="s">
        <v>244</v>
      </c>
      <c r="C99" s="1">
        <f>919901383633</f>
        <v>919901383633</v>
      </c>
      <c r="D99" s="1"/>
      <c r="E99" s="1"/>
      <c r="F99" s="1"/>
      <c r="G99" s="1" t="s">
        <v>45</v>
      </c>
      <c r="H99" s="1" t="s">
        <v>57</v>
      </c>
      <c r="I99"/>
      <c r="J99"/>
      <c r="K99"/>
      <c r="L99"/>
      <c r="M99"/>
      <c r="N99"/>
      <c r="O99"/>
      <c r="Q99" t="s">
        <v>25</v>
      </c>
      <c r="R99" s="1"/>
      <c r="S99" s="1"/>
      <c r="T99" s="1" t="s">
        <v>245</v>
      </c>
      <c r="U99" s="1" t="s">
        <v>102</v>
      </c>
      <c r="V99" t="s">
        <v>29</v>
      </c>
      <c r="W99"/>
      <c r="X99" t="s">
        <v>30</v>
      </c>
    </row>
    <row r="100" spans="2:24">
      <c r="B100" s="2" t="s">
        <v>246</v>
      </c>
      <c r="C100" s="1">
        <v>9402696843</v>
      </c>
      <c r="D100" s="1"/>
      <c r="E100" s="1"/>
      <c r="F100" s="1"/>
      <c r="G100" s="1" t="s">
        <v>146</v>
      </c>
      <c r="H100" s="1" t="s">
        <v>247</v>
      </c>
      <c r="I100"/>
      <c r="J100"/>
      <c r="K100"/>
      <c r="L100"/>
      <c r="M100"/>
      <c r="N100"/>
      <c r="O100"/>
      <c r="Q100" t="s">
        <v>25</v>
      </c>
      <c r="R100" s="1" t="s">
        <v>248</v>
      </c>
      <c r="S100" s="1"/>
      <c r="T100" s="1" t="s">
        <v>249</v>
      </c>
      <c r="U100" s="1" t="s">
        <v>250</v>
      </c>
      <c r="V100" t="s">
        <v>29</v>
      </c>
      <c r="W100"/>
      <c r="X100" t="s">
        <v>30</v>
      </c>
    </row>
    <row r="101" spans="2:24">
      <c r="B101" s="2" t="s">
        <v>251</v>
      </c>
      <c r="C101" s="1"/>
      <c r="D101" s="1"/>
      <c r="E101" s="1"/>
      <c r="F101" s="1"/>
      <c r="G101" s="1"/>
      <c r="H101" s="1"/>
      <c r="I101"/>
      <c r="J101"/>
      <c r="K101"/>
      <c r="L101"/>
      <c r="M101"/>
      <c r="N101"/>
      <c r="O101"/>
      <c r="Q101" t="s">
        <v>25</v>
      </c>
      <c r="R101" s="1"/>
      <c r="S101" s="1"/>
      <c r="T101" s="1" t="s">
        <v>139</v>
      </c>
      <c r="U101" s="1" t="s">
        <v>28</v>
      </c>
      <c r="V101" t="s">
        <v>29</v>
      </c>
      <c r="W101"/>
      <c r="X101" t="s">
        <v>30</v>
      </c>
    </row>
    <row r="102" spans="2:24">
      <c r="B102" s="2" t="s">
        <v>252</v>
      </c>
      <c r="C102" s="1"/>
      <c r="D102" s="1"/>
      <c r="E102" s="1"/>
      <c r="F102" s="1"/>
      <c r="G102" s="1"/>
      <c r="H102" s="1"/>
      <c r="I102"/>
      <c r="J102"/>
      <c r="K102"/>
      <c r="L102"/>
      <c r="M102"/>
      <c r="N102"/>
      <c r="O102"/>
      <c r="Q102" t="s">
        <v>25</v>
      </c>
      <c r="R102" s="1"/>
      <c r="S102" s="1"/>
      <c r="T102" s="1" t="s">
        <v>253</v>
      </c>
      <c r="U102" s="1" t="s">
        <v>70</v>
      </c>
      <c r="V102" t="s">
        <v>29</v>
      </c>
      <c r="W102"/>
      <c r="X102" t="s">
        <v>30</v>
      </c>
    </row>
    <row r="103" spans="2:24">
      <c r="B103" s="2" t="s">
        <v>254</v>
      </c>
      <c r="C103" s="1"/>
      <c r="D103" s="1"/>
      <c r="E103" s="1"/>
      <c r="F103" s="1"/>
      <c r="G103" s="1"/>
      <c r="H103" s="1"/>
      <c r="I103"/>
      <c r="J103"/>
      <c r="K103"/>
      <c r="L103"/>
      <c r="M103"/>
      <c r="N103"/>
      <c r="O103"/>
      <c r="Q103" t="s">
        <v>25</v>
      </c>
      <c r="R103" s="1"/>
      <c r="S103" s="1"/>
      <c r="T103" s="1" t="s">
        <v>255</v>
      </c>
      <c r="U103" s="1" t="s">
        <v>116</v>
      </c>
      <c r="V103" t="s">
        <v>29</v>
      </c>
      <c r="W103"/>
      <c r="X103" t="s">
        <v>30</v>
      </c>
    </row>
    <row r="104" spans="2:24">
      <c r="B104" s="2" t="s">
        <v>256</v>
      </c>
      <c r="C104" s="1"/>
      <c r="D104" s="1"/>
      <c r="E104" s="1"/>
      <c r="F104" s="1"/>
      <c r="G104" s="1"/>
      <c r="H104" s="1"/>
      <c r="I104"/>
      <c r="J104"/>
      <c r="K104"/>
      <c r="L104"/>
      <c r="M104"/>
      <c r="N104"/>
      <c r="O104"/>
      <c r="Q104" t="s">
        <v>25</v>
      </c>
      <c r="R104" s="1" t="s">
        <v>257</v>
      </c>
      <c r="S104" s="1"/>
      <c r="T104" s="1" t="s">
        <v>258</v>
      </c>
      <c r="U104" s="1" t="s">
        <v>179</v>
      </c>
      <c r="V104" t="s">
        <v>29</v>
      </c>
      <c r="W104"/>
      <c r="X104" t="s">
        <v>30</v>
      </c>
    </row>
    <row r="105" spans="2:24">
      <c r="B105" s="2" t="s">
        <v>259</v>
      </c>
      <c r="C105" s="1"/>
      <c r="D105" s="1"/>
      <c r="E105" s="1"/>
      <c r="F105" s="1"/>
      <c r="G105" s="1"/>
      <c r="H105" s="1"/>
      <c r="I105"/>
      <c r="J105"/>
      <c r="K105"/>
      <c r="L105"/>
      <c r="M105"/>
      <c r="N105"/>
      <c r="O105"/>
      <c r="Q105" t="s">
        <v>25</v>
      </c>
      <c r="R105" s="1" t="s">
        <v>260</v>
      </c>
      <c r="S105" s="1"/>
      <c r="T105" s="1" t="s">
        <v>261</v>
      </c>
      <c r="U105" s="1" t="s">
        <v>28</v>
      </c>
      <c r="V105" t="s">
        <v>29</v>
      </c>
      <c r="W105"/>
      <c r="X105" t="s">
        <v>30</v>
      </c>
    </row>
    <row r="106" spans="2:24">
      <c r="B106" s="2" t="s">
        <v>262</v>
      </c>
      <c r="C106" s="1"/>
      <c r="D106" s="1"/>
      <c r="E106" s="1"/>
      <c r="F106" s="1"/>
      <c r="G106" s="1"/>
      <c r="H106" s="1"/>
      <c r="I106"/>
      <c r="J106"/>
      <c r="K106"/>
      <c r="L106"/>
      <c r="M106"/>
      <c r="N106"/>
      <c r="O106"/>
      <c r="Q106" t="s">
        <v>25</v>
      </c>
      <c r="R106" s="1" t="s">
        <v>263</v>
      </c>
      <c r="S106" s="1"/>
      <c r="T106" s="1" t="s">
        <v>264</v>
      </c>
      <c r="U106" s="1" t="s">
        <v>28</v>
      </c>
      <c r="V106" t="s">
        <v>29</v>
      </c>
      <c r="W106"/>
      <c r="X106" t="s">
        <v>30</v>
      </c>
    </row>
    <row r="107" spans="2:24">
      <c r="B107" s="2" t="s">
        <v>265</v>
      </c>
      <c r="C107" s="1"/>
      <c r="D107" s="1"/>
      <c r="E107" s="1"/>
      <c r="F107" s="1"/>
      <c r="G107" s="1"/>
      <c r="H107" s="1"/>
      <c r="I107"/>
      <c r="J107"/>
      <c r="K107"/>
      <c r="L107"/>
      <c r="M107"/>
      <c r="N107"/>
      <c r="O107"/>
      <c r="Q107" t="s">
        <v>25</v>
      </c>
      <c r="R107" s="1" t="s">
        <v>266</v>
      </c>
      <c r="S107" s="1"/>
      <c r="T107" s="1" t="s">
        <v>52</v>
      </c>
      <c r="U107" s="1" t="s">
        <v>53</v>
      </c>
      <c r="V107" t="s">
        <v>29</v>
      </c>
      <c r="W107"/>
      <c r="X107" t="s">
        <v>30</v>
      </c>
    </row>
    <row r="108" spans="2:24">
      <c r="B108" s="2" t="s">
        <v>267</v>
      </c>
      <c r="C108" s="1"/>
      <c r="D108" s="1"/>
      <c r="E108" s="1"/>
      <c r="F108" s="1"/>
      <c r="G108" s="1"/>
      <c r="H108" s="1"/>
      <c r="I108"/>
      <c r="J108"/>
      <c r="K108"/>
      <c r="L108"/>
      <c r="M108"/>
      <c r="N108"/>
      <c r="O108"/>
      <c r="Q108" t="s">
        <v>25</v>
      </c>
      <c r="R108" s="1"/>
      <c r="S108" s="1"/>
      <c r="T108" s="1" t="s">
        <v>258</v>
      </c>
      <c r="U108" s="1" t="s">
        <v>179</v>
      </c>
      <c r="V108" t="s">
        <v>29</v>
      </c>
      <c r="W108"/>
      <c r="X108" t="s">
        <v>30</v>
      </c>
    </row>
    <row r="109" spans="2:24">
      <c r="B109" s="2" t="s">
        <v>268</v>
      </c>
      <c r="C109" s="1"/>
      <c r="D109" s="1"/>
      <c r="E109" s="1"/>
      <c r="F109" s="1"/>
      <c r="G109" s="1"/>
      <c r="H109" s="1"/>
      <c r="I109"/>
      <c r="J109"/>
      <c r="K109"/>
      <c r="L109"/>
      <c r="M109"/>
      <c r="N109"/>
      <c r="O109"/>
      <c r="Q109" t="s">
        <v>25</v>
      </c>
      <c r="R109" s="1"/>
      <c r="S109" s="1"/>
      <c r="T109" s="1" t="s">
        <v>269</v>
      </c>
      <c r="U109" s="1" t="s">
        <v>116</v>
      </c>
      <c r="V109" t="s">
        <v>29</v>
      </c>
      <c r="W109"/>
      <c r="X109" t="s">
        <v>30</v>
      </c>
    </row>
    <row r="110" spans="2:24">
      <c r="B110" s="2" t="s">
        <v>270</v>
      </c>
      <c r="C110" s="1"/>
      <c r="D110" s="1"/>
      <c r="E110" s="1"/>
      <c r="F110" s="1"/>
      <c r="G110" s="1"/>
      <c r="H110" s="1"/>
      <c r="I110"/>
      <c r="J110"/>
      <c r="K110"/>
      <c r="L110"/>
      <c r="M110"/>
      <c r="N110"/>
      <c r="O110"/>
      <c r="Q110" t="s">
        <v>25</v>
      </c>
      <c r="R110" s="1"/>
      <c r="S110" s="1"/>
      <c r="T110" s="1" t="s">
        <v>271</v>
      </c>
      <c r="U110" s="1" t="s">
        <v>78</v>
      </c>
      <c r="V110" t="s">
        <v>29</v>
      </c>
      <c r="W110"/>
      <c r="X110" t="s">
        <v>30</v>
      </c>
    </row>
    <row r="111" spans="2:24">
      <c r="B111" s="2" t="s">
        <v>272</v>
      </c>
      <c r="C111" s="1"/>
      <c r="D111" s="1"/>
      <c r="E111" s="1"/>
      <c r="F111" s="1"/>
      <c r="G111" s="1"/>
      <c r="H111" s="1"/>
      <c r="I111"/>
      <c r="J111"/>
      <c r="K111"/>
      <c r="L111"/>
      <c r="M111"/>
      <c r="N111"/>
      <c r="O111"/>
      <c r="Q111" t="s">
        <v>25</v>
      </c>
      <c r="R111" s="1"/>
      <c r="S111" s="1"/>
      <c r="T111" s="1" t="s">
        <v>273</v>
      </c>
      <c r="U111" s="1" t="s">
        <v>185</v>
      </c>
      <c r="V111" t="s">
        <v>29</v>
      </c>
      <c r="W111"/>
      <c r="X111" t="s">
        <v>30</v>
      </c>
    </row>
    <row r="112" spans="2:24">
      <c r="B112" s="2" t="s">
        <v>274</v>
      </c>
      <c r="C112" s="1"/>
      <c r="D112" s="1"/>
      <c r="E112" s="1"/>
      <c r="F112" s="1"/>
      <c r="G112" s="1"/>
      <c r="H112" s="1"/>
      <c r="I112"/>
      <c r="J112"/>
      <c r="K112"/>
      <c r="L112"/>
      <c r="M112"/>
      <c r="N112"/>
      <c r="O112"/>
      <c r="Q112" t="s">
        <v>25</v>
      </c>
      <c r="R112" s="1"/>
      <c r="S112" s="1"/>
      <c r="T112" s="1" t="s">
        <v>275</v>
      </c>
      <c r="U112" s="1" t="s">
        <v>276</v>
      </c>
      <c r="V112" t="s">
        <v>29</v>
      </c>
      <c r="W112"/>
      <c r="X112" t="s">
        <v>30</v>
      </c>
    </row>
    <row r="113" spans="2:24">
      <c r="B113" s="2" t="s">
        <v>277</v>
      </c>
      <c r="C113" s="1">
        <v>9825480145</v>
      </c>
      <c r="D113" s="1"/>
      <c r="E113" s="1"/>
      <c r="F113" s="1"/>
      <c r="G113" s="1" t="s">
        <v>72</v>
      </c>
      <c r="H113" s="1" t="s">
        <v>92</v>
      </c>
      <c r="I113"/>
      <c r="J113"/>
      <c r="K113"/>
      <c r="L113"/>
      <c r="M113"/>
      <c r="N113"/>
      <c r="O113"/>
      <c r="Q113" t="s">
        <v>25</v>
      </c>
      <c r="R113" s="1"/>
      <c r="S113" s="1"/>
      <c r="T113" s="1" t="s">
        <v>255</v>
      </c>
      <c r="U113" s="1" t="s">
        <v>116</v>
      </c>
      <c r="V113" t="s">
        <v>29</v>
      </c>
      <c r="W113"/>
      <c r="X113" t="s">
        <v>30</v>
      </c>
    </row>
    <row r="114" spans="2:24">
      <c r="B114" s="2" t="s">
        <v>278</v>
      </c>
      <c r="C114" s="1"/>
      <c r="D114" s="1"/>
      <c r="E114" s="1"/>
      <c r="F114" s="1"/>
      <c r="G114" s="1"/>
      <c r="H114" s="1"/>
      <c r="I114"/>
      <c r="J114"/>
      <c r="K114"/>
      <c r="L114"/>
      <c r="M114"/>
      <c r="N114"/>
      <c r="O114"/>
      <c r="Q114" t="s">
        <v>25</v>
      </c>
      <c r="R114" s="1"/>
      <c r="S114" s="1"/>
      <c r="T114" s="1" t="s">
        <v>279</v>
      </c>
      <c r="U114" s="1" t="s">
        <v>179</v>
      </c>
      <c r="V114" t="s">
        <v>29</v>
      </c>
      <c r="W114"/>
      <c r="X114" t="s">
        <v>30</v>
      </c>
    </row>
    <row r="115" spans="2:24">
      <c r="B115" s="2" t="s">
        <v>280</v>
      </c>
      <c r="C115" s="1"/>
      <c r="D115" s="1"/>
      <c r="E115" s="1"/>
      <c r="F115" s="1"/>
      <c r="G115" s="1"/>
      <c r="H115" s="1"/>
      <c r="I115"/>
      <c r="J115"/>
      <c r="K115"/>
      <c r="L115"/>
      <c r="M115"/>
      <c r="N115"/>
      <c r="O115"/>
      <c r="Q115" t="s">
        <v>25</v>
      </c>
      <c r="R115" s="1"/>
      <c r="S115" s="1"/>
      <c r="T115" s="1" t="s">
        <v>281</v>
      </c>
      <c r="U115" s="1" t="s">
        <v>28</v>
      </c>
      <c r="V115" t="s">
        <v>29</v>
      </c>
      <c r="W115"/>
      <c r="X115" t="s">
        <v>30</v>
      </c>
    </row>
    <row r="116" spans="2:24">
      <c r="B116" s="2" t="s">
        <v>282</v>
      </c>
      <c r="C116" s="1"/>
      <c r="D116" s="1"/>
      <c r="E116" s="1"/>
      <c r="F116" s="1"/>
      <c r="G116" s="1"/>
      <c r="H116" s="1"/>
      <c r="I116"/>
      <c r="J116"/>
      <c r="K116"/>
      <c r="L116"/>
      <c r="M116"/>
      <c r="N116"/>
      <c r="O116"/>
      <c r="Q116" t="s">
        <v>25</v>
      </c>
      <c r="R116" s="1"/>
      <c r="S116" s="1"/>
      <c r="T116" s="1" t="s">
        <v>283</v>
      </c>
      <c r="U116" s="1" t="s">
        <v>284</v>
      </c>
      <c r="V116" t="s">
        <v>29</v>
      </c>
      <c r="W116"/>
      <c r="X116" t="s">
        <v>30</v>
      </c>
    </row>
    <row r="117" spans="2:24">
      <c r="B117" s="2" t="s">
        <v>285</v>
      </c>
      <c r="C117" s="1"/>
      <c r="D117" s="1"/>
      <c r="E117" s="1"/>
      <c r="F117" s="1"/>
      <c r="G117" s="1"/>
      <c r="H117" s="1"/>
      <c r="I117"/>
      <c r="J117"/>
      <c r="K117"/>
      <c r="L117"/>
      <c r="M117"/>
      <c r="N117"/>
      <c r="O117"/>
      <c r="Q117" t="s">
        <v>25</v>
      </c>
      <c r="R117" s="1"/>
      <c r="S117" s="1"/>
      <c r="T117" s="1" t="s">
        <v>286</v>
      </c>
      <c r="U117" s="1" t="s">
        <v>28</v>
      </c>
      <c r="V117" t="s">
        <v>29</v>
      </c>
      <c r="W117"/>
      <c r="X117" t="s">
        <v>30</v>
      </c>
    </row>
    <row r="118" spans="2:24">
      <c r="B118" s="2" t="s">
        <v>287</v>
      </c>
      <c r="C118" s="1"/>
      <c r="D118" s="1"/>
      <c r="E118" s="1"/>
      <c r="F118" s="1"/>
      <c r="G118" s="1"/>
      <c r="H118" s="1"/>
      <c r="I118"/>
      <c r="J118"/>
      <c r="K118"/>
      <c r="L118"/>
      <c r="M118"/>
      <c r="N118"/>
      <c r="O118"/>
      <c r="Q118" t="s">
        <v>25</v>
      </c>
      <c r="R118" s="1"/>
      <c r="S118" s="1"/>
      <c r="T118" s="1" t="s">
        <v>288</v>
      </c>
      <c r="U118" s="1" t="s">
        <v>289</v>
      </c>
      <c r="V118" t="s">
        <v>29</v>
      </c>
      <c r="W118"/>
      <c r="X118" t="s">
        <v>30</v>
      </c>
    </row>
    <row r="119" spans="2:24">
      <c r="B119" s="2" t="s">
        <v>290</v>
      </c>
      <c r="C119" s="1"/>
      <c r="D119" s="1"/>
      <c r="E119" s="1"/>
      <c r="F119" s="1"/>
      <c r="G119" s="1"/>
      <c r="H119" s="1"/>
      <c r="I119"/>
      <c r="J119"/>
      <c r="K119"/>
      <c r="L119"/>
      <c r="M119"/>
      <c r="N119"/>
      <c r="O119"/>
      <c r="Q119" t="s">
        <v>25</v>
      </c>
      <c r="R119" s="1"/>
      <c r="S119" s="1"/>
      <c r="T119" s="1" t="s">
        <v>291</v>
      </c>
      <c r="U119" s="1" t="s">
        <v>60</v>
      </c>
      <c r="V119" t="s">
        <v>29</v>
      </c>
      <c r="W119"/>
      <c r="X119" t="s">
        <v>30</v>
      </c>
    </row>
    <row r="120" spans="2:24">
      <c r="B120" s="2" t="s">
        <v>292</v>
      </c>
      <c r="C120" s="1"/>
      <c r="D120" s="1"/>
      <c r="E120" s="1"/>
      <c r="F120" s="1"/>
      <c r="G120" s="1"/>
      <c r="H120" s="1"/>
      <c r="I120"/>
      <c r="J120"/>
      <c r="K120"/>
      <c r="L120"/>
      <c r="M120"/>
      <c r="N120"/>
      <c r="O120"/>
      <c r="Q120" t="s">
        <v>25</v>
      </c>
      <c r="R120" s="1" t="s">
        <v>293</v>
      </c>
      <c r="S120" s="1"/>
      <c r="T120" s="1" t="s">
        <v>294</v>
      </c>
      <c r="U120" s="1" t="s">
        <v>28</v>
      </c>
      <c r="V120" t="s">
        <v>29</v>
      </c>
      <c r="W120"/>
      <c r="X120" t="s">
        <v>30</v>
      </c>
    </row>
    <row r="121" spans="2:24">
      <c r="B121" s="2" t="s">
        <v>295</v>
      </c>
      <c r="C121" s="1"/>
      <c r="D121" s="1"/>
      <c r="E121" s="1"/>
      <c r="F121" s="1"/>
      <c r="G121" s="1"/>
      <c r="H121" s="1"/>
      <c r="I121"/>
      <c r="J121"/>
      <c r="K121"/>
      <c r="L121"/>
      <c r="M121"/>
      <c r="N121"/>
      <c r="O121"/>
      <c r="Q121" t="s">
        <v>25</v>
      </c>
      <c r="R121" s="1"/>
      <c r="S121" s="1"/>
      <c r="T121" s="1" t="s">
        <v>47</v>
      </c>
      <c r="U121" s="1" t="s">
        <v>43</v>
      </c>
      <c r="V121" t="s">
        <v>29</v>
      </c>
      <c r="W121"/>
      <c r="X121" t="s">
        <v>30</v>
      </c>
    </row>
    <row r="122" spans="2:24">
      <c r="B122" s="2" t="s">
        <v>296</v>
      </c>
      <c r="C122" s="1"/>
      <c r="D122" s="1"/>
      <c r="E122" s="1"/>
      <c r="F122" s="1"/>
      <c r="G122" s="1"/>
      <c r="H122" s="1"/>
      <c r="I122"/>
      <c r="J122"/>
      <c r="K122"/>
      <c r="L122"/>
      <c r="M122"/>
      <c r="N122"/>
      <c r="O122"/>
      <c r="Q122" t="s">
        <v>25</v>
      </c>
      <c r="R122" s="1"/>
      <c r="S122" s="1"/>
      <c r="T122" s="1" t="s">
        <v>52</v>
      </c>
      <c r="U122" s="1" t="s">
        <v>53</v>
      </c>
      <c r="V122" t="s">
        <v>29</v>
      </c>
      <c r="W122"/>
      <c r="X122" t="s">
        <v>30</v>
      </c>
    </row>
    <row r="123" spans="2:24">
      <c r="B123" s="2" t="s">
        <v>297</v>
      </c>
      <c r="C123" s="1"/>
      <c r="D123" s="1"/>
      <c r="E123" s="1"/>
      <c r="F123" s="1"/>
      <c r="G123" s="1"/>
      <c r="H123" s="1"/>
      <c r="I123"/>
      <c r="J123"/>
      <c r="K123"/>
      <c r="L123"/>
      <c r="M123"/>
      <c r="N123"/>
      <c r="O123"/>
      <c r="Q123" t="s">
        <v>25</v>
      </c>
      <c r="R123" s="1"/>
      <c r="S123" s="1"/>
      <c r="T123" s="1" t="s">
        <v>298</v>
      </c>
      <c r="U123" s="1" t="s">
        <v>158</v>
      </c>
      <c r="V123" t="s">
        <v>29</v>
      </c>
      <c r="W123"/>
      <c r="X123" t="s">
        <v>30</v>
      </c>
    </row>
    <row r="124" spans="2:24">
      <c r="B124" s="2" t="s">
        <v>299</v>
      </c>
      <c r="C124" s="1">
        <v>9068736000</v>
      </c>
      <c r="D124" s="1"/>
      <c r="E124" s="1"/>
      <c r="F124" s="1"/>
      <c r="G124" s="1" t="s">
        <v>45</v>
      </c>
      <c r="H124" s="1" t="s">
        <v>57</v>
      </c>
      <c r="I124"/>
      <c r="J124"/>
      <c r="K124"/>
      <c r="L124"/>
      <c r="M124"/>
      <c r="N124"/>
      <c r="O124"/>
      <c r="Q124" t="s">
        <v>25</v>
      </c>
      <c r="R124" s="1" t="s">
        <v>300</v>
      </c>
      <c r="S124" s="1"/>
      <c r="T124" s="1" t="s">
        <v>301</v>
      </c>
      <c r="U124" s="1" t="s">
        <v>53</v>
      </c>
      <c r="V124" t="s">
        <v>29</v>
      </c>
      <c r="W124"/>
      <c r="X124" t="s">
        <v>30</v>
      </c>
    </row>
    <row r="125" spans="2:24">
      <c r="B125" s="2" t="s">
        <v>302</v>
      </c>
      <c r="C125" s="1"/>
      <c r="D125" s="1"/>
      <c r="E125" s="1"/>
      <c r="F125" s="1"/>
      <c r="G125" s="1"/>
      <c r="H125" s="1"/>
      <c r="I125"/>
      <c r="J125"/>
      <c r="K125"/>
      <c r="L125"/>
      <c r="M125"/>
      <c r="N125"/>
      <c r="O125"/>
      <c r="Q125" t="s">
        <v>25</v>
      </c>
      <c r="R125" s="1"/>
      <c r="S125" s="1"/>
      <c r="T125" s="1" t="s">
        <v>303</v>
      </c>
      <c r="U125" s="1" t="s">
        <v>116</v>
      </c>
      <c r="V125" t="s">
        <v>29</v>
      </c>
      <c r="W125"/>
      <c r="X125" t="s">
        <v>30</v>
      </c>
    </row>
    <row r="126" spans="2:24">
      <c r="B126" s="2" t="s">
        <v>304</v>
      </c>
      <c r="C126" s="1"/>
      <c r="D126" s="1"/>
      <c r="E126" s="1"/>
      <c r="F126" s="1"/>
      <c r="G126" s="1"/>
      <c r="H126" s="1"/>
      <c r="I126"/>
      <c r="J126"/>
      <c r="K126"/>
      <c r="L126"/>
      <c r="M126"/>
      <c r="N126"/>
      <c r="O126"/>
      <c r="Q126" t="s">
        <v>25</v>
      </c>
      <c r="R126" s="1"/>
      <c r="S126" s="1"/>
      <c r="T126" s="1" t="s">
        <v>305</v>
      </c>
      <c r="U126" s="1" t="s">
        <v>33</v>
      </c>
      <c r="V126" t="s">
        <v>29</v>
      </c>
      <c r="W126"/>
      <c r="X126" t="s">
        <v>30</v>
      </c>
    </row>
    <row r="127" spans="2:24">
      <c r="B127" s="2" t="s">
        <v>306</v>
      </c>
      <c r="C127" s="1"/>
      <c r="D127" s="1"/>
      <c r="E127" s="1"/>
      <c r="F127" s="1"/>
      <c r="G127" s="1"/>
      <c r="H127" s="1"/>
      <c r="I127"/>
      <c r="J127"/>
      <c r="K127"/>
      <c r="L127"/>
      <c r="M127"/>
      <c r="N127"/>
      <c r="O127"/>
      <c r="Q127" t="s">
        <v>25</v>
      </c>
      <c r="R127" s="1"/>
      <c r="S127" s="1"/>
      <c r="T127" s="1" t="s">
        <v>115</v>
      </c>
      <c r="U127" s="1" t="s">
        <v>116</v>
      </c>
      <c r="V127" t="s">
        <v>29</v>
      </c>
      <c r="W127"/>
      <c r="X127" t="s">
        <v>30</v>
      </c>
    </row>
    <row r="128" spans="2:24">
      <c r="B128" s="2" t="s">
        <v>307</v>
      </c>
      <c r="C128" s="1"/>
      <c r="D128" s="1"/>
      <c r="E128" s="1"/>
      <c r="F128" s="1"/>
      <c r="G128" s="1"/>
      <c r="H128" s="1"/>
      <c r="I128"/>
      <c r="J128"/>
      <c r="K128"/>
      <c r="L128"/>
      <c r="M128"/>
      <c r="N128"/>
      <c r="O128"/>
      <c r="Q128" t="s">
        <v>25</v>
      </c>
      <c r="R128" s="1"/>
      <c r="S128" s="1"/>
      <c r="T128" s="1" t="s">
        <v>52</v>
      </c>
      <c r="U128" s="1" t="s">
        <v>53</v>
      </c>
      <c r="V128" t="s">
        <v>29</v>
      </c>
      <c r="W128"/>
      <c r="X128" t="s">
        <v>30</v>
      </c>
    </row>
    <row r="129" spans="2:24">
      <c r="B129" s="2" t="s">
        <v>308</v>
      </c>
      <c r="C129" s="1"/>
      <c r="D129" s="1"/>
      <c r="E129" s="1"/>
      <c r="F129" s="1"/>
      <c r="G129" s="1"/>
      <c r="H129" s="1"/>
      <c r="I129"/>
      <c r="J129"/>
      <c r="K129"/>
      <c r="L129"/>
      <c r="M129"/>
      <c r="N129"/>
      <c r="O129"/>
      <c r="Q129" t="s">
        <v>25</v>
      </c>
      <c r="R129" s="1"/>
      <c r="S129" s="1"/>
      <c r="T129" s="1" t="s">
        <v>309</v>
      </c>
      <c r="U129" s="1" t="s">
        <v>102</v>
      </c>
      <c r="V129" t="s">
        <v>29</v>
      </c>
      <c r="W129"/>
      <c r="X129" t="s">
        <v>30</v>
      </c>
    </row>
    <row r="130" spans="2:24">
      <c r="B130" s="2" t="s">
        <v>310</v>
      </c>
      <c r="C130" s="1"/>
      <c r="D130" s="1"/>
      <c r="E130" s="1"/>
      <c r="F130" s="1"/>
      <c r="G130" s="1"/>
      <c r="H130" s="1"/>
      <c r="I130"/>
      <c r="J130"/>
      <c r="K130"/>
      <c r="L130"/>
      <c r="M130"/>
      <c r="N130"/>
      <c r="O130"/>
      <c r="Q130" t="s">
        <v>25</v>
      </c>
      <c r="R130" s="1"/>
      <c r="S130" s="1"/>
      <c r="T130" s="1" t="s">
        <v>311</v>
      </c>
      <c r="U130" s="1" t="s">
        <v>78</v>
      </c>
      <c r="V130" t="s">
        <v>29</v>
      </c>
      <c r="W130"/>
      <c r="X130" t="s">
        <v>30</v>
      </c>
    </row>
    <row r="131" spans="2:24">
      <c r="B131" s="2" t="s">
        <v>312</v>
      </c>
      <c r="C131" s="1"/>
      <c r="D131" s="1"/>
      <c r="E131" s="1"/>
      <c r="F131" s="1"/>
      <c r="G131" s="1" t="s">
        <v>45</v>
      </c>
      <c r="H131" s="1" t="s">
        <v>46</v>
      </c>
      <c r="I131"/>
      <c r="J131"/>
      <c r="K131"/>
      <c r="L131"/>
      <c r="M131"/>
      <c r="N131"/>
      <c r="O131"/>
      <c r="Q131" t="s">
        <v>25</v>
      </c>
      <c r="R131" s="1"/>
      <c r="S131" s="1"/>
      <c r="T131" s="1" t="s">
        <v>313</v>
      </c>
      <c r="U131" s="1" t="s">
        <v>43</v>
      </c>
      <c r="V131" t="s">
        <v>29</v>
      </c>
      <c r="W131"/>
      <c r="X131" t="s">
        <v>30</v>
      </c>
    </row>
    <row r="132" spans="2:24">
      <c r="B132" s="2" t="s">
        <v>314</v>
      </c>
      <c r="C132" s="1"/>
      <c r="D132" s="1"/>
      <c r="E132" s="1"/>
      <c r="F132" s="1"/>
      <c r="G132" s="1"/>
      <c r="H132" s="1"/>
      <c r="I132"/>
      <c r="J132"/>
      <c r="K132"/>
      <c r="L132"/>
      <c r="M132"/>
      <c r="N132"/>
      <c r="O132"/>
      <c r="Q132" t="s">
        <v>25</v>
      </c>
      <c r="R132" s="1"/>
      <c r="S132" s="1"/>
      <c r="T132" s="1" t="s">
        <v>315</v>
      </c>
      <c r="U132" s="1" t="s">
        <v>316</v>
      </c>
      <c r="V132" t="s">
        <v>29</v>
      </c>
      <c r="W132"/>
      <c r="X132" t="s">
        <v>30</v>
      </c>
    </row>
    <row r="133" spans="2:24">
      <c r="B133" s="2" t="s">
        <v>317</v>
      </c>
      <c r="C133" s="1"/>
      <c r="D133" s="1"/>
      <c r="E133" s="1"/>
      <c r="F133" s="1"/>
      <c r="G133" s="1"/>
      <c r="H133" s="1"/>
      <c r="I133"/>
      <c r="J133"/>
      <c r="K133"/>
      <c r="L133"/>
      <c r="M133"/>
      <c r="N133"/>
      <c r="O133"/>
      <c r="Q133" t="s">
        <v>25</v>
      </c>
      <c r="R133" s="1"/>
      <c r="S133" s="1"/>
      <c r="T133" s="1" t="s">
        <v>318</v>
      </c>
      <c r="U133" s="1" t="s">
        <v>319</v>
      </c>
      <c r="V133" t="s">
        <v>29</v>
      </c>
      <c r="W133"/>
      <c r="X133" t="s">
        <v>30</v>
      </c>
    </row>
    <row r="134" spans="2:24">
      <c r="B134" s="2" t="s">
        <v>320</v>
      </c>
      <c r="C134" s="1"/>
      <c r="D134" s="1"/>
      <c r="E134" s="1"/>
      <c r="F134" s="1"/>
      <c r="G134" s="1"/>
      <c r="H134" s="1"/>
      <c r="I134"/>
      <c r="J134"/>
      <c r="K134"/>
      <c r="L134"/>
      <c r="M134"/>
      <c r="N134"/>
      <c r="O134"/>
      <c r="Q134" t="s">
        <v>25</v>
      </c>
      <c r="R134" s="1"/>
      <c r="S134" s="1"/>
      <c r="T134" s="1" t="s">
        <v>321</v>
      </c>
      <c r="U134" s="1" t="s">
        <v>90</v>
      </c>
      <c r="V134" t="s">
        <v>29</v>
      </c>
      <c r="W134"/>
      <c r="X134" t="s">
        <v>30</v>
      </c>
    </row>
    <row r="135" spans="2:24">
      <c r="B135" s="2" t="s">
        <v>322</v>
      </c>
      <c r="C135" s="1"/>
      <c r="D135" s="1"/>
      <c r="E135" s="1"/>
      <c r="F135" s="1"/>
      <c r="G135" s="1"/>
      <c r="H135" s="1"/>
      <c r="I135"/>
      <c r="J135"/>
      <c r="K135"/>
      <c r="L135"/>
      <c r="M135"/>
      <c r="N135"/>
      <c r="O135"/>
      <c r="Q135" t="s">
        <v>25</v>
      </c>
      <c r="R135" s="1" t="s">
        <v>323</v>
      </c>
      <c r="S135" s="1"/>
      <c r="T135" s="1" t="s">
        <v>324</v>
      </c>
      <c r="U135" s="1" t="s">
        <v>105</v>
      </c>
      <c r="V135" t="s">
        <v>29</v>
      </c>
      <c r="W135"/>
      <c r="X135" t="s">
        <v>30</v>
      </c>
    </row>
    <row r="136" spans="2:24">
      <c r="B136" s="2" t="s">
        <v>325</v>
      </c>
      <c r="C136" s="1"/>
      <c r="D136" s="1"/>
      <c r="E136" s="1"/>
      <c r="F136" s="1"/>
      <c r="G136" s="1"/>
      <c r="H136" s="1"/>
      <c r="I136"/>
      <c r="J136"/>
      <c r="K136"/>
      <c r="L136"/>
      <c r="M136"/>
      <c r="N136"/>
      <c r="O136"/>
      <c r="Q136" t="s">
        <v>25</v>
      </c>
      <c r="R136" s="1"/>
      <c r="S136" s="1"/>
      <c r="T136" s="1" t="s">
        <v>326</v>
      </c>
      <c r="U136" s="1" t="s">
        <v>33</v>
      </c>
      <c r="V136" t="s">
        <v>29</v>
      </c>
      <c r="W136"/>
      <c r="X136" t="s">
        <v>30</v>
      </c>
    </row>
    <row r="137" spans="2:24">
      <c r="B137" s="2" t="s">
        <v>327</v>
      </c>
      <c r="C137" s="1"/>
      <c r="D137" s="1"/>
      <c r="E137" s="1"/>
      <c r="F137" s="1"/>
      <c r="G137" s="1"/>
      <c r="H137" s="1"/>
      <c r="I137"/>
      <c r="J137"/>
      <c r="K137"/>
      <c r="L137"/>
      <c r="M137"/>
      <c r="N137"/>
      <c r="O137"/>
      <c r="Q137" t="s">
        <v>25</v>
      </c>
      <c r="R137" s="1"/>
      <c r="S137" s="1"/>
      <c r="T137" s="1" t="s">
        <v>328</v>
      </c>
      <c r="U137" s="1" t="s">
        <v>28</v>
      </c>
      <c r="V137" t="s">
        <v>29</v>
      </c>
      <c r="W137"/>
      <c r="X137" t="s">
        <v>30</v>
      </c>
    </row>
    <row r="138" spans="2:24">
      <c r="B138" s="2" t="s">
        <v>329</v>
      </c>
      <c r="C138" s="1"/>
      <c r="D138" s="1"/>
      <c r="E138" s="1"/>
      <c r="F138" s="1"/>
      <c r="G138" s="1"/>
      <c r="H138" s="1"/>
      <c r="I138"/>
      <c r="J138"/>
      <c r="K138"/>
      <c r="L138"/>
      <c r="M138"/>
      <c r="N138"/>
      <c r="O138"/>
      <c r="Q138" t="s">
        <v>25</v>
      </c>
      <c r="R138" s="1"/>
      <c r="S138" s="1"/>
      <c r="T138" s="1" t="s">
        <v>49</v>
      </c>
      <c r="U138" s="1" t="s">
        <v>50</v>
      </c>
      <c r="V138" t="s">
        <v>29</v>
      </c>
      <c r="W138"/>
      <c r="X138" t="s">
        <v>30</v>
      </c>
    </row>
    <row r="139" spans="2:24">
      <c r="B139" s="2" t="s">
        <v>330</v>
      </c>
      <c r="C139" s="1">
        <v>9235724334</v>
      </c>
      <c r="D139" s="1"/>
      <c r="E139" s="1"/>
      <c r="F139" s="1"/>
      <c r="G139" s="1" t="s">
        <v>45</v>
      </c>
      <c r="H139" s="1" t="s">
        <v>331</v>
      </c>
      <c r="I139"/>
      <c r="J139"/>
      <c r="K139"/>
      <c r="L139"/>
      <c r="M139"/>
      <c r="N139"/>
      <c r="O139"/>
      <c r="Q139" t="s">
        <v>25</v>
      </c>
      <c r="R139" s="1" t="s">
        <v>332</v>
      </c>
      <c r="S139" s="1"/>
      <c r="T139" s="1" t="s">
        <v>333</v>
      </c>
      <c r="U139" s="1" t="s">
        <v>28</v>
      </c>
      <c r="V139" t="s">
        <v>29</v>
      </c>
      <c r="W139"/>
      <c r="X139" t="s">
        <v>30</v>
      </c>
    </row>
    <row r="140" spans="2:24">
      <c r="B140" s="2" t="s">
        <v>334</v>
      </c>
      <c r="C140" s="1"/>
      <c r="D140" s="1"/>
      <c r="E140" s="1"/>
      <c r="F140" s="1"/>
      <c r="G140" s="1"/>
      <c r="H140" s="1"/>
      <c r="I140"/>
      <c r="J140"/>
      <c r="K140"/>
      <c r="L140"/>
      <c r="M140"/>
      <c r="N140"/>
      <c r="O140"/>
      <c r="Q140" t="s">
        <v>25</v>
      </c>
      <c r="R140" s="1" t="s">
        <v>335</v>
      </c>
      <c r="S140" s="1"/>
      <c r="T140" s="1" t="s">
        <v>52</v>
      </c>
      <c r="U140" s="1" t="s">
        <v>53</v>
      </c>
      <c r="V140" t="s">
        <v>29</v>
      </c>
      <c r="W140"/>
      <c r="X140" t="s">
        <v>30</v>
      </c>
    </row>
    <row r="141" spans="2:24">
      <c r="B141" s="2" t="s">
        <v>336</v>
      </c>
      <c r="C141" s="1"/>
      <c r="D141" s="1"/>
      <c r="E141" s="1"/>
      <c r="F141" s="1"/>
      <c r="G141" s="1"/>
      <c r="H141" s="1"/>
      <c r="I141"/>
      <c r="J141"/>
      <c r="K141"/>
      <c r="L141"/>
      <c r="M141"/>
      <c r="N141"/>
      <c r="O141"/>
      <c r="Q141" t="s">
        <v>25</v>
      </c>
      <c r="R141" s="1" t="s">
        <v>337</v>
      </c>
      <c r="S141" s="1"/>
      <c r="T141" s="1" t="s">
        <v>338</v>
      </c>
      <c r="U141" s="1" t="s">
        <v>158</v>
      </c>
      <c r="V141" t="s">
        <v>29</v>
      </c>
      <c r="W141"/>
      <c r="X141" t="s">
        <v>30</v>
      </c>
    </row>
    <row r="142" spans="2:24">
      <c r="B142" s="2" t="s">
        <v>339</v>
      </c>
      <c r="C142" s="1"/>
      <c r="D142" s="1"/>
      <c r="E142" s="1"/>
      <c r="F142" s="1"/>
      <c r="G142" s="1"/>
      <c r="H142" s="1"/>
      <c r="I142"/>
      <c r="J142"/>
      <c r="K142"/>
      <c r="L142"/>
      <c r="M142"/>
      <c r="N142"/>
      <c r="O142"/>
      <c r="Q142" t="s">
        <v>25</v>
      </c>
      <c r="R142" s="1"/>
      <c r="S142" s="1"/>
      <c r="T142" s="1" t="s">
        <v>305</v>
      </c>
      <c r="U142" s="1" t="s">
        <v>33</v>
      </c>
      <c r="V142" t="s">
        <v>29</v>
      </c>
      <c r="W142"/>
      <c r="X142" t="s">
        <v>30</v>
      </c>
    </row>
    <row r="143" spans="2:24">
      <c r="B143" s="2" t="s">
        <v>340</v>
      </c>
      <c r="C143" s="1"/>
      <c r="D143" s="1"/>
      <c r="E143" s="1"/>
      <c r="F143" s="1"/>
      <c r="G143" s="1"/>
      <c r="H143" s="1"/>
      <c r="I143"/>
      <c r="J143"/>
      <c r="K143"/>
      <c r="L143"/>
      <c r="M143"/>
      <c r="N143"/>
      <c r="O143"/>
      <c r="Q143" t="s">
        <v>25</v>
      </c>
      <c r="R143" s="1"/>
      <c r="S143" s="1"/>
      <c r="T143" s="1" t="s">
        <v>341</v>
      </c>
      <c r="U143" s="1" t="s">
        <v>70</v>
      </c>
      <c r="V143" t="s">
        <v>29</v>
      </c>
      <c r="W143"/>
      <c r="X143" t="s">
        <v>30</v>
      </c>
    </row>
    <row r="144" spans="2:24">
      <c r="B144" s="2" t="s">
        <v>342</v>
      </c>
      <c r="C144" s="1"/>
      <c r="D144" s="1"/>
      <c r="E144" s="1"/>
      <c r="F144" s="1"/>
      <c r="G144" s="1"/>
      <c r="H144" s="1"/>
      <c r="I144"/>
      <c r="J144"/>
      <c r="K144"/>
      <c r="L144"/>
      <c r="M144"/>
      <c r="N144"/>
      <c r="O144"/>
      <c r="Q144" t="s">
        <v>25</v>
      </c>
      <c r="R144" s="1" t="s">
        <v>343</v>
      </c>
      <c r="S144" s="1"/>
      <c r="T144" s="1" t="s">
        <v>211</v>
      </c>
      <c r="U144" s="1" t="s">
        <v>33</v>
      </c>
      <c r="V144" t="s">
        <v>29</v>
      </c>
      <c r="W144"/>
      <c r="X144" t="s">
        <v>30</v>
      </c>
    </row>
    <row r="145" spans="2:24">
      <c r="B145" s="2" t="s">
        <v>344</v>
      </c>
      <c r="C145" s="1"/>
      <c r="D145" s="1"/>
      <c r="E145" s="1"/>
      <c r="F145" s="1"/>
      <c r="G145" s="1"/>
      <c r="H145" s="1"/>
      <c r="I145"/>
      <c r="J145"/>
      <c r="K145"/>
      <c r="L145"/>
      <c r="M145"/>
      <c r="N145"/>
      <c r="O145"/>
      <c r="Q145" t="s">
        <v>25</v>
      </c>
      <c r="R145" s="1"/>
      <c r="S145" s="1"/>
      <c r="T145" s="1" t="s">
        <v>345</v>
      </c>
      <c r="U145" s="1" t="s">
        <v>116</v>
      </c>
      <c r="V145" t="s">
        <v>29</v>
      </c>
      <c r="W145"/>
      <c r="X145" t="s">
        <v>30</v>
      </c>
    </row>
    <row r="146" spans="2:24">
      <c r="B146" s="2" t="s">
        <v>346</v>
      </c>
      <c r="C146" s="1"/>
      <c r="D146" s="1"/>
      <c r="E146" s="1"/>
      <c r="F146" s="1"/>
      <c r="G146" s="1"/>
      <c r="H146" s="1"/>
      <c r="I146"/>
      <c r="J146"/>
      <c r="K146"/>
      <c r="L146"/>
      <c r="M146"/>
      <c r="N146"/>
      <c r="O146"/>
      <c r="Q146" t="s">
        <v>25</v>
      </c>
      <c r="R146" s="1"/>
      <c r="S146" s="1"/>
      <c r="T146" s="1" t="s">
        <v>347</v>
      </c>
      <c r="U146" s="1" t="s">
        <v>33</v>
      </c>
      <c r="V146" t="s">
        <v>29</v>
      </c>
      <c r="W146"/>
      <c r="X146" t="s">
        <v>30</v>
      </c>
    </row>
    <row r="147" spans="2:24">
      <c r="B147" s="2" t="s">
        <v>348</v>
      </c>
      <c r="C147" s="1"/>
      <c r="D147" s="1"/>
      <c r="E147" s="1"/>
      <c r="F147" s="1"/>
      <c r="G147" s="1"/>
      <c r="H147" s="1"/>
      <c r="I147"/>
      <c r="J147"/>
      <c r="K147"/>
      <c r="L147"/>
      <c r="M147"/>
      <c r="N147"/>
      <c r="O147"/>
      <c r="Q147" t="s">
        <v>25</v>
      </c>
      <c r="R147" s="1"/>
      <c r="S147" s="1"/>
      <c r="T147" s="1" t="s">
        <v>349</v>
      </c>
      <c r="U147" s="1" t="s">
        <v>350</v>
      </c>
      <c r="V147" t="s">
        <v>29</v>
      </c>
      <c r="W147"/>
      <c r="X147" t="s">
        <v>30</v>
      </c>
    </row>
    <row r="148" spans="2:24">
      <c r="B148" s="2" t="s">
        <v>351</v>
      </c>
      <c r="C148" s="1"/>
      <c r="D148" s="1"/>
      <c r="E148" s="1"/>
      <c r="F148" s="1"/>
      <c r="G148" s="1"/>
      <c r="H148" s="1"/>
      <c r="I148"/>
      <c r="J148"/>
      <c r="K148"/>
      <c r="L148"/>
      <c r="M148"/>
      <c r="N148"/>
      <c r="O148"/>
      <c r="Q148" t="s">
        <v>25</v>
      </c>
      <c r="R148" s="1"/>
      <c r="S148" s="1"/>
      <c r="T148" s="1" t="s">
        <v>352</v>
      </c>
      <c r="U148" s="1" t="s">
        <v>102</v>
      </c>
      <c r="V148" t="s">
        <v>29</v>
      </c>
      <c r="W148"/>
      <c r="X148" t="s">
        <v>30</v>
      </c>
    </row>
    <row r="149" spans="2:24">
      <c r="B149" s="2" t="s">
        <v>353</v>
      </c>
      <c r="C149" s="1"/>
      <c r="D149" s="1"/>
      <c r="E149" s="1"/>
      <c r="F149" s="1"/>
      <c r="G149" s="1"/>
      <c r="H149" s="1"/>
      <c r="I149"/>
      <c r="J149"/>
      <c r="K149"/>
      <c r="L149"/>
      <c r="M149"/>
      <c r="N149"/>
      <c r="O149"/>
      <c r="Q149" t="s">
        <v>25</v>
      </c>
      <c r="R149" s="1"/>
      <c r="S149" s="1"/>
      <c r="T149" s="1" t="s">
        <v>39</v>
      </c>
      <c r="U149" s="1" t="s">
        <v>28</v>
      </c>
      <c r="V149" t="s">
        <v>29</v>
      </c>
      <c r="W149"/>
      <c r="X149" t="s">
        <v>30</v>
      </c>
    </row>
    <row r="150" spans="2:24">
      <c r="B150" s="2" t="s">
        <v>354</v>
      </c>
      <c r="C150" s="1"/>
      <c r="D150" s="1"/>
      <c r="E150" s="1"/>
      <c r="F150" s="1"/>
      <c r="G150" s="1"/>
      <c r="H150" s="1"/>
      <c r="I150"/>
      <c r="J150"/>
      <c r="K150"/>
      <c r="L150"/>
      <c r="M150"/>
      <c r="N150"/>
      <c r="O150"/>
      <c r="Q150" t="s">
        <v>25</v>
      </c>
      <c r="R150" s="1"/>
      <c r="S150" s="1"/>
      <c r="T150" s="1" t="s">
        <v>39</v>
      </c>
      <c r="U150" s="1" t="s">
        <v>28</v>
      </c>
      <c r="V150" t="s">
        <v>29</v>
      </c>
      <c r="W150"/>
      <c r="X150" t="s">
        <v>30</v>
      </c>
    </row>
    <row r="151" spans="2:24">
      <c r="B151" s="2" t="s">
        <v>355</v>
      </c>
      <c r="C151" s="1">
        <v>8950887407</v>
      </c>
      <c r="D151" s="1"/>
      <c r="E151" s="1"/>
      <c r="F151" s="1"/>
      <c r="G151" s="1" t="s">
        <v>72</v>
      </c>
      <c r="H151" s="1" t="s">
        <v>231</v>
      </c>
      <c r="I151"/>
      <c r="J151"/>
      <c r="K151"/>
      <c r="L151"/>
      <c r="M151"/>
      <c r="N151"/>
      <c r="O151"/>
      <c r="Q151" t="s">
        <v>25</v>
      </c>
      <c r="R151" s="1"/>
      <c r="S151" s="1"/>
      <c r="T151" s="1" t="s">
        <v>356</v>
      </c>
      <c r="U151" s="1" t="s">
        <v>78</v>
      </c>
      <c r="V151" t="s">
        <v>29</v>
      </c>
      <c r="W151"/>
      <c r="X151" t="s">
        <v>30</v>
      </c>
    </row>
    <row r="152" spans="2:24">
      <c r="B152" s="2" t="s">
        <v>357</v>
      </c>
      <c r="C152" s="1"/>
      <c r="D152" s="1"/>
      <c r="E152" s="1"/>
      <c r="F152" s="1"/>
      <c r="G152" s="1"/>
      <c r="H152" s="1"/>
      <c r="I152"/>
      <c r="J152"/>
      <c r="K152"/>
      <c r="L152"/>
      <c r="M152"/>
      <c r="N152"/>
      <c r="O152"/>
      <c r="Q152" t="s">
        <v>25</v>
      </c>
      <c r="R152" s="1"/>
      <c r="S152" s="1"/>
      <c r="T152" s="1" t="s">
        <v>52</v>
      </c>
      <c r="U152" s="1" t="s">
        <v>53</v>
      </c>
      <c r="V152" t="s">
        <v>29</v>
      </c>
      <c r="W152"/>
      <c r="X152" t="s">
        <v>30</v>
      </c>
    </row>
    <row r="153" spans="2:24">
      <c r="B153" s="2" t="s">
        <v>358</v>
      </c>
      <c r="C153" s="1"/>
      <c r="D153" s="1"/>
      <c r="E153" s="1"/>
      <c r="F153" s="1"/>
      <c r="G153" s="1"/>
      <c r="H153" s="1"/>
      <c r="I153"/>
      <c r="J153"/>
      <c r="K153"/>
      <c r="L153"/>
      <c r="M153"/>
      <c r="N153"/>
      <c r="O153"/>
      <c r="Q153" t="s">
        <v>25</v>
      </c>
      <c r="R153" s="1"/>
      <c r="S153" s="1"/>
      <c r="T153" s="1" t="s">
        <v>347</v>
      </c>
      <c r="U153" s="1" t="s">
        <v>33</v>
      </c>
      <c r="V153" t="s">
        <v>29</v>
      </c>
      <c r="W153"/>
      <c r="X153" t="s">
        <v>30</v>
      </c>
    </row>
    <row r="154" spans="2:24">
      <c r="B154" s="2" t="s">
        <v>359</v>
      </c>
      <c r="C154" s="1"/>
      <c r="D154" s="1"/>
      <c r="E154" s="1"/>
      <c r="F154" s="1"/>
      <c r="G154" s="1"/>
      <c r="H154" s="1"/>
      <c r="I154"/>
      <c r="J154"/>
      <c r="K154"/>
      <c r="L154"/>
      <c r="M154"/>
      <c r="N154"/>
      <c r="O154"/>
      <c r="Q154" t="s">
        <v>25</v>
      </c>
      <c r="R154" s="1"/>
      <c r="S154" s="1"/>
      <c r="T154" s="1" t="s">
        <v>176</v>
      </c>
      <c r="U154" s="1" t="s">
        <v>28</v>
      </c>
      <c r="V154" t="s">
        <v>29</v>
      </c>
      <c r="W154"/>
      <c r="X154" t="s">
        <v>30</v>
      </c>
    </row>
    <row r="155" spans="2:24">
      <c r="B155" s="2" t="s">
        <v>360</v>
      </c>
      <c r="C155" s="1"/>
      <c r="D155" s="1"/>
      <c r="E155" s="1"/>
      <c r="F155" s="1"/>
      <c r="G155" s="1"/>
      <c r="H155" s="1"/>
      <c r="I155"/>
      <c r="J155"/>
      <c r="K155"/>
      <c r="L155"/>
      <c r="M155"/>
      <c r="N155"/>
      <c r="O155"/>
      <c r="Q155" t="s">
        <v>25</v>
      </c>
      <c r="R155" s="1"/>
      <c r="S155" s="1"/>
      <c r="T155" s="1" t="s">
        <v>361</v>
      </c>
      <c r="U155" s="1" t="s">
        <v>90</v>
      </c>
      <c r="V155" t="s">
        <v>29</v>
      </c>
      <c r="W155"/>
      <c r="X155" t="s">
        <v>30</v>
      </c>
    </row>
    <row r="156" spans="2:24">
      <c r="B156" s="2" t="s">
        <v>362</v>
      </c>
      <c r="C156" s="1"/>
      <c r="D156" s="1"/>
      <c r="E156" s="1"/>
      <c r="F156" s="1"/>
      <c r="G156" s="1"/>
      <c r="H156" s="1"/>
      <c r="I156"/>
      <c r="J156"/>
      <c r="K156"/>
      <c r="L156"/>
      <c r="M156"/>
      <c r="N156"/>
      <c r="O156"/>
      <c r="Q156" t="s">
        <v>25</v>
      </c>
      <c r="R156" s="1"/>
      <c r="S156" s="1"/>
      <c r="T156" s="1" t="s">
        <v>363</v>
      </c>
      <c r="U156" s="1" t="s">
        <v>78</v>
      </c>
      <c r="V156" t="s">
        <v>29</v>
      </c>
      <c r="W156"/>
      <c r="X156" t="s">
        <v>30</v>
      </c>
    </row>
    <row r="157" spans="2:24">
      <c r="B157" s="2" t="s">
        <v>364</v>
      </c>
      <c r="C157" s="1"/>
      <c r="D157" s="1"/>
      <c r="E157" s="1"/>
      <c r="F157" s="1"/>
      <c r="G157" s="1"/>
      <c r="H157" s="1"/>
      <c r="I157"/>
      <c r="J157"/>
      <c r="K157"/>
      <c r="L157"/>
      <c r="M157"/>
      <c r="N157"/>
      <c r="O157"/>
      <c r="Q157" t="s">
        <v>25</v>
      </c>
      <c r="R157" s="1" t="s">
        <v>365</v>
      </c>
      <c r="S157" s="1"/>
      <c r="T157" s="1" t="s">
        <v>366</v>
      </c>
      <c r="U157" s="1" t="s">
        <v>33</v>
      </c>
      <c r="V157" t="s">
        <v>29</v>
      </c>
      <c r="W157"/>
      <c r="X157" t="s">
        <v>30</v>
      </c>
    </row>
    <row r="158" spans="2:24">
      <c r="B158" s="2" t="s">
        <v>367</v>
      </c>
      <c r="C158" s="1"/>
      <c r="D158" s="1"/>
      <c r="E158" s="1"/>
      <c r="F158" s="1"/>
      <c r="G158" s="1"/>
      <c r="H158" s="1"/>
      <c r="I158"/>
      <c r="J158"/>
      <c r="K158"/>
      <c r="L158"/>
      <c r="M158"/>
      <c r="N158"/>
      <c r="O158"/>
      <c r="Q158" t="s">
        <v>25</v>
      </c>
      <c r="R158" s="1"/>
      <c r="S158" s="1"/>
      <c r="T158" s="1" t="s">
        <v>52</v>
      </c>
      <c r="U158" s="1" t="s">
        <v>53</v>
      </c>
      <c r="V158" t="s">
        <v>29</v>
      </c>
      <c r="W158"/>
      <c r="X158" t="s">
        <v>30</v>
      </c>
    </row>
    <row r="159" spans="2:24">
      <c r="B159" s="2" t="s">
        <v>368</v>
      </c>
      <c r="C159" s="1"/>
      <c r="D159" s="1"/>
      <c r="E159" s="1"/>
      <c r="F159" s="1"/>
      <c r="G159" s="1"/>
      <c r="H159" s="1"/>
      <c r="I159"/>
      <c r="J159"/>
      <c r="K159"/>
      <c r="L159"/>
      <c r="M159"/>
      <c r="N159"/>
      <c r="O159"/>
      <c r="Q159" t="s">
        <v>25</v>
      </c>
      <c r="R159" s="1" t="s">
        <v>369</v>
      </c>
      <c r="S159" s="1"/>
      <c r="T159" s="1" t="s">
        <v>286</v>
      </c>
      <c r="U159" s="1" t="s">
        <v>28</v>
      </c>
      <c r="V159" t="s">
        <v>29</v>
      </c>
      <c r="W159"/>
      <c r="X159" t="s">
        <v>30</v>
      </c>
    </row>
    <row r="160" spans="2:24">
      <c r="B160" s="2" t="s">
        <v>370</v>
      </c>
      <c r="C160" s="1"/>
      <c r="D160" s="1"/>
      <c r="E160" s="1"/>
      <c r="F160" s="1"/>
      <c r="G160" s="1"/>
      <c r="H160" s="1"/>
      <c r="I160"/>
      <c r="J160"/>
      <c r="K160"/>
      <c r="L160"/>
      <c r="M160"/>
      <c r="N160"/>
      <c r="O160"/>
      <c r="Q160" t="s">
        <v>25</v>
      </c>
      <c r="R160" s="1"/>
      <c r="S160" s="1"/>
      <c r="T160" s="1" t="s">
        <v>52</v>
      </c>
      <c r="U160" s="1" t="s">
        <v>53</v>
      </c>
      <c r="V160" t="s">
        <v>29</v>
      </c>
      <c r="W160"/>
      <c r="X160" t="s">
        <v>30</v>
      </c>
    </row>
    <row r="161" spans="2:24">
      <c r="B161" s="2" t="s">
        <v>371</v>
      </c>
      <c r="C161" s="1"/>
      <c r="D161" s="1"/>
      <c r="E161" s="1"/>
      <c r="F161" s="1"/>
      <c r="G161" s="1"/>
      <c r="H161" s="1"/>
      <c r="I161"/>
      <c r="J161"/>
      <c r="K161"/>
      <c r="L161"/>
      <c r="M161"/>
      <c r="N161"/>
      <c r="O161"/>
      <c r="Q161" t="s">
        <v>25</v>
      </c>
      <c r="R161" s="1"/>
      <c r="S161" s="1"/>
      <c r="T161" s="1" t="s">
        <v>157</v>
      </c>
      <c r="U161" s="1" t="s">
        <v>158</v>
      </c>
      <c r="V161" t="s">
        <v>29</v>
      </c>
      <c r="W161"/>
      <c r="X161" t="s">
        <v>30</v>
      </c>
    </row>
    <row r="162" spans="2:24">
      <c r="B162" s="2" t="s">
        <v>372</v>
      </c>
      <c r="C162" s="1"/>
      <c r="D162" s="1"/>
      <c r="E162" s="1"/>
      <c r="F162" s="1"/>
      <c r="G162" s="1"/>
      <c r="H162" s="1"/>
      <c r="I162"/>
      <c r="J162"/>
      <c r="K162"/>
      <c r="L162"/>
      <c r="M162"/>
      <c r="N162"/>
      <c r="O162"/>
      <c r="Q162" t="s">
        <v>25</v>
      </c>
      <c r="R162" s="1" t="s">
        <v>373</v>
      </c>
      <c r="S162" s="1"/>
      <c r="T162" s="1" t="s">
        <v>374</v>
      </c>
      <c r="U162" s="1" t="s">
        <v>78</v>
      </c>
      <c r="V162" t="s">
        <v>29</v>
      </c>
      <c r="W162"/>
      <c r="X162" t="s">
        <v>30</v>
      </c>
    </row>
    <row r="163" spans="2:24">
      <c r="B163" s="2" t="s">
        <v>375</v>
      </c>
      <c r="C163" s="1"/>
      <c r="D163" s="1"/>
      <c r="E163" s="1"/>
      <c r="F163" s="1"/>
      <c r="G163" s="1"/>
      <c r="H163" s="1"/>
      <c r="I163"/>
      <c r="J163"/>
      <c r="K163"/>
      <c r="L163"/>
      <c r="M163"/>
      <c r="N163"/>
      <c r="O163"/>
      <c r="Q163" t="s">
        <v>25</v>
      </c>
      <c r="R163" s="1"/>
      <c r="S163" s="1"/>
      <c r="T163" s="1" t="s">
        <v>376</v>
      </c>
      <c r="U163" s="1" t="s">
        <v>28</v>
      </c>
      <c r="V163" t="s">
        <v>29</v>
      </c>
      <c r="W163"/>
      <c r="X163" t="s">
        <v>30</v>
      </c>
    </row>
    <row r="164" spans="2:24">
      <c r="B164" s="2" t="s">
        <v>377</v>
      </c>
      <c r="C164" s="1"/>
      <c r="D164" s="1"/>
      <c r="E164" s="1"/>
      <c r="F164" s="1"/>
      <c r="G164" s="1"/>
      <c r="H164" s="1"/>
      <c r="I164"/>
      <c r="J164"/>
      <c r="K164"/>
      <c r="L164"/>
      <c r="M164"/>
      <c r="N164"/>
      <c r="O164"/>
      <c r="Q164" t="s">
        <v>25</v>
      </c>
      <c r="R164" s="1"/>
      <c r="S164" s="1"/>
      <c r="T164" s="1" t="s">
        <v>378</v>
      </c>
      <c r="U164" s="1" t="s">
        <v>43</v>
      </c>
      <c r="V164" t="s">
        <v>29</v>
      </c>
      <c r="W164"/>
      <c r="X164" t="s">
        <v>30</v>
      </c>
    </row>
    <row r="165" spans="2:24">
      <c r="B165" s="2" t="s">
        <v>379</v>
      </c>
      <c r="C165" s="1"/>
      <c r="D165" s="1"/>
      <c r="E165" s="1"/>
      <c r="F165" s="1"/>
      <c r="G165" s="1"/>
      <c r="H165" s="1"/>
      <c r="I165"/>
      <c r="J165"/>
      <c r="K165"/>
      <c r="L165"/>
      <c r="M165"/>
      <c r="N165"/>
      <c r="O165"/>
      <c r="Q165" t="s">
        <v>25</v>
      </c>
      <c r="R165" s="1"/>
      <c r="S165" s="1"/>
      <c r="T165" s="1" t="s">
        <v>380</v>
      </c>
      <c r="U165" s="1" t="s">
        <v>28</v>
      </c>
      <c r="V165" t="s">
        <v>29</v>
      </c>
      <c r="W165"/>
      <c r="X165" t="s">
        <v>30</v>
      </c>
    </row>
    <row r="166" spans="2:24">
      <c r="B166" s="2" t="s">
        <v>381</v>
      </c>
      <c r="C166" s="1">
        <v>8285452307</v>
      </c>
      <c r="D166" s="1"/>
      <c r="E166" s="1"/>
      <c r="F166" s="1"/>
      <c r="G166" s="1" t="s">
        <v>72</v>
      </c>
      <c r="H166" s="1" t="s">
        <v>46</v>
      </c>
      <c r="I166"/>
      <c r="J166"/>
      <c r="K166"/>
      <c r="L166"/>
      <c r="M166"/>
      <c r="N166"/>
      <c r="O166"/>
      <c r="Q166" t="s">
        <v>25</v>
      </c>
      <c r="R166" s="1"/>
      <c r="S166" s="1"/>
      <c r="T166" s="1" t="s">
        <v>382</v>
      </c>
      <c r="U166" s="1" t="s">
        <v>53</v>
      </c>
      <c r="V166" t="s">
        <v>29</v>
      </c>
      <c r="W166"/>
      <c r="X166" t="s">
        <v>30</v>
      </c>
    </row>
    <row r="167" spans="2:24">
      <c r="B167" s="2" t="s">
        <v>383</v>
      </c>
      <c r="C167" s="1"/>
      <c r="D167" s="1"/>
      <c r="E167" s="1"/>
      <c r="F167" s="1"/>
      <c r="G167" s="1"/>
      <c r="H167" s="1"/>
      <c r="I167"/>
      <c r="J167"/>
      <c r="K167"/>
      <c r="L167"/>
      <c r="M167"/>
      <c r="N167"/>
      <c r="O167"/>
      <c r="Q167" t="s">
        <v>25</v>
      </c>
      <c r="R167" s="1" t="s">
        <v>384</v>
      </c>
      <c r="S167" s="1"/>
      <c r="T167" s="1" t="s">
        <v>385</v>
      </c>
      <c r="U167" s="1" t="s">
        <v>240</v>
      </c>
      <c r="V167" t="s">
        <v>29</v>
      </c>
      <c r="W167"/>
      <c r="X167" t="s">
        <v>30</v>
      </c>
    </row>
    <row r="168" spans="2:24">
      <c r="B168" s="2" t="s">
        <v>386</v>
      </c>
      <c r="C168" s="1"/>
      <c r="D168" s="1"/>
      <c r="E168" s="1"/>
      <c r="F168" s="1"/>
      <c r="G168" s="1"/>
      <c r="H168" s="1"/>
      <c r="I168"/>
      <c r="J168"/>
      <c r="K168"/>
      <c r="L168"/>
      <c r="M168"/>
      <c r="N168"/>
      <c r="O168"/>
      <c r="Q168" t="s">
        <v>25</v>
      </c>
      <c r="R168" s="1"/>
      <c r="S168" s="1"/>
      <c r="T168" s="1" t="s">
        <v>387</v>
      </c>
      <c r="U168" s="1" t="s">
        <v>78</v>
      </c>
      <c r="V168" t="s">
        <v>29</v>
      </c>
      <c r="W168"/>
      <c r="X168" t="s">
        <v>30</v>
      </c>
    </row>
    <row r="169" spans="2:24">
      <c r="B169" s="2" t="s">
        <v>388</v>
      </c>
      <c r="C169" s="1"/>
      <c r="D169" s="1"/>
      <c r="E169" s="1"/>
      <c r="F169" s="1"/>
      <c r="G169" s="1"/>
      <c r="H169" s="1"/>
      <c r="I169"/>
      <c r="J169"/>
      <c r="K169"/>
      <c r="L169"/>
      <c r="M169"/>
      <c r="N169"/>
      <c r="O169"/>
      <c r="Q169" t="s">
        <v>25</v>
      </c>
      <c r="R169" s="1"/>
      <c r="S169" s="1"/>
      <c r="T169" s="1" t="s">
        <v>389</v>
      </c>
      <c r="U169" s="1" t="s">
        <v>70</v>
      </c>
      <c r="V169" t="s">
        <v>29</v>
      </c>
      <c r="W169"/>
      <c r="X169" t="s">
        <v>30</v>
      </c>
    </row>
    <row r="170" spans="2:24">
      <c r="B170" s="2" t="s">
        <v>390</v>
      </c>
      <c r="C170" s="1">
        <v>9827175469</v>
      </c>
      <c r="D170" s="1"/>
      <c r="E170" s="1"/>
      <c r="F170" s="1"/>
      <c r="G170" s="1" t="s">
        <v>56</v>
      </c>
      <c r="H170" s="1" t="s">
        <v>92</v>
      </c>
      <c r="I170"/>
      <c r="J170"/>
      <c r="K170"/>
      <c r="L170"/>
      <c r="M170"/>
      <c r="N170"/>
      <c r="O170"/>
      <c r="Q170" t="s">
        <v>25</v>
      </c>
      <c r="R170" s="1"/>
      <c r="S170" s="1"/>
      <c r="T170" s="1" t="s">
        <v>391</v>
      </c>
      <c r="U170" s="1" t="s">
        <v>350</v>
      </c>
      <c r="V170" t="s">
        <v>29</v>
      </c>
      <c r="W170"/>
      <c r="X170" t="s">
        <v>30</v>
      </c>
    </row>
    <row r="171" spans="2:24">
      <c r="B171" s="2" t="s">
        <v>392</v>
      </c>
      <c r="C171" s="1"/>
      <c r="D171" s="1"/>
      <c r="E171" s="1"/>
      <c r="F171" s="1"/>
      <c r="G171" s="1"/>
      <c r="H171" s="1"/>
      <c r="I171"/>
      <c r="J171"/>
      <c r="K171"/>
      <c r="L171"/>
      <c r="M171"/>
      <c r="N171"/>
      <c r="O171"/>
      <c r="Q171" t="s">
        <v>25</v>
      </c>
      <c r="R171" s="1"/>
      <c r="S171" s="1"/>
      <c r="T171" s="1" t="s">
        <v>52</v>
      </c>
      <c r="U171" s="1" t="s">
        <v>53</v>
      </c>
      <c r="V171" t="s">
        <v>29</v>
      </c>
      <c r="W171"/>
      <c r="X171" t="s">
        <v>30</v>
      </c>
    </row>
    <row r="172" spans="2:24">
      <c r="B172" s="2" t="s">
        <v>393</v>
      </c>
      <c r="C172" s="1"/>
      <c r="D172" s="1"/>
      <c r="E172" s="1"/>
      <c r="F172" s="1"/>
      <c r="G172" s="1"/>
      <c r="H172" s="1"/>
      <c r="I172"/>
      <c r="J172"/>
      <c r="K172"/>
      <c r="L172"/>
      <c r="M172"/>
      <c r="N172"/>
      <c r="O172"/>
      <c r="Q172" t="s">
        <v>25</v>
      </c>
      <c r="R172" s="1"/>
      <c r="S172" s="1"/>
      <c r="T172" s="1" t="s">
        <v>394</v>
      </c>
      <c r="U172" s="1" t="s">
        <v>284</v>
      </c>
      <c r="V172" t="s">
        <v>29</v>
      </c>
      <c r="W172"/>
      <c r="X172" t="s">
        <v>30</v>
      </c>
    </row>
    <row r="173" spans="2:24">
      <c r="B173" s="2" t="s">
        <v>395</v>
      </c>
      <c r="C173" s="1"/>
      <c r="D173" s="1"/>
      <c r="E173" s="1"/>
      <c r="F173" s="1"/>
      <c r="G173" s="1"/>
      <c r="H173" s="1"/>
      <c r="I173"/>
      <c r="J173"/>
      <c r="K173"/>
      <c r="L173"/>
      <c r="M173"/>
      <c r="N173"/>
      <c r="O173"/>
      <c r="Q173" t="s">
        <v>25</v>
      </c>
      <c r="R173" s="1"/>
      <c r="S173" s="1"/>
      <c r="T173" s="1" t="s">
        <v>356</v>
      </c>
      <c r="U173" s="1" t="s">
        <v>78</v>
      </c>
      <c r="V173" t="s">
        <v>29</v>
      </c>
      <c r="W173"/>
      <c r="X173" t="s">
        <v>30</v>
      </c>
    </row>
    <row r="174" spans="2:24">
      <c r="B174" s="2" t="s">
        <v>396</v>
      </c>
      <c r="C174" s="1"/>
      <c r="D174" s="1"/>
      <c r="E174" s="1"/>
      <c r="F174" s="1"/>
      <c r="G174" s="1"/>
      <c r="H174" s="1"/>
      <c r="I174"/>
      <c r="J174"/>
      <c r="K174"/>
      <c r="L174"/>
      <c r="M174"/>
      <c r="N174"/>
      <c r="O174"/>
      <c r="Q174" t="s">
        <v>25</v>
      </c>
      <c r="R174" s="1"/>
      <c r="S174" s="1"/>
      <c r="T174" s="1" t="s">
        <v>52</v>
      </c>
      <c r="U174" s="1" t="s">
        <v>53</v>
      </c>
      <c r="V174" t="s">
        <v>29</v>
      </c>
      <c r="W174"/>
      <c r="X174" t="s">
        <v>30</v>
      </c>
    </row>
    <row r="175" spans="2:24">
      <c r="B175" s="2" t="s">
        <v>397</v>
      </c>
      <c r="C175" s="1"/>
      <c r="D175" s="1"/>
      <c r="E175" s="1"/>
      <c r="F175" s="1"/>
      <c r="G175" s="1"/>
      <c r="H175" s="1"/>
      <c r="I175"/>
      <c r="J175"/>
      <c r="K175"/>
      <c r="L175"/>
      <c r="M175"/>
      <c r="N175"/>
      <c r="O175"/>
      <c r="Q175" t="s">
        <v>25</v>
      </c>
      <c r="R175" s="1" t="s">
        <v>398</v>
      </c>
      <c r="S175" s="1"/>
      <c r="T175" s="1" t="s">
        <v>39</v>
      </c>
      <c r="U175" s="1" t="s">
        <v>28</v>
      </c>
      <c r="V175" t="s">
        <v>29</v>
      </c>
      <c r="W175"/>
      <c r="X175" t="s">
        <v>30</v>
      </c>
    </row>
    <row r="176" spans="2:24">
      <c r="B176" s="2" t="s">
        <v>399</v>
      </c>
      <c r="C176" s="1"/>
      <c r="D176" s="1"/>
      <c r="E176" s="1"/>
      <c r="F176" s="1"/>
      <c r="G176" s="1"/>
      <c r="H176" s="1"/>
      <c r="I176"/>
      <c r="J176"/>
      <c r="K176"/>
      <c r="L176"/>
      <c r="M176"/>
      <c r="N176"/>
      <c r="O176"/>
      <c r="Q176" t="s">
        <v>25</v>
      </c>
      <c r="R176" s="1"/>
      <c r="S176" s="1"/>
      <c r="T176" s="1" t="s">
        <v>52</v>
      </c>
      <c r="U176" s="1" t="s">
        <v>53</v>
      </c>
      <c r="V176" t="s">
        <v>29</v>
      </c>
      <c r="W176"/>
      <c r="X176" t="s">
        <v>30</v>
      </c>
    </row>
    <row r="177" spans="2:24">
      <c r="B177" s="2" t="s">
        <v>400</v>
      </c>
      <c r="C177" s="1"/>
      <c r="D177" s="1"/>
      <c r="E177" s="1"/>
      <c r="F177" s="1"/>
      <c r="G177" s="1"/>
      <c r="H177" s="1"/>
      <c r="I177"/>
      <c r="J177"/>
      <c r="K177"/>
      <c r="L177"/>
      <c r="M177"/>
      <c r="N177"/>
      <c r="O177"/>
      <c r="Q177" t="s">
        <v>25</v>
      </c>
      <c r="R177" s="1"/>
      <c r="S177" s="1"/>
      <c r="T177" s="1" t="s">
        <v>52</v>
      </c>
      <c r="U177" s="1" t="s">
        <v>53</v>
      </c>
      <c r="V177" t="s">
        <v>29</v>
      </c>
      <c r="W177"/>
      <c r="X177" t="s">
        <v>30</v>
      </c>
    </row>
    <row r="178" spans="2:24">
      <c r="B178" s="2" t="s">
        <v>401</v>
      </c>
      <c r="C178" s="1"/>
      <c r="D178" s="1"/>
      <c r="E178" s="1"/>
      <c r="F178" s="1"/>
      <c r="G178" s="1"/>
      <c r="H178" s="1"/>
      <c r="I178"/>
      <c r="J178"/>
      <c r="K178"/>
      <c r="L178"/>
      <c r="M178"/>
      <c r="N178"/>
      <c r="O178"/>
      <c r="Q178" t="s">
        <v>25</v>
      </c>
      <c r="R178" s="1" t="s">
        <v>402</v>
      </c>
      <c r="S178" s="1"/>
      <c r="T178" s="1" t="s">
        <v>181</v>
      </c>
      <c r="U178" s="1" t="s">
        <v>182</v>
      </c>
      <c r="V178" t="s">
        <v>29</v>
      </c>
      <c r="W178"/>
      <c r="X178" t="s">
        <v>30</v>
      </c>
    </row>
    <row r="179" spans="2:24">
      <c r="B179" s="2" t="s">
        <v>403</v>
      </c>
      <c r="C179" s="1"/>
      <c r="D179" s="1"/>
      <c r="E179" s="1"/>
      <c r="F179" s="1"/>
      <c r="G179" s="1"/>
      <c r="H179" s="1"/>
      <c r="I179"/>
      <c r="J179"/>
      <c r="K179"/>
      <c r="L179"/>
      <c r="M179"/>
      <c r="N179"/>
      <c r="O179"/>
      <c r="Q179" t="s">
        <v>25</v>
      </c>
      <c r="R179" s="1"/>
      <c r="S179" s="1"/>
      <c r="T179" s="1" t="s">
        <v>52</v>
      </c>
      <c r="U179" s="1" t="s">
        <v>53</v>
      </c>
      <c r="V179" t="s">
        <v>29</v>
      </c>
      <c r="W179"/>
      <c r="X179" t="s">
        <v>30</v>
      </c>
    </row>
    <row r="180" spans="2:24">
      <c r="B180" s="2" t="s">
        <v>404</v>
      </c>
      <c r="C180" s="1"/>
      <c r="D180" s="1"/>
      <c r="E180" s="1"/>
      <c r="F180" s="1"/>
      <c r="G180" s="1"/>
      <c r="H180" s="1"/>
      <c r="I180"/>
      <c r="J180"/>
      <c r="K180"/>
      <c r="L180"/>
      <c r="M180"/>
      <c r="N180"/>
      <c r="O180"/>
      <c r="Q180" t="s">
        <v>25</v>
      </c>
      <c r="R180" s="1"/>
      <c r="S180" s="1"/>
      <c r="T180" s="1" t="s">
        <v>52</v>
      </c>
      <c r="U180" s="1" t="s">
        <v>53</v>
      </c>
      <c r="V180" t="s">
        <v>29</v>
      </c>
      <c r="W180"/>
      <c r="X180" t="s">
        <v>30</v>
      </c>
    </row>
    <row r="181" spans="2:24">
      <c r="B181" s="2" t="s">
        <v>405</v>
      </c>
      <c r="C181" s="1"/>
      <c r="D181" s="1"/>
      <c r="E181" s="1"/>
      <c r="F181" s="1"/>
      <c r="G181" s="1"/>
      <c r="H181" s="1"/>
      <c r="I181"/>
      <c r="J181"/>
      <c r="K181"/>
      <c r="L181"/>
      <c r="M181"/>
      <c r="N181"/>
      <c r="O181"/>
      <c r="Q181" t="s">
        <v>25</v>
      </c>
      <c r="R181" s="1"/>
      <c r="S181" s="1"/>
      <c r="T181" s="1" t="s">
        <v>406</v>
      </c>
      <c r="U181" s="1" t="s">
        <v>43</v>
      </c>
      <c r="V181" t="s">
        <v>29</v>
      </c>
      <c r="W181"/>
      <c r="X181" t="s">
        <v>30</v>
      </c>
    </row>
    <row r="182" spans="2:24">
      <c r="B182" s="2" t="s">
        <v>407</v>
      </c>
      <c r="C182" s="1"/>
      <c r="D182" s="1"/>
      <c r="E182" s="1"/>
      <c r="F182" s="1"/>
      <c r="G182" s="1"/>
      <c r="H182" s="1"/>
      <c r="I182"/>
      <c r="J182"/>
      <c r="K182"/>
      <c r="L182"/>
      <c r="M182"/>
      <c r="N182"/>
      <c r="O182"/>
      <c r="Q182" t="s">
        <v>25</v>
      </c>
      <c r="R182" s="1"/>
      <c r="S182" s="1"/>
      <c r="T182" s="1" t="s">
        <v>184</v>
      </c>
      <c r="U182" s="1" t="s">
        <v>185</v>
      </c>
      <c r="V182" t="s">
        <v>29</v>
      </c>
      <c r="W182"/>
      <c r="X182" t="s">
        <v>30</v>
      </c>
    </row>
    <row r="183" spans="2:24">
      <c r="B183" s="2" t="s">
        <v>408</v>
      </c>
      <c r="C183" s="1">
        <v>7000857382</v>
      </c>
      <c r="D183" s="1"/>
      <c r="E183" s="1"/>
      <c r="F183" s="1"/>
      <c r="G183" s="1" t="s">
        <v>45</v>
      </c>
      <c r="H183" s="1" t="s">
        <v>409</v>
      </c>
      <c r="I183"/>
      <c r="J183"/>
      <c r="K183"/>
      <c r="L183"/>
      <c r="M183"/>
      <c r="N183"/>
      <c r="O183"/>
      <c r="Q183" t="s">
        <v>25</v>
      </c>
      <c r="R183" s="1"/>
      <c r="S183" s="1"/>
      <c r="T183" s="1" t="s">
        <v>410</v>
      </c>
      <c r="U183" s="1" t="s">
        <v>350</v>
      </c>
      <c r="V183" t="s">
        <v>29</v>
      </c>
      <c r="W183"/>
      <c r="X183" t="s">
        <v>30</v>
      </c>
    </row>
    <row r="184" spans="2:24">
      <c r="B184" s="2" t="s">
        <v>411</v>
      </c>
      <c r="C184" s="1"/>
      <c r="D184" s="1"/>
      <c r="E184" s="1"/>
      <c r="F184" s="1"/>
      <c r="G184" s="1"/>
      <c r="H184" s="1"/>
      <c r="I184"/>
      <c r="J184"/>
      <c r="K184"/>
      <c r="L184"/>
      <c r="M184"/>
      <c r="N184"/>
      <c r="O184"/>
      <c r="Q184" t="s">
        <v>25</v>
      </c>
      <c r="R184" s="1" t="s">
        <v>412</v>
      </c>
      <c r="S184" s="1"/>
      <c r="T184" s="1" t="s">
        <v>184</v>
      </c>
      <c r="U184" s="1" t="s">
        <v>185</v>
      </c>
      <c r="V184" t="s">
        <v>29</v>
      </c>
      <c r="W184"/>
      <c r="X184" t="s">
        <v>30</v>
      </c>
    </row>
    <row r="185" spans="2:24">
      <c r="B185" s="2" t="s">
        <v>413</v>
      </c>
      <c r="C185" s="1">
        <v>7002401188</v>
      </c>
      <c r="D185" s="1"/>
      <c r="E185" s="1"/>
      <c r="F185" s="1"/>
      <c r="G185" s="1" t="s">
        <v>45</v>
      </c>
      <c r="H185" s="1" t="s">
        <v>92</v>
      </c>
      <c r="I185"/>
      <c r="J185"/>
      <c r="K185"/>
      <c r="L185"/>
      <c r="M185"/>
      <c r="N185"/>
      <c r="O185"/>
      <c r="Q185" t="s">
        <v>25</v>
      </c>
      <c r="R185" s="1"/>
      <c r="S185" s="1"/>
      <c r="T185" s="1" t="s">
        <v>414</v>
      </c>
      <c r="U185" s="1" t="s">
        <v>37</v>
      </c>
      <c r="V185" t="s">
        <v>29</v>
      </c>
      <c r="W185"/>
      <c r="X185" t="s">
        <v>30</v>
      </c>
    </row>
    <row r="186" spans="2:24">
      <c r="B186" s="2" t="s">
        <v>415</v>
      </c>
      <c r="C186" s="1"/>
      <c r="D186" s="1"/>
      <c r="E186" s="1"/>
      <c r="F186" s="1"/>
      <c r="G186" s="1"/>
      <c r="H186" s="1"/>
      <c r="I186"/>
      <c r="J186"/>
      <c r="K186"/>
      <c r="L186"/>
      <c r="M186"/>
      <c r="N186"/>
      <c r="O186"/>
      <c r="Q186" t="s">
        <v>25</v>
      </c>
      <c r="R186" s="1"/>
      <c r="S186" s="1"/>
      <c r="T186" s="1" t="s">
        <v>52</v>
      </c>
      <c r="U186" s="1" t="s">
        <v>53</v>
      </c>
      <c r="V186" t="s">
        <v>29</v>
      </c>
      <c r="W186"/>
      <c r="X186" t="s">
        <v>30</v>
      </c>
    </row>
    <row r="187" spans="2:24">
      <c r="B187" s="2" t="s">
        <v>416</v>
      </c>
      <c r="C187" s="1"/>
      <c r="D187" s="1"/>
      <c r="E187" s="1"/>
      <c r="F187" s="1"/>
      <c r="G187" s="1"/>
      <c r="H187" s="1"/>
      <c r="I187"/>
      <c r="J187"/>
      <c r="K187"/>
      <c r="L187"/>
      <c r="M187"/>
      <c r="N187"/>
      <c r="O187"/>
      <c r="Q187" t="s">
        <v>25</v>
      </c>
      <c r="R187" s="1" t="s">
        <v>417</v>
      </c>
      <c r="S187" s="1"/>
      <c r="T187" s="1" t="s">
        <v>418</v>
      </c>
      <c r="U187" s="1" t="s">
        <v>60</v>
      </c>
      <c r="V187" t="s">
        <v>29</v>
      </c>
      <c r="W187"/>
      <c r="X187" t="s">
        <v>30</v>
      </c>
    </row>
    <row r="188" spans="2:24">
      <c r="B188" s="2" t="s">
        <v>419</v>
      </c>
      <c r="C188" s="1">
        <v>9811422527</v>
      </c>
      <c r="D188" s="1"/>
      <c r="E188" s="1"/>
      <c r="F188" s="1"/>
      <c r="G188" s="1" t="s">
        <v>72</v>
      </c>
      <c r="H188" s="1" t="s">
        <v>231</v>
      </c>
      <c r="I188"/>
      <c r="J188"/>
      <c r="K188"/>
      <c r="L188"/>
      <c r="M188"/>
      <c r="N188"/>
      <c r="O188"/>
      <c r="Q188" t="s">
        <v>25</v>
      </c>
      <c r="R188" s="1"/>
      <c r="S188" s="1"/>
      <c r="T188" s="1" t="s">
        <v>39</v>
      </c>
      <c r="U188" s="1" t="s">
        <v>28</v>
      </c>
      <c r="V188" t="s">
        <v>29</v>
      </c>
      <c r="W188"/>
      <c r="X188" t="s">
        <v>30</v>
      </c>
    </row>
    <row r="189" spans="2:24">
      <c r="B189" s="2" t="s">
        <v>420</v>
      </c>
      <c r="C189" s="1"/>
      <c r="D189" s="1"/>
      <c r="E189" s="1"/>
      <c r="F189" s="1"/>
      <c r="G189" s="1"/>
      <c r="H189" s="1"/>
      <c r="I189"/>
      <c r="J189"/>
      <c r="K189"/>
      <c r="L189"/>
      <c r="M189"/>
      <c r="N189"/>
      <c r="O189"/>
      <c r="Q189" t="s">
        <v>25</v>
      </c>
      <c r="R189" s="1"/>
      <c r="S189" s="1"/>
      <c r="T189" s="1" t="s">
        <v>421</v>
      </c>
      <c r="U189" s="1" t="s">
        <v>28</v>
      </c>
      <c r="V189" t="s">
        <v>29</v>
      </c>
      <c r="W189"/>
      <c r="X189" t="s">
        <v>30</v>
      </c>
    </row>
    <row r="190" spans="2:24">
      <c r="B190" s="2" t="s">
        <v>422</v>
      </c>
      <c r="C190" s="1"/>
      <c r="D190" s="1"/>
      <c r="E190" s="1"/>
      <c r="F190" s="1"/>
      <c r="G190" s="1"/>
      <c r="H190" s="1"/>
      <c r="I190"/>
      <c r="J190"/>
      <c r="K190"/>
      <c r="L190"/>
      <c r="M190"/>
      <c r="N190"/>
      <c r="O190"/>
      <c r="Q190" t="s">
        <v>25</v>
      </c>
      <c r="R190" s="1"/>
      <c r="S190" s="1"/>
      <c r="T190" s="1" t="s">
        <v>423</v>
      </c>
      <c r="U190" s="1" t="s">
        <v>28</v>
      </c>
      <c r="V190" t="s">
        <v>29</v>
      </c>
      <c r="W190"/>
      <c r="X190" t="s">
        <v>30</v>
      </c>
    </row>
    <row r="191" spans="2:24">
      <c r="B191" s="2" t="s">
        <v>424</v>
      </c>
      <c r="C191" s="1"/>
      <c r="D191" s="1"/>
      <c r="E191" s="1"/>
      <c r="F191" s="1"/>
      <c r="G191" s="1"/>
      <c r="H191" s="1"/>
      <c r="I191"/>
      <c r="J191"/>
      <c r="K191"/>
      <c r="L191"/>
      <c r="M191"/>
      <c r="N191"/>
      <c r="O191"/>
      <c r="Q191" t="s">
        <v>25</v>
      </c>
      <c r="R191" s="1" t="s">
        <v>425</v>
      </c>
      <c r="S191" s="1"/>
      <c r="T191" s="1" t="s">
        <v>225</v>
      </c>
      <c r="U191" s="1" t="s">
        <v>60</v>
      </c>
      <c r="V191" t="s">
        <v>29</v>
      </c>
      <c r="W191"/>
      <c r="X191" t="s">
        <v>30</v>
      </c>
    </row>
    <row r="192" spans="2:24">
      <c r="B192" s="2" t="s">
        <v>426</v>
      </c>
      <c r="C192" s="1"/>
      <c r="D192" s="1"/>
      <c r="E192" s="1"/>
      <c r="F192" s="1"/>
      <c r="G192" s="1"/>
      <c r="H192" s="1"/>
      <c r="I192"/>
      <c r="J192"/>
      <c r="K192"/>
      <c r="L192"/>
      <c r="M192"/>
      <c r="N192"/>
      <c r="O192"/>
      <c r="Q192" t="s">
        <v>25</v>
      </c>
      <c r="R192" s="1"/>
      <c r="S192" s="1"/>
      <c r="T192" s="1" t="s">
        <v>167</v>
      </c>
      <c r="U192" s="1" t="s">
        <v>28</v>
      </c>
      <c r="V192" t="s">
        <v>29</v>
      </c>
      <c r="W192"/>
      <c r="X192" t="s">
        <v>30</v>
      </c>
    </row>
    <row r="193" spans="2:24">
      <c r="B193" s="2" t="s">
        <v>427</v>
      </c>
      <c r="C193" s="1"/>
      <c r="D193" s="1"/>
      <c r="E193" s="1"/>
      <c r="F193" s="1"/>
      <c r="G193" s="1"/>
      <c r="H193" s="1"/>
      <c r="I193"/>
      <c r="J193"/>
      <c r="K193"/>
      <c r="L193"/>
      <c r="M193"/>
      <c r="N193"/>
      <c r="O193"/>
      <c r="Q193" t="s">
        <v>25</v>
      </c>
      <c r="R193" s="1"/>
      <c r="S193" s="1"/>
      <c r="T193" s="1" t="s">
        <v>428</v>
      </c>
      <c r="U193" s="1" t="s">
        <v>28</v>
      </c>
      <c r="V193" t="s">
        <v>29</v>
      </c>
      <c r="W193"/>
      <c r="X193" t="s">
        <v>30</v>
      </c>
    </row>
    <row r="194" spans="2:24">
      <c r="B194" s="2" t="s">
        <v>429</v>
      </c>
      <c r="C194" s="1"/>
      <c r="D194" s="1"/>
      <c r="E194" s="1"/>
      <c r="F194" s="1"/>
      <c r="G194" s="1"/>
      <c r="H194" s="1"/>
      <c r="I194"/>
      <c r="J194"/>
      <c r="K194"/>
      <c r="L194"/>
      <c r="M194"/>
      <c r="N194"/>
      <c r="O194"/>
      <c r="Q194" t="s">
        <v>25</v>
      </c>
      <c r="R194" s="1"/>
      <c r="S194" s="1"/>
      <c r="T194" s="1" t="s">
        <v>52</v>
      </c>
      <c r="U194" s="1" t="s">
        <v>53</v>
      </c>
      <c r="V194" t="s">
        <v>29</v>
      </c>
      <c r="W194"/>
      <c r="X194" t="s">
        <v>30</v>
      </c>
    </row>
    <row r="195" spans="2:24">
      <c r="B195" s="2" t="s">
        <v>430</v>
      </c>
      <c r="C195" s="1"/>
      <c r="D195" s="1"/>
      <c r="E195" s="1"/>
      <c r="F195" s="1"/>
      <c r="G195" s="1"/>
      <c r="H195" s="1"/>
      <c r="I195"/>
      <c r="J195"/>
      <c r="K195"/>
      <c r="L195"/>
      <c r="M195"/>
      <c r="N195"/>
      <c r="O195"/>
      <c r="Q195" t="s">
        <v>25</v>
      </c>
      <c r="R195" s="1"/>
      <c r="S195" s="1"/>
      <c r="T195" s="1" t="s">
        <v>431</v>
      </c>
      <c r="U195" s="1" t="s">
        <v>33</v>
      </c>
      <c r="V195" t="s">
        <v>29</v>
      </c>
      <c r="W195"/>
      <c r="X195" t="s">
        <v>30</v>
      </c>
    </row>
    <row r="196" spans="2:24">
      <c r="B196" s="2" t="s">
        <v>432</v>
      </c>
      <c r="C196" s="1"/>
      <c r="D196" s="1"/>
      <c r="E196" s="1"/>
      <c r="F196" s="1"/>
      <c r="G196" s="1"/>
      <c r="H196" s="1"/>
      <c r="I196"/>
      <c r="J196"/>
      <c r="K196"/>
      <c r="L196"/>
      <c r="M196"/>
      <c r="N196"/>
      <c r="O196"/>
      <c r="Q196" t="s">
        <v>25</v>
      </c>
      <c r="R196" s="1" t="s">
        <v>433</v>
      </c>
      <c r="S196" s="1"/>
      <c r="T196" s="1" t="s">
        <v>345</v>
      </c>
      <c r="U196" s="1" t="s">
        <v>116</v>
      </c>
      <c r="V196" t="s">
        <v>29</v>
      </c>
      <c r="W196"/>
      <c r="X196" t="s">
        <v>30</v>
      </c>
    </row>
    <row r="197" spans="2:24">
      <c r="B197" s="2" t="s">
        <v>434</v>
      </c>
      <c r="C197" s="1"/>
      <c r="D197" s="1"/>
      <c r="E197" s="1"/>
      <c r="F197" s="1"/>
      <c r="G197" s="1"/>
      <c r="H197" s="1"/>
      <c r="I197"/>
      <c r="J197"/>
      <c r="K197"/>
      <c r="L197"/>
      <c r="M197"/>
      <c r="N197"/>
      <c r="O197"/>
      <c r="Q197" t="s">
        <v>25</v>
      </c>
      <c r="R197" s="1"/>
      <c r="S197" s="1"/>
      <c r="T197" s="1" t="s">
        <v>39</v>
      </c>
      <c r="U197" s="1" t="s">
        <v>28</v>
      </c>
      <c r="V197" t="s">
        <v>29</v>
      </c>
      <c r="W197"/>
      <c r="X197" t="s">
        <v>30</v>
      </c>
    </row>
    <row r="198" spans="2:24">
      <c r="B198" s="2" t="s">
        <v>435</v>
      </c>
      <c r="C198" s="1"/>
      <c r="D198" s="1"/>
      <c r="E198" s="1"/>
      <c r="F198" s="1"/>
      <c r="G198" s="1"/>
      <c r="H198" s="1"/>
      <c r="I198"/>
      <c r="J198"/>
      <c r="K198"/>
      <c r="L198"/>
      <c r="M198"/>
      <c r="N198"/>
      <c r="O198"/>
      <c r="Q198" t="s">
        <v>25</v>
      </c>
      <c r="R198" s="1" t="s">
        <v>436</v>
      </c>
      <c r="S198" s="1"/>
      <c r="T198" s="1" t="s">
        <v>333</v>
      </c>
      <c r="U198" s="1" t="s">
        <v>28</v>
      </c>
      <c r="V198" t="s">
        <v>29</v>
      </c>
      <c r="W198"/>
      <c r="X198" t="s">
        <v>30</v>
      </c>
    </row>
    <row r="199" spans="2:24">
      <c r="B199" s="2" t="s">
        <v>437</v>
      </c>
      <c r="C199" s="1"/>
      <c r="D199" s="1"/>
      <c r="E199" s="1"/>
      <c r="F199" s="1"/>
      <c r="G199" s="1"/>
      <c r="H199" s="1"/>
      <c r="I199"/>
      <c r="J199"/>
      <c r="K199"/>
      <c r="L199"/>
      <c r="M199"/>
      <c r="N199"/>
      <c r="O199"/>
      <c r="Q199" t="s">
        <v>25</v>
      </c>
      <c r="R199" s="1"/>
      <c r="S199" s="1"/>
      <c r="T199" s="1" t="s">
        <v>438</v>
      </c>
      <c r="U199" s="1" t="s">
        <v>90</v>
      </c>
      <c r="V199" t="s">
        <v>29</v>
      </c>
      <c r="W199"/>
      <c r="X199" t="s">
        <v>30</v>
      </c>
    </row>
    <row r="200" spans="2:24">
      <c r="B200" s="2" t="s">
        <v>439</v>
      </c>
      <c r="C200" s="1"/>
      <c r="D200" s="1"/>
      <c r="E200" s="1"/>
      <c r="F200" s="1"/>
      <c r="G200" s="1"/>
      <c r="H200" s="1"/>
      <c r="I200"/>
      <c r="J200"/>
      <c r="K200"/>
      <c r="L200"/>
      <c r="M200"/>
      <c r="N200"/>
      <c r="O200"/>
      <c r="Q200" t="s">
        <v>25</v>
      </c>
      <c r="R200" s="1"/>
      <c r="S200" s="1"/>
      <c r="T200" s="1" t="s">
        <v>155</v>
      </c>
      <c r="U200" s="1" t="s">
        <v>90</v>
      </c>
      <c r="V200" t="s">
        <v>29</v>
      </c>
      <c r="W200"/>
      <c r="X200" t="s">
        <v>30</v>
      </c>
    </row>
    <row r="201" spans="2:24">
      <c r="B201" s="2" t="s">
        <v>440</v>
      </c>
      <c r="C201" s="1"/>
      <c r="D201" s="1"/>
      <c r="E201" s="1"/>
      <c r="F201" s="1"/>
      <c r="G201" s="1"/>
      <c r="H201" s="1"/>
      <c r="I201"/>
      <c r="J201"/>
      <c r="K201"/>
      <c r="L201"/>
      <c r="M201"/>
      <c r="N201"/>
      <c r="O201"/>
      <c r="Q201" t="s">
        <v>25</v>
      </c>
      <c r="R201" s="1"/>
      <c r="S201" s="1"/>
      <c r="T201" s="1" t="s">
        <v>52</v>
      </c>
      <c r="U201" s="1" t="s">
        <v>53</v>
      </c>
      <c r="V201" t="s">
        <v>29</v>
      </c>
      <c r="W201"/>
      <c r="X201" t="s">
        <v>30</v>
      </c>
    </row>
    <row r="202" spans="2:24">
      <c r="B202" s="2" t="s">
        <v>441</v>
      </c>
      <c r="C202" s="1"/>
      <c r="D202" s="1"/>
      <c r="E202" s="1"/>
      <c r="F202" s="1"/>
      <c r="G202" s="1"/>
      <c r="H202" s="1"/>
      <c r="I202"/>
      <c r="J202"/>
      <c r="K202"/>
      <c r="L202"/>
      <c r="M202"/>
      <c r="N202"/>
      <c r="O202"/>
      <c r="Q202" t="s">
        <v>25</v>
      </c>
      <c r="R202" s="1"/>
      <c r="S202" s="1"/>
      <c r="T202" s="1" t="s">
        <v>442</v>
      </c>
      <c r="U202" s="1" t="s">
        <v>60</v>
      </c>
      <c r="V202" t="s">
        <v>29</v>
      </c>
      <c r="W202"/>
      <c r="X202" t="s">
        <v>30</v>
      </c>
    </row>
    <row r="203" spans="2:24">
      <c r="B203" s="2" t="s">
        <v>443</v>
      </c>
      <c r="C203" s="1"/>
      <c r="D203" s="1"/>
      <c r="E203" s="1"/>
      <c r="F203" s="1"/>
      <c r="G203" s="1"/>
      <c r="H203" s="1"/>
      <c r="I203"/>
      <c r="J203"/>
      <c r="K203"/>
      <c r="L203"/>
      <c r="M203"/>
      <c r="N203"/>
      <c r="O203"/>
      <c r="Q203" t="s">
        <v>25</v>
      </c>
      <c r="R203" s="1" t="s">
        <v>444</v>
      </c>
      <c r="S203" s="1"/>
      <c r="T203" s="1" t="s">
        <v>445</v>
      </c>
      <c r="U203" s="1" t="s">
        <v>158</v>
      </c>
      <c r="V203" t="s">
        <v>29</v>
      </c>
      <c r="W203"/>
      <c r="X203" t="s">
        <v>30</v>
      </c>
    </row>
    <row r="204" spans="2:24">
      <c r="B204" s="2" t="s">
        <v>446</v>
      </c>
      <c r="C204" s="1">
        <v>9602767392</v>
      </c>
      <c r="D204" s="1"/>
      <c r="E204" s="1"/>
      <c r="F204" s="1"/>
      <c r="G204" s="1" t="s">
        <v>56</v>
      </c>
      <c r="H204" s="1" t="s">
        <v>57</v>
      </c>
      <c r="I204"/>
      <c r="J204"/>
      <c r="K204"/>
      <c r="L204"/>
      <c r="M204"/>
      <c r="N204"/>
      <c r="O204"/>
      <c r="Q204" t="s">
        <v>25</v>
      </c>
      <c r="R204" s="1" t="s">
        <v>447</v>
      </c>
      <c r="S204" s="1"/>
      <c r="T204" s="1" t="s">
        <v>128</v>
      </c>
      <c r="U204" s="1" t="s">
        <v>43</v>
      </c>
      <c r="V204" t="s">
        <v>29</v>
      </c>
      <c r="W204"/>
      <c r="X204" t="s">
        <v>30</v>
      </c>
    </row>
    <row r="205" spans="2:24">
      <c r="B205" s="2" t="s">
        <v>448</v>
      </c>
      <c r="C205" s="1"/>
      <c r="D205" s="1"/>
      <c r="E205" s="1"/>
      <c r="F205" s="1"/>
      <c r="G205" s="1"/>
      <c r="H205" s="1"/>
      <c r="I205"/>
      <c r="J205"/>
      <c r="K205"/>
      <c r="L205"/>
      <c r="M205"/>
      <c r="N205"/>
      <c r="O205"/>
      <c r="Q205" t="s">
        <v>25</v>
      </c>
      <c r="R205" s="1" t="s">
        <v>449</v>
      </c>
      <c r="S205" s="1"/>
      <c r="T205" s="1" t="s">
        <v>450</v>
      </c>
      <c r="U205" s="1" t="s">
        <v>90</v>
      </c>
      <c r="V205" t="s">
        <v>29</v>
      </c>
      <c r="W205"/>
      <c r="X205" t="s">
        <v>30</v>
      </c>
    </row>
    <row r="206" spans="2:24">
      <c r="B206" s="2" t="s">
        <v>451</v>
      </c>
      <c r="C206" s="1"/>
      <c r="D206" s="1"/>
      <c r="E206" s="1"/>
      <c r="F206" s="1"/>
      <c r="G206" s="1"/>
      <c r="H206" s="1"/>
      <c r="I206"/>
      <c r="J206"/>
      <c r="K206"/>
      <c r="L206"/>
      <c r="M206"/>
      <c r="N206"/>
      <c r="O206"/>
      <c r="Q206" t="s">
        <v>25</v>
      </c>
      <c r="R206" s="1"/>
      <c r="S206" s="1"/>
      <c r="T206" s="1" t="s">
        <v>52</v>
      </c>
      <c r="U206" s="1" t="s">
        <v>53</v>
      </c>
      <c r="V206" t="s">
        <v>29</v>
      </c>
      <c r="W206"/>
      <c r="X206" t="s">
        <v>30</v>
      </c>
    </row>
    <row r="207" spans="2:24">
      <c r="B207" s="2" t="s">
        <v>452</v>
      </c>
      <c r="C207" s="1"/>
      <c r="D207" s="1"/>
      <c r="E207" s="1"/>
      <c r="F207" s="1"/>
      <c r="G207" s="1"/>
      <c r="H207" s="1"/>
      <c r="I207"/>
      <c r="J207"/>
      <c r="K207"/>
      <c r="L207"/>
      <c r="M207"/>
      <c r="N207"/>
      <c r="O207"/>
      <c r="Q207" t="s">
        <v>25</v>
      </c>
      <c r="R207" s="1" t="s">
        <v>453</v>
      </c>
      <c r="S207" s="1"/>
      <c r="T207" s="1" t="s">
        <v>454</v>
      </c>
      <c r="U207" s="1" t="s">
        <v>70</v>
      </c>
      <c r="V207" t="s">
        <v>29</v>
      </c>
      <c r="W207"/>
      <c r="X207" t="s">
        <v>30</v>
      </c>
    </row>
    <row r="208" spans="2:24">
      <c r="B208" s="2" t="s">
        <v>455</v>
      </c>
      <c r="C208" s="1"/>
      <c r="D208" s="1"/>
      <c r="E208" s="1"/>
      <c r="F208" s="1"/>
      <c r="G208" s="1"/>
      <c r="H208" s="1"/>
      <c r="I208"/>
      <c r="J208"/>
      <c r="K208"/>
      <c r="L208"/>
      <c r="M208"/>
      <c r="N208"/>
      <c r="O208"/>
      <c r="Q208" t="s">
        <v>25</v>
      </c>
      <c r="R208" s="1"/>
      <c r="S208" s="1"/>
      <c r="T208" s="1" t="s">
        <v>52</v>
      </c>
      <c r="U208" s="1" t="s">
        <v>53</v>
      </c>
      <c r="V208" t="s">
        <v>29</v>
      </c>
      <c r="W208"/>
      <c r="X208" t="s">
        <v>30</v>
      </c>
    </row>
    <row r="209" spans="2:24">
      <c r="B209" s="2" t="s">
        <v>456</v>
      </c>
      <c r="C209" s="1">
        <v>9870565608</v>
      </c>
      <c r="D209" s="1"/>
      <c r="E209" s="1"/>
      <c r="F209" s="1"/>
      <c r="G209" s="1" t="s">
        <v>45</v>
      </c>
      <c r="H209" s="1" t="s">
        <v>57</v>
      </c>
      <c r="I209"/>
      <c r="J209"/>
      <c r="K209"/>
      <c r="L209"/>
      <c r="M209"/>
      <c r="N209"/>
      <c r="O209"/>
      <c r="Q209" t="s">
        <v>25</v>
      </c>
      <c r="R209" s="1"/>
      <c r="S209" s="1"/>
      <c r="T209" s="1" t="s">
        <v>457</v>
      </c>
      <c r="U209" s="1" t="s">
        <v>33</v>
      </c>
      <c r="V209" t="s">
        <v>29</v>
      </c>
      <c r="W209"/>
      <c r="X209" t="s">
        <v>30</v>
      </c>
    </row>
    <row r="210" spans="2:24">
      <c r="B210" s="2" t="s">
        <v>458</v>
      </c>
      <c r="C210" s="1"/>
      <c r="D210" s="1"/>
      <c r="E210" s="1"/>
      <c r="F210" s="1"/>
      <c r="G210" s="1"/>
      <c r="H210" s="1"/>
      <c r="I210"/>
      <c r="J210"/>
      <c r="K210"/>
      <c r="L210"/>
      <c r="M210"/>
      <c r="N210"/>
      <c r="O210"/>
      <c r="Q210" t="s">
        <v>25</v>
      </c>
      <c r="R210" s="1"/>
      <c r="S210" s="1"/>
      <c r="T210" s="1" t="s">
        <v>459</v>
      </c>
      <c r="U210" s="1" t="s">
        <v>289</v>
      </c>
      <c r="V210" t="s">
        <v>29</v>
      </c>
      <c r="W210"/>
      <c r="X210" t="s">
        <v>30</v>
      </c>
    </row>
    <row r="211" spans="2:24">
      <c r="B211" s="2" t="s">
        <v>460</v>
      </c>
      <c r="C211" s="1"/>
      <c r="D211" s="1"/>
      <c r="E211" s="1"/>
      <c r="F211" s="1"/>
      <c r="G211" s="1"/>
      <c r="H211" s="1"/>
      <c r="I211"/>
      <c r="J211"/>
      <c r="K211"/>
      <c r="L211"/>
      <c r="M211"/>
      <c r="N211"/>
      <c r="O211"/>
      <c r="Q211" t="s">
        <v>25</v>
      </c>
      <c r="R211" s="1"/>
      <c r="S211" s="1"/>
      <c r="T211" s="1" t="s">
        <v>461</v>
      </c>
      <c r="U211" s="1" t="s">
        <v>240</v>
      </c>
      <c r="V211" t="s">
        <v>29</v>
      </c>
      <c r="W211"/>
      <c r="X211" t="s">
        <v>30</v>
      </c>
    </row>
    <row r="212" spans="2:24">
      <c r="B212" s="2" t="s">
        <v>462</v>
      </c>
      <c r="C212" s="1"/>
      <c r="D212" s="1"/>
      <c r="E212" s="1"/>
      <c r="F212" s="1"/>
      <c r="G212" s="1"/>
      <c r="H212" s="1"/>
      <c r="I212"/>
      <c r="J212"/>
      <c r="K212"/>
      <c r="L212"/>
      <c r="M212"/>
      <c r="N212"/>
      <c r="O212"/>
      <c r="Q212" t="s">
        <v>25</v>
      </c>
      <c r="R212" s="1"/>
      <c r="S212" s="1"/>
      <c r="T212" s="1" t="s">
        <v>463</v>
      </c>
      <c r="U212" s="1" t="s">
        <v>78</v>
      </c>
      <c r="V212" t="s">
        <v>29</v>
      </c>
      <c r="W212"/>
      <c r="X212" t="s">
        <v>30</v>
      </c>
    </row>
    <row r="213" spans="2:24">
      <c r="B213" s="2" t="s">
        <v>464</v>
      </c>
      <c r="C213" s="1"/>
      <c r="D213" s="1"/>
      <c r="E213" s="1"/>
      <c r="F213" s="1"/>
      <c r="G213" s="1"/>
      <c r="H213" s="1"/>
      <c r="I213"/>
      <c r="J213"/>
      <c r="K213"/>
      <c r="L213"/>
      <c r="M213"/>
      <c r="N213"/>
      <c r="O213"/>
      <c r="Q213" t="s">
        <v>25</v>
      </c>
      <c r="R213" s="1"/>
      <c r="S213" s="1"/>
      <c r="T213" s="1" t="s">
        <v>53</v>
      </c>
      <c r="U213" s="1" t="s">
        <v>53</v>
      </c>
      <c r="V213" t="s">
        <v>29</v>
      </c>
      <c r="W213"/>
      <c r="X213" t="s">
        <v>30</v>
      </c>
    </row>
    <row r="214" spans="2:24">
      <c r="B214" s="2" t="s">
        <v>465</v>
      </c>
      <c r="C214" s="1"/>
      <c r="D214" s="1"/>
      <c r="E214" s="1"/>
      <c r="F214" s="1"/>
      <c r="G214" s="1"/>
      <c r="H214" s="1"/>
      <c r="I214"/>
      <c r="J214"/>
      <c r="K214"/>
      <c r="L214"/>
      <c r="M214"/>
      <c r="N214"/>
      <c r="O214"/>
      <c r="Q214" t="s">
        <v>25</v>
      </c>
      <c r="R214" s="1" t="s">
        <v>466</v>
      </c>
      <c r="S214" s="1"/>
      <c r="T214" s="1" t="s">
        <v>217</v>
      </c>
      <c r="U214" s="1" t="s">
        <v>28</v>
      </c>
      <c r="V214" t="s">
        <v>29</v>
      </c>
      <c r="W214"/>
      <c r="X214" t="s">
        <v>30</v>
      </c>
    </row>
    <row r="215" spans="2:24">
      <c r="B215" s="2" t="s">
        <v>467</v>
      </c>
      <c r="C215" s="1"/>
      <c r="D215" s="1"/>
      <c r="E215" s="1"/>
      <c r="F215" s="1"/>
      <c r="G215" s="1"/>
      <c r="H215" s="1"/>
      <c r="I215"/>
      <c r="J215"/>
      <c r="K215"/>
      <c r="L215"/>
      <c r="M215"/>
      <c r="N215"/>
      <c r="O215"/>
      <c r="Q215" t="s">
        <v>25</v>
      </c>
      <c r="R215" s="1"/>
      <c r="S215" s="1"/>
      <c r="T215" s="1" t="s">
        <v>255</v>
      </c>
      <c r="U215" s="1" t="s">
        <v>116</v>
      </c>
      <c r="V215" t="s">
        <v>29</v>
      </c>
      <c r="W215"/>
      <c r="X215" t="s">
        <v>30</v>
      </c>
    </row>
    <row r="216" spans="2:24">
      <c r="B216" s="2" t="s">
        <v>468</v>
      </c>
      <c r="C216" s="1"/>
      <c r="D216" s="1"/>
      <c r="E216" s="1"/>
      <c r="F216" s="1"/>
      <c r="G216" s="1"/>
      <c r="H216" s="1"/>
      <c r="I216"/>
      <c r="J216"/>
      <c r="K216"/>
      <c r="L216"/>
      <c r="M216"/>
      <c r="N216"/>
      <c r="O216"/>
      <c r="Q216" t="s">
        <v>25</v>
      </c>
      <c r="R216" s="1"/>
      <c r="S216" s="1"/>
      <c r="T216" s="1" t="s">
        <v>457</v>
      </c>
      <c r="U216" s="1" t="s">
        <v>33</v>
      </c>
      <c r="V216" t="s">
        <v>29</v>
      </c>
      <c r="W216"/>
      <c r="X216" t="s">
        <v>30</v>
      </c>
    </row>
    <row r="217" spans="2:24">
      <c r="B217" s="2" t="s">
        <v>469</v>
      </c>
      <c r="C217" s="1"/>
      <c r="D217" s="1"/>
      <c r="E217" s="1"/>
      <c r="F217" s="1"/>
      <c r="G217" s="1"/>
      <c r="H217" s="1"/>
      <c r="I217"/>
      <c r="J217"/>
      <c r="K217"/>
      <c r="L217"/>
      <c r="M217"/>
      <c r="N217"/>
      <c r="O217"/>
      <c r="Q217" t="s">
        <v>25</v>
      </c>
      <c r="R217" s="1" t="s">
        <v>470</v>
      </c>
      <c r="S217" s="1"/>
      <c r="T217" s="1" t="s">
        <v>423</v>
      </c>
      <c r="U217" s="1" t="s">
        <v>28</v>
      </c>
      <c r="V217" t="s">
        <v>29</v>
      </c>
      <c r="W217"/>
      <c r="X217" t="s">
        <v>30</v>
      </c>
    </row>
    <row r="218" spans="2:24">
      <c r="B218" s="2" t="s">
        <v>471</v>
      </c>
      <c r="C218" s="1"/>
      <c r="D218" s="1"/>
      <c r="E218" s="1"/>
      <c r="F218" s="1"/>
      <c r="G218" s="1"/>
      <c r="H218" s="1"/>
      <c r="I218"/>
      <c r="J218"/>
      <c r="K218"/>
      <c r="L218"/>
      <c r="M218"/>
      <c r="N218"/>
      <c r="O218"/>
      <c r="Q218" t="s">
        <v>25</v>
      </c>
      <c r="R218" s="1" t="s">
        <v>472</v>
      </c>
      <c r="S218" s="1"/>
      <c r="T218" s="1" t="s">
        <v>52</v>
      </c>
      <c r="U218" s="1" t="s">
        <v>53</v>
      </c>
      <c r="V218" t="s">
        <v>29</v>
      </c>
      <c r="W218"/>
      <c r="X218" t="s">
        <v>30</v>
      </c>
    </row>
    <row r="219" spans="2:24">
      <c r="B219" s="2" t="s">
        <v>473</v>
      </c>
      <c r="C219" s="1"/>
      <c r="D219" s="1"/>
      <c r="E219" s="1"/>
      <c r="F219" s="1"/>
      <c r="G219" s="1"/>
      <c r="H219" s="1"/>
      <c r="I219"/>
      <c r="J219"/>
      <c r="K219"/>
      <c r="L219"/>
      <c r="M219"/>
      <c r="N219"/>
      <c r="O219"/>
      <c r="Q219" t="s">
        <v>25</v>
      </c>
      <c r="R219" s="1"/>
      <c r="S219" s="1"/>
      <c r="T219" s="1" t="s">
        <v>474</v>
      </c>
      <c r="U219" s="1" t="s">
        <v>33</v>
      </c>
      <c r="V219" t="s">
        <v>29</v>
      </c>
      <c r="W219"/>
      <c r="X219" t="s">
        <v>30</v>
      </c>
    </row>
    <row r="220" spans="2:24">
      <c r="B220" s="2" t="s">
        <v>475</v>
      </c>
      <c r="C220" s="1">
        <v>9817363026</v>
      </c>
      <c r="D220" s="1"/>
      <c r="E220" s="1"/>
      <c r="F220" s="1"/>
      <c r="G220" s="1" t="s">
        <v>45</v>
      </c>
      <c r="H220" s="1" t="s">
        <v>476</v>
      </c>
      <c r="I220"/>
      <c r="J220"/>
      <c r="K220"/>
      <c r="L220"/>
      <c r="M220"/>
      <c r="N220"/>
      <c r="O220"/>
      <c r="Q220" t="s">
        <v>25</v>
      </c>
      <c r="R220" s="1"/>
      <c r="S220" s="1"/>
      <c r="T220" s="1" t="s">
        <v>410</v>
      </c>
      <c r="U220" s="1" t="s">
        <v>477</v>
      </c>
      <c r="V220" t="s">
        <v>29</v>
      </c>
      <c r="W220"/>
      <c r="X220" t="s">
        <v>30</v>
      </c>
    </row>
    <row r="221" spans="2:24">
      <c r="B221" s="2" t="s">
        <v>478</v>
      </c>
      <c r="C221" s="1"/>
      <c r="D221" s="1"/>
      <c r="E221" s="1"/>
      <c r="F221" s="1"/>
      <c r="G221" s="1"/>
      <c r="H221" s="1"/>
      <c r="I221"/>
      <c r="J221"/>
      <c r="K221"/>
      <c r="L221"/>
      <c r="M221"/>
      <c r="N221"/>
      <c r="O221"/>
      <c r="Q221" t="s">
        <v>25</v>
      </c>
      <c r="R221" s="1"/>
      <c r="S221" s="1"/>
      <c r="T221" s="1" t="s">
        <v>211</v>
      </c>
      <c r="U221" s="1" t="s">
        <v>33</v>
      </c>
      <c r="V221" t="s">
        <v>29</v>
      </c>
      <c r="W221"/>
      <c r="X221" t="s">
        <v>30</v>
      </c>
    </row>
    <row r="222" spans="2:24">
      <c r="B222" s="2" t="s">
        <v>479</v>
      </c>
      <c r="C222" s="1"/>
      <c r="D222" s="1"/>
      <c r="E222" s="1"/>
      <c r="F222" s="1"/>
      <c r="G222" s="1"/>
      <c r="H222" s="1"/>
      <c r="I222"/>
      <c r="J222"/>
      <c r="K222"/>
      <c r="L222"/>
      <c r="M222"/>
      <c r="N222"/>
      <c r="O222"/>
      <c r="Q222" t="s">
        <v>25</v>
      </c>
      <c r="R222" s="1"/>
      <c r="S222" s="1"/>
      <c r="T222" s="1" t="s">
        <v>480</v>
      </c>
      <c r="U222" s="1" t="s">
        <v>33</v>
      </c>
      <c r="V222" t="s">
        <v>29</v>
      </c>
      <c r="W222"/>
      <c r="X222" t="s">
        <v>30</v>
      </c>
    </row>
    <row r="223" spans="2:24">
      <c r="B223" s="2" t="s">
        <v>481</v>
      </c>
      <c r="C223" s="1"/>
      <c r="D223" s="1"/>
      <c r="E223" s="1"/>
      <c r="F223" s="1"/>
      <c r="G223" s="1"/>
      <c r="H223" s="1"/>
      <c r="I223"/>
      <c r="J223"/>
      <c r="K223"/>
      <c r="L223"/>
      <c r="M223"/>
      <c r="N223"/>
      <c r="O223"/>
      <c r="Q223" t="s">
        <v>25</v>
      </c>
      <c r="R223" s="1"/>
      <c r="S223" s="1"/>
      <c r="T223" s="1" t="s">
        <v>59</v>
      </c>
      <c r="U223" s="1" t="s">
        <v>60</v>
      </c>
      <c r="V223" t="s">
        <v>29</v>
      </c>
      <c r="W223"/>
      <c r="X223" t="s">
        <v>30</v>
      </c>
    </row>
    <row r="224" spans="2:24">
      <c r="B224" s="2" t="s">
        <v>482</v>
      </c>
      <c r="C224" s="1"/>
      <c r="D224" s="1"/>
      <c r="E224" s="1"/>
      <c r="F224" s="1"/>
      <c r="G224" s="1"/>
      <c r="H224" s="1"/>
      <c r="I224"/>
      <c r="J224"/>
      <c r="K224"/>
      <c r="L224"/>
      <c r="M224"/>
      <c r="N224"/>
      <c r="O224"/>
      <c r="Q224" t="s">
        <v>25</v>
      </c>
      <c r="R224" s="1"/>
      <c r="S224" s="1"/>
      <c r="T224" s="1" t="s">
        <v>483</v>
      </c>
      <c r="U224" s="1" t="s">
        <v>33</v>
      </c>
      <c r="V224" t="s">
        <v>29</v>
      </c>
      <c r="W224"/>
      <c r="X224" t="s">
        <v>30</v>
      </c>
    </row>
    <row r="225" spans="2:24">
      <c r="B225" s="2" t="s">
        <v>484</v>
      </c>
      <c r="C225" s="1"/>
      <c r="D225" s="1"/>
      <c r="E225" s="1"/>
      <c r="F225" s="1"/>
      <c r="G225" s="1"/>
      <c r="H225" s="1"/>
      <c r="I225"/>
      <c r="J225"/>
      <c r="K225"/>
      <c r="L225"/>
      <c r="M225"/>
      <c r="N225"/>
      <c r="O225"/>
      <c r="Q225" t="s">
        <v>25</v>
      </c>
      <c r="R225" s="1"/>
      <c r="S225" s="1"/>
      <c r="T225" s="1" t="s">
        <v>52</v>
      </c>
      <c r="U225" s="1" t="s">
        <v>53</v>
      </c>
      <c r="V225" t="s">
        <v>29</v>
      </c>
      <c r="W225"/>
      <c r="X225" t="s">
        <v>30</v>
      </c>
    </row>
    <row r="226" spans="2:24">
      <c r="B226" s="2" t="s">
        <v>485</v>
      </c>
      <c r="C226" s="1"/>
      <c r="D226" s="1"/>
      <c r="E226" s="1"/>
      <c r="F226" s="1"/>
      <c r="G226" s="1"/>
      <c r="H226" s="1"/>
      <c r="I226"/>
      <c r="J226"/>
      <c r="K226"/>
      <c r="L226"/>
      <c r="M226"/>
      <c r="N226"/>
      <c r="O226"/>
      <c r="Q226" t="s">
        <v>25</v>
      </c>
      <c r="R226" s="1"/>
      <c r="S226" s="1"/>
      <c r="T226" s="1" t="s">
        <v>486</v>
      </c>
      <c r="U226" s="1" t="s">
        <v>250</v>
      </c>
      <c r="V226" t="s">
        <v>29</v>
      </c>
      <c r="W226"/>
      <c r="X226" t="s">
        <v>30</v>
      </c>
    </row>
    <row r="227" spans="2:24">
      <c r="B227" s="2" t="s">
        <v>487</v>
      </c>
      <c r="C227" s="1"/>
      <c r="D227" s="1"/>
      <c r="E227" s="1"/>
      <c r="F227" s="1"/>
      <c r="G227" s="1"/>
      <c r="H227" s="1"/>
      <c r="I227"/>
      <c r="J227"/>
      <c r="K227"/>
      <c r="L227"/>
      <c r="M227"/>
      <c r="N227"/>
      <c r="O227"/>
      <c r="Q227" t="s">
        <v>25</v>
      </c>
      <c r="R227" s="1"/>
      <c r="S227" s="1"/>
      <c r="T227" s="1" t="s">
        <v>253</v>
      </c>
      <c r="U227" s="1" t="s">
        <v>70</v>
      </c>
      <c r="V227" t="s">
        <v>29</v>
      </c>
      <c r="W227"/>
      <c r="X227" t="s">
        <v>30</v>
      </c>
    </row>
    <row r="228" spans="2:24">
      <c r="B228" s="2" t="s">
        <v>488</v>
      </c>
      <c r="C228" s="1"/>
      <c r="D228" s="1"/>
      <c r="E228" s="1"/>
      <c r="F228" s="1"/>
      <c r="G228" s="1"/>
      <c r="H228" s="1"/>
      <c r="I228"/>
      <c r="J228"/>
      <c r="K228"/>
      <c r="L228"/>
      <c r="M228"/>
      <c r="N228"/>
      <c r="O228"/>
      <c r="Q228" t="s">
        <v>25</v>
      </c>
      <c r="R228" s="1"/>
      <c r="S228" s="1"/>
      <c r="T228" s="1" t="s">
        <v>489</v>
      </c>
      <c r="U228" s="1" t="s">
        <v>60</v>
      </c>
      <c r="V228" t="s">
        <v>29</v>
      </c>
      <c r="W228"/>
      <c r="X228" t="s">
        <v>30</v>
      </c>
    </row>
    <row r="229" spans="2:24">
      <c r="B229" s="2" t="s">
        <v>490</v>
      </c>
      <c r="C229" s="1"/>
      <c r="D229" s="1"/>
      <c r="E229" s="1"/>
      <c r="F229" s="1"/>
      <c r="G229" s="1"/>
      <c r="H229" s="1"/>
      <c r="I229"/>
      <c r="J229"/>
      <c r="K229"/>
      <c r="L229"/>
      <c r="M229"/>
      <c r="N229"/>
      <c r="O229"/>
      <c r="Q229" t="s">
        <v>25</v>
      </c>
      <c r="R229" s="1" t="s">
        <v>491</v>
      </c>
      <c r="S229" s="1"/>
      <c r="T229" s="1" t="s">
        <v>39</v>
      </c>
      <c r="U229" s="1" t="s">
        <v>28</v>
      </c>
      <c r="V229" t="s">
        <v>29</v>
      </c>
      <c r="W229"/>
      <c r="X229" t="s">
        <v>30</v>
      </c>
    </row>
    <row r="230" spans="2:24">
      <c r="B230" s="2" t="s">
        <v>492</v>
      </c>
      <c r="C230" s="1"/>
      <c r="D230" s="1"/>
      <c r="E230" s="1"/>
      <c r="F230" s="1"/>
      <c r="G230" s="1"/>
      <c r="H230" s="1"/>
      <c r="I230"/>
      <c r="J230"/>
      <c r="K230"/>
      <c r="L230"/>
      <c r="M230"/>
      <c r="N230"/>
      <c r="O230"/>
      <c r="Q230" t="s">
        <v>25</v>
      </c>
      <c r="R230" s="1" t="s">
        <v>493</v>
      </c>
      <c r="S230" s="1"/>
      <c r="T230" s="1" t="s">
        <v>264</v>
      </c>
      <c r="U230" s="1" t="s">
        <v>28</v>
      </c>
      <c r="V230" t="s">
        <v>29</v>
      </c>
      <c r="W230"/>
      <c r="X230" t="s">
        <v>30</v>
      </c>
    </row>
    <row r="231" spans="2:24">
      <c r="B231" s="2" t="s">
        <v>494</v>
      </c>
      <c r="C231" s="1"/>
      <c r="D231" s="1"/>
      <c r="E231" s="1"/>
      <c r="F231" s="1"/>
      <c r="G231" s="1"/>
      <c r="H231" s="1"/>
      <c r="I231"/>
      <c r="J231"/>
      <c r="K231"/>
      <c r="L231"/>
      <c r="M231"/>
      <c r="N231"/>
      <c r="O231"/>
      <c r="Q231" t="s">
        <v>25</v>
      </c>
      <c r="R231" s="1" t="s">
        <v>495</v>
      </c>
      <c r="S231" s="1"/>
      <c r="T231" s="1" t="s">
        <v>450</v>
      </c>
      <c r="U231" s="1" t="s">
        <v>90</v>
      </c>
      <c r="V231" t="s">
        <v>29</v>
      </c>
      <c r="W231"/>
      <c r="X231" t="s">
        <v>30</v>
      </c>
    </row>
    <row r="232" spans="2:24">
      <c r="B232" s="2" t="s">
        <v>496</v>
      </c>
      <c r="C232" s="1"/>
      <c r="D232" s="1"/>
      <c r="E232" s="1"/>
      <c r="F232" s="1"/>
      <c r="G232" s="1"/>
      <c r="H232" s="1"/>
      <c r="I232"/>
      <c r="J232"/>
      <c r="K232"/>
      <c r="L232"/>
      <c r="M232"/>
      <c r="N232"/>
      <c r="O232"/>
      <c r="Q232" t="s">
        <v>25</v>
      </c>
      <c r="R232" s="1" t="s">
        <v>497</v>
      </c>
      <c r="S232" s="1"/>
      <c r="T232" s="1" t="s">
        <v>498</v>
      </c>
      <c r="U232" s="1" t="s">
        <v>33</v>
      </c>
      <c r="V232" t="s">
        <v>29</v>
      </c>
      <c r="W232"/>
      <c r="X232" t="s">
        <v>30</v>
      </c>
    </row>
    <row r="233" spans="2:24">
      <c r="B233" s="2" t="s">
        <v>499</v>
      </c>
      <c r="C233" s="1"/>
      <c r="D233" s="1"/>
      <c r="E233" s="1"/>
      <c r="F233" s="1"/>
      <c r="G233" s="1"/>
      <c r="H233" s="1"/>
      <c r="I233"/>
      <c r="J233"/>
      <c r="K233"/>
      <c r="L233"/>
      <c r="M233"/>
      <c r="N233"/>
      <c r="O233"/>
      <c r="Q233" t="s">
        <v>25</v>
      </c>
      <c r="R233" s="1"/>
      <c r="S233" s="1"/>
      <c r="T233" s="1" t="s">
        <v>500</v>
      </c>
      <c r="U233" s="1" t="s">
        <v>33</v>
      </c>
      <c r="V233" t="s">
        <v>29</v>
      </c>
      <c r="W233"/>
      <c r="X233" t="s">
        <v>30</v>
      </c>
    </row>
    <row r="234" spans="2:24">
      <c r="B234" s="2" t="s">
        <v>501</v>
      </c>
      <c r="C234" s="1"/>
      <c r="D234" s="1"/>
      <c r="E234" s="1"/>
      <c r="F234" s="1"/>
      <c r="G234" s="1"/>
      <c r="H234" s="1"/>
      <c r="I234"/>
      <c r="J234"/>
      <c r="K234"/>
      <c r="L234"/>
      <c r="M234"/>
      <c r="N234"/>
      <c r="O234"/>
      <c r="Q234" t="s">
        <v>25</v>
      </c>
      <c r="R234" s="1"/>
      <c r="S234" s="1"/>
      <c r="T234" s="1" t="s">
        <v>502</v>
      </c>
      <c r="U234" s="1" t="s">
        <v>276</v>
      </c>
      <c r="V234" t="s">
        <v>29</v>
      </c>
      <c r="W234"/>
      <c r="X234" t="s">
        <v>30</v>
      </c>
    </row>
    <row r="235" spans="2:24">
      <c r="B235" s="2" t="s">
        <v>503</v>
      </c>
      <c r="C235" s="1"/>
      <c r="D235" s="1"/>
      <c r="E235" s="1"/>
      <c r="F235" s="1"/>
      <c r="G235" s="1"/>
      <c r="H235" s="1"/>
      <c r="I235"/>
      <c r="J235"/>
      <c r="K235"/>
      <c r="L235"/>
      <c r="M235"/>
      <c r="N235"/>
      <c r="O235"/>
      <c r="Q235" t="s">
        <v>25</v>
      </c>
      <c r="R235" s="1"/>
      <c r="S235" s="1"/>
      <c r="T235" s="1" t="s">
        <v>504</v>
      </c>
      <c r="U235" s="1" t="s">
        <v>179</v>
      </c>
      <c r="V235" t="s">
        <v>29</v>
      </c>
      <c r="W235"/>
      <c r="X235" t="s">
        <v>30</v>
      </c>
    </row>
    <row r="236" spans="2:24">
      <c r="B236" s="2" t="s">
        <v>505</v>
      </c>
      <c r="C236" s="1"/>
      <c r="D236" s="1"/>
      <c r="E236" s="1"/>
      <c r="F236" s="1"/>
      <c r="G236" s="1"/>
      <c r="H236" s="1"/>
      <c r="I236"/>
      <c r="J236"/>
      <c r="K236"/>
      <c r="L236"/>
      <c r="M236"/>
      <c r="N236"/>
      <c r="O236"/>
      <c r="Q236" t="s">
        <v>25</v>
      </c>
      <c r="R236" s="1" t="s">
        <v>506</v>
      </c>
      <c r="S236" s="1"/>
      <c r="T236" s="1" t="s">
        <v>52</v>
      </c>
      <c r="U236" s="1" t="s">
        <v>53</v>
      </c>
      <c r="V236" t="s">
        <v>29</v>
      </c>
      <c r="W236"/>
      <c r="X236" t="s">
        <v>30</v>
      </c>
    </row>
    <row r="237" spans="2:24">
      <c r="B237" s="2" t="s">
        <v>507</v>
      </c>
      <c r="C237" s="1"/>
      <c r="D237" s="1"/>
      <c r="E237" s="1"/>
      <c r="F237" s="1"/>
      <c r="G237" s="1"/>
      <c r="H237" s="1"/>
      <c r="I237"/>
      <c r="J237"/>
      <c r="K237"/>
      <c r="L237"/>
      <c r="M237"/>
      <c r="N237"/>
      <c r="O237"/>
      <c r="Q237" t="s">
        <v>25</v>
      </c>
      <c r="R237" s="1"/>
      <c r="S237" s="1"/>
      <c r="T237" s="1" t="s">
        <v>508</v>
      </c>
      <c r="U237" s="1" t="s">
        <v>60</v>
      </c>
      <c r="V237" t="s">
        <v>29</v>
      </c>
      <c r="W237"/>
      <c r="X237" t="s">
        <v>30</v>
      </c>
    </row>
    <row r="238" spans="2:24">
      <c r="B238" s="2" t="s">
        <v>509</v>
      </c>
      <c r="C238" s="1">
        <v>9768541070</v>
      </c>
      <c r="D238" s="1"/>
      <c r="E238" s="1"/>
      <c r="F238" s="1"/>
      <c r="G238" s="1" t="s">
        <v>45</v>
      </c>
      <c r="H238" s="1" t="s">
        <v>510</v>
      </c>
      <c r="I238"/>
      <c r="J238"/>
      <c r="K238"/>
      <c r="L238"/>
      <c r="M238"/>
      <c r="N238"/>
      <c r="O238"/>
      <c r="Q238" t="s">
        <v>25</v>
      </c>
      <c r="R238" s="1" t="s">
        <v>511</v>
      </c>
      <c r="S238" s="1"/>
      <c r="T238" s="1" t="s">
        <v>150</v>
      </c>
      <c r="U238" s="1" t="s">
        <v>70</v>
      </c>
      <c r="V238" t="s">
        <v>29</v>
      </c>
      <c r="W238"/>
      <c r="X238" t="s">
        <v>30</v>
      </c>
    </row>
    <row r="239" spans="2:24">
      <c r="B239" s="2" t="s">
        <v>512</v>
      </c>
      <c r="C239" s="1"/>
      <c r="D239" s="1"/>
      <c r="E239" s="1"/>
      <c r="F239" s="1"/>
      <c r="G239" s="1"/>
      <c r="H239" s="1"/>
      <c r="I239"/>
      <c r="J239"/>
      <c r="K239"/>
      <c r="L239"/>
      <c r="M239"/>
      <c r="N239"/>
      <c r="O239"/>
      <c r="Q239" t="s">
        <v>25</v>
      </c>
      <c r="R239" s="1"/>
      <c r="S239" s="1"/>
      <c r="T239" s="1" t="s">
        <v>513</v>
      </c>
      <c r="U239" s="1" t="s">
        <v>158</v>
      </c>
      <c r="V239" t="s">
        <v>29</v>
      </c>
      <c r="W239"/>
      <c r="X239" t="s">
        <v>30</v>
      </c>
    </row>
    <row r="240" spans="2:24">
      <c r="B240" s="2" t="s">
        <v>514</v>
      </c>
      <c r="C240" s="1"/>
      <c r="D240" s="1"/>
      <c r="E240" s="1"/>
      <c r="F240" s="1"/>
      <c r="G240" s="1"/>
      <c r="H240" s="1"/>
      <c r="I240"/>
      <c r="J240"/>
      <c r="K240"/>
      <c r="L240"/>
      <c r="M240"/>
      <c r="N240"/>
      <c r="O240"/>
      <c r="Q240" t="s">
        <v>25</v>
      </c>
      <c r="R240" s="1"/>
      <c r="S240" s="1"/>
      <c r="T240" s="1" t="s">
        <v>305</v>
      </c>
      <c r="U240" s="1" t="s">
        <v>33</v>
      </c>
      <c r="V240" t="s">
        <v>29</v>
      </c>
      <c r="W240"/>
      <c r="X240" t="s">
        <v>30</v>
      </c>
    </row>
    <row r="241" spans="2:24">
      <c r="B241" s="2" t="s">
        <v>515</v>
      </c>
      <c r="C241" s="1"/>
      <c r="D241" s="1"/>
      <c r="E241" s="1"/>
      <c r="F241" s="1"/>
      <c r="G241" s="1"/>
      <c r="H241" s="1"/>
      <c r="I241"/>
      <c r="J241"/>
      <c r="K241"/>
      <c r="L241"/>
      <c r="M241"/>
      <c r="N241"/>
      <c r="O241"/>
      <c r="Q241" t="s">
        <v>25</v>
      </c>
      <c r="R241" s="1"/>
      <c r="S241" s="1"/>
      <c r="T241" s="1" t="s">
        <v>516</v>
      </c>
      <c r="U241" s="1" t="s">
        <v>105</v>
      </c>
      <c r="V241" t="s">
        <v>29</v>
      </c>
      <c r="W241"/>
      <c r="X241" t="s">
        <v>30</v>
      </c>
    </row>
    <row r="242" spans="2:24">
      <c r="B242" s="2" t="s">
        <v>517</v>
      </c>
      <c r="C242" s="1"/>
      <c r="D242" s="1"/>
      <c r="E242" s="1"/>
      <c r="F242" s="1"/>
      <c r="G242" s="1"/>
      <c r="H242" s="1"/>
      <c r="I242"/>
      <c r="J242"/>
      <c r="K242"/>
      <c r="L242"/>
      <c r="M242"/>
      <c r="N242"/>
      <c r="O242"/>
      <c r="Q242" t="s">
        <v>25</v>
      </c>
      <c r="R242" s="1"/>
      <c r="S242" s="1"/>
      <c r="T242" s="1" t="s">
        <v>52</v>
      </c>
      <c r="U242" s="1" t="s">
        <v>53</v>
      </c>
      <c r="V242" t="s">
        <v>29</v>
      </c>
      <c r="W242"/>
      <c r="X242" t="s">
        <v>30</v>
      </c>
    </row>
    <row r="243" spans="2:24">
      <c r="B243" s="2" t="s">
        <v>518</v>
      </c>
      <c r="C243" s="1"/>
      <c r="D243" s="1"/>
      <c r="E243" s="1"/>
      <c r="F243" s="1"/>
      <c r="G243" s="1"/>
      <c r="H243" s="1"/>
      <c r="I243"/>
      <c r="J243"/>
      <c r="K243"/>
      <c r="L243"/>
      <c r="M243"/>
      <c r="N243"/>
      <c r="O243"/>
      <c r="Q243" t="s">
        <v>25</v>
      </c>
      <c r="R243" s="1"/>
      <c r="S243" s="1"/>
      <c r="T243" s="1" t="s">
        <v>519</v>
      </c>
      <c r="U243" s="1" t="s">
        <v>105</v>
      </c>
      <c r="V243" t="s">
        <v>29</v>
      </c>
      <c r="W243"/>
      <c r="X243" t="s">
        <v>30</v>
      </c>
    </row>
    <row r="244" spans="2:24">
      <c r="B244" s="2" t="s">
        <v>520</v>
      </c>
      <c r="C244" s="1"/>
      <c r="D244" s="1"/>
      <c r="E244" s="1"/>
      <c r="F244" s="1"/>
      <c r="G244" s="1"/>
      <c r="H244" s="1"/>
      <c r="I244"/>
      <c r="J244"/>
      <c r="K244"/>
      <c r="L244"/>
      <c r="M244"/>
      <c r="N244"/>
      <c r="O244"/>
      <c r="Q244" t="s">
        <v>25</v>
      </c>
      <c r="R244" s="1"/>
      <c r="S244" s="1"/>
      <c r="T244" s="1" t="s">
        <v>521</v>
      </c>
      <c r="U244" s="1" t="s">
        <v>33</v>
      </c>
      <c r="V244" t="s">
        <v>29</v>
      </c>
      <c r="W244"/>
      <c r="X244" t="s">
        <v>30</v>
      </c>
    </row>
    <row r="245" spans="2:24">
      <c r="B245" s="2" t="s">
        <v>522</v>
      </c>
      <c r="C245" s="1"/>
      <c r="D245" s="1"/>
      <c r="E245" s="1"/>
      <c r="F245" s="1"/>
      <c r="G245" s="1"/>
      <c r="H245" s="1"/>
      <c r="I245"/>
      <c r="J245"/>
      <c r="K245"/>
      <c r="L245"/>
      <c r="M245"/>
      <c r="N245"/>
      <c r="O245"/>
      <c r="Q245" t="s">
        <v>25</v>
      </c>
      <c r="R245" s="1"/>
      <c r="S245" s="1"/>
      <c r="T245" s="1" t="s">
        <v>52</v>
      </c>
      <c r="U245" s="1" t="s">
        <v>53</v>
      </c>
      <c r="V245" t="s">
        <v>29</v>
      </c>
      <c r="W245"/>
      <c r="X245" t="s">
        <v>30</v>
      </c>
    </row>
    <row r="246" spans="2:24">
      <c r="B246" s="2" t="s">
        <v>523</v>
      </c>
      <c r="C246" s="1"/>
      <c r="D246" s="1"/>
      <c r="E246" s="1"/>
      <c r="F246" s="1"/>
      <c r="G246" s="1"/>
      <c r="H246" s="1"/>
      <c r="I246"/>
      <c r="J246"/>
      <c r="K246"/>
      <c r="L246"/>
      <c r="M246"/>
      <c r="N246"/>
      <c r="O246"/>
      <c r="Q246" t="s">
        <v>25</v>
      </c>
      <c r="R246" s="1" t="s">
        <v>524</v>
      </c>
      <c r="S246" s="1"/>
      <c r="T246" s="1" t="s">
        <v>525</v>
      </c>
      <c r="U246" s="1" t="s">
        <v>284</v>
      </c>
      <c r="V246" t="s">
        <v>29</v>
      </c>
      <c r="W246"/>
      <c r="X246" t="s">
        <v>30</v>
      </c>
    </row>
    <row r="247" spans="2:24">
      <c r="B247" s="2" t="s">
        <v>526</v>
      </c>
      <c r="C247" s="1"/>
      <c r="D247" s="1"/>
      <c r="E247" s="1"/>
      <c r="F247" s="1"/>
      <c r="G247" s="1"/>
      <c r="H247" s="1"/>
      <c r="I247"/>
      <c r="J247"/>
      <c r="K247"/>
      <c r="L247"/>
      <c r="M247"/>
      <c r="N247"/>
      <c r="O247"/>
      <c r="Q247" t="s">
        <v>25</v>
      </c>
      <c r="R247" s="1"/>
      <c r="S247" s="1"/>
      <c r="T247" s="1" t="s">
        <v>461</v>
      </c>
      <c r="U247" s="1" t="s">
        <v>240</v>
      </c>
      <c r="V247" t="s">
        <v>29</v>
      </c>
      <c r="W247"/>
      <c r="X247" t="s">
        <v>30</v>
      </c>
    </row>
    <row r="248" spans="2:24">
      <c r="B248" s="2" t="s">
        <v>527</v>
      </c>
      <c r="C248" s="1"/>
      <c r="D248" s="1"/>
      <c r="E248" s="1"/>
      <c r="F248" s="1"/>
      <c r="G248" s="1"/>
      <c r="H248" s="1"/>
      <c r="I248"/>
      <c r="J248"/>
      <c r="K248"/>
      <c r="L248"/>
      <c r="M248"/>
      <c r="N248"/>
      <c r="O248"/>
      <c r="Q248" t="s">
        <v>25</v>
      </c>
      <c r="R248" s="1"/>
      <c r="S248" s="1"/>
      <c r="T248" s="1" t="s">
        <v>528</v>
      </c>
      <c r="U248" s="1" t="s">
        <v>116</v>
      </c>
      <c r="V248" t="s">
        <v>29</v>
      </c>
      <c r="W248"/>
      <c r="X248" t="s">
        <v>30</v>
      </c>
    </row>
    <row r="249" spans="2:24">
      <c r="B249" s="2" t="s">
        <v>529</v>
      </c>
      <c r="C249" s="1"/>
      <c r="D249" s="1"/>
      <c r="E249" s="1"/>
      <c r="F249" s="1"/>
      <c r="G249" s="1"/>
      <c r="H249" s="1"/>
      <c r="I249"/>
      <c r="J249"/>
      <c r="K249"/>
      <c r="L249"/>
      <c r="M249"/>
      <c r="N249"/>
      <c r="O249"/>
      <c r="Q249" t="s">
        <v>25</v>
      </c>
      <c r="R249" s="1"/>
      <c r="S249" s="1"/>
      <c r="T249" s="1" t="s">
        <v>184</v>
      </c>
      <c r="U249" s="1" t="s">
        <v>185</v>
      </c>
      <c r="V249" t="s">
        <v>29</v>
      </c>
      <c r="W249"/>
      <c r="X249" t="s">
        <v>30</v>
      </c>
    </row>
    <row r="250" spans="2:24">
      <c r="B250" s="2" t="s">
        <v>530</v>
      </c>
      <c r="C250" s="1"/>
      <c r="D250" s="1"/>
      <c r="E250" s="1"/>
      <c r="F250" s="1"/>
      <c r="G250" s="1"/>
      <c r="H250" s="1"/>
      <c r="I250"/>
      <c r="J250"/>
      <c r="K250"/>
      <c r="L250"/>
      <c r="M250"/>
      <c r="N250"/>
      <c r="O250"/>
      <c r="Q250" t="s">
        <v>25</v>
      </c>
      <c r="R250" s="1"/>
      <c r="S250" s="1"/>
      <c r="T250" s="1" t="s">
        <v>531</v>
      </c>
      <c r="U250" s="1" t="s">
        <v>148</v>
      </c>
      <c r="V250" t="s">
        <v>29</v>
      </c>
      <c r="W250"/>
      <c r="X250" t="s">
        <v>30</v>
      </c>
    </row>
    <row r="251" spans="2:24">
      <c r="B251" s="2" t="s">
        <v>532</v>
      </c>
      <c r="C251" s="1"/>
      <c r="D251" s="1"/>
      <c r="E251" s="1"/>
      <c r="F251" s="1"/>
      <c r="G251" s="1"/>
      <c r="H251" s="1"/>
      <c r="I251"/>
      <c r="J251"/>
      <c r="K251"/>
      <c r="L251"/>
      <c r="M251"/>
      <c r="N251"/>
      <c r="O251"/>
      <c r="Q251" t="s">
        <v>25</v>
      </c>
      <c r="R251" s="1"/>
      <c r="S251" s="1"/>
      <c r="T251" s="1" t="s">
        <v>533</v>
      </c>
      <c r="U251" s="1" t="s">
        <v>28</v>
      </c>
      <c r="V251" t="s">
        <v>29</v>
      </c>
      <c r="W251"/>
      <c r="X251" t="s">
        <v>30</v>
      </c>
    </row>
    <row r="252" spans="2:24">
      <c r="B252" s="2" t="s">
        <v>534</v>
      </c>
      <c r="C252" s="1"/>
      <c r="D252" s="1"/>
      <c r="E252" s="1"/>
      <c r="F252" s="1"/>
      <c r="G252" s="1"/>
      <c r="H252" s="1"/>
      <c r="I252"/>
      <c r="J252"/>
      <c r="K252"/>
      <c r="L252"/>
      <c r="M252"/>
      <c r="N252"/>
      <c r="O252"/>
      <c r="Q252" t="s">
        <v>25</v>
      </c>
      <c r="R252" s="1" t="s">
        <v>535</v>
      </c>
      <c r="S252" s="1"/>
      <c r="T252" s="1" t="s">
        <v>184</v>
      </c>
      <c r="U252" s="1" t="s">
        <v>185</v>
      </c>
      <c r="V252" t="s">
        <v>29</v>
      </c>
      <c r="W252"/>
      <c r="X252" t="s">
        <v>30</v>
      </c>
    </row>
    <row r="253" spans="2:24">
      <c r="B253" s="2" t="s">
        <v>536</v>
      </c>
      <c r="C253" s="1"/>
      <c r="D253" s="1"/>
      <c r="E253" s="1"/>
      <c r="F253" s="1"/>
      <c r="G253" s="1"/>
      <c r="H253" s="1"/>
      <c r="I253"/>
      <c r="J253"/>
      <c r="K253"/>
      <c r="L253"/>
      <c r="M253"/>
      <c r="N253"/>
      <c r="O253"/>
      <c r="Q253" t="s">
        <v>25</v>
      </c>
      <c r="R253" s="1"/>
      <c r="S253" s="1"/>
      <c r="T253" s="1" t="s">
        <v>537</v>
      </c>
      <c r="U253" s="1" t="s">
        <v>350</v>
      </c>
      <c r="V253" t="s">
        <v>29</v>
      </c>
      <c r="W253"/>
      <c r="X253" t="s">
        <v>30</v>
      </c>
    </row>
    <row r="254" spans="2:24">
      <c r="B254" s="2" t="s">
        <v>538</v>
      </c>
      <c r="C254" s="1"/>
      <c r="D254" s="1"/>
      <c r="E254" s="1"/>
      <c r="F254" s="1"/>
      <c r="G254" s="1"/>
      <c r="H254" s="1"/>
      <c r="I254"/>
      <c r="J254"/>
      <c r="K254"/>
      <c r="L254"/>
      <c r="M254"/>
      <c r="N254"/>
      <c r="O254"/>
      <c r="Q254" t="s">
        <v>25</v>
      </c>
      <c r="R254" s="1"/>
      <c r="S254" s="1"/>
      <c r="T254" s="1" t="s">
        <v>539</v>
      </c>
      <c r="U254" s="1" t="s">
        <v>60</v>
      </c>
      <c r="V254" t="s">
        <v>29</v>
      </c>
      <c r="W254"/>
      <c r="X254" t="s">
        <v>30</v>
      </c>
    </row>
    <row r="255" spans="2:24">
      <c r="B255" s="2" t="s">
        <v>540</v>
      </c>
      <c r="C255" s="1"/>
      <c r="D255" s="1"/>
      <c r="E255" s="1"/>
      <c r="F255" s="1"/>
      <c r="G255" s="1"/>
      <c r="H255" s="1"/>
      <c r="I255"/>
      <c r="J255"/>
      <c r="K255"/>
      <c r="L255"/>
      <c r="M255"/>
      <c r="N255"/>
      <c r="O255"/>
      <c r="Q255" t="s">
        <v>25</v>
      </c>
      <c r="R255" s="1" t="s">
        <v>541</v>
      </c>
      <c r="S255" s="1"/>
      <c r="T255" s="1" t="s">
        <v>542</v>
      </c>
      <c r="U255" s="1" t="s">
        <v>276</v>
      </c>
      <c r="V255" t="s">
        <v>29</v>
      </c>
      <c r="W255"/>
      <c r="X255" t="s">
        <v>30</v>
      </c>
    </row>
    <row r="256" spans="2:24">
      <c r="B256" s="2" t="s">
        <v>543</v>
      </c>
      <c r="C256" s="1"/>
      <c r="D256" s="1"/>
      <c r="E256" s="1"/>
      <c r="F256" s="1"/>
      <c r="G256" s="1"/>
      <c r="H256" s="1"/>
      <c r="I256"/>
      <c r="J256"/>
      <c r="K256"/>
      <c r="L256"/>
      <c r="M256"/>
      <c r="N256"/>
      <c r="O256"/>
      <c r="Q256" t="s">
        <v>25</v>
      </c>
      <c r="R256" s="1" t="s">
        <v>544</v>
      </c>
      <c r="S256" s="1"/>
      <c r="T256" s="1" t="s">
        <v>255</v>
      </c>
      <c r="U256" s="1" t="s">
        <v>116</v>
      </c>
      <c r="V256" t="s">
        <v>29</v>
      </c>
      <c r="W256"/>
      <c r="X256" t="s">
        <v>30</v>
      </c>
    </row>
    <row r="257" spans="2:24">
      <c r="B257" s="2" t="s">
        <v>545</v>
      </c>
      <c r="C257" s="1"/>
      <c r="D257" s="1"/>
      <c r="E257" s="1"/>
      <c r="F257" s="1"/>
      <c r="G257" s="1"/>
      <c r="H257" s="1"/>
      <c r="I257"/>
      <c r="J257"/>
      <c r="K257"/>
      <c r="L257"/>
      <c r="M257"/>
      <c r="N257"/>
      <c r="O257"/>
      <c r="Q257" t="s">
        <v>25</v>
      </c>
      <c r="R257" s="1"/>
      <c r="S257" s="1"/>
      <c r="T257" s="1" t="s">
        <v>128</v>
      </c>
      <c r="U257" s="1" t="s">
        <v>43</v>
      </c>
      <c r="V257" t="s">
        <v>29</v>
      </c>
      <c r="W257"/>
      <c r="X257" t="s">
        <v>30</v>
      </c>
    </row>
    <row r="258" spans="2:24">
      <c r="B258" s="2" t="s">
        <v>546</v>
      </c>
      <c r="C258" s="1">
        <v>8234999443</v>
      </c>
      <c r="D258" s="1"/>
      <c r="E258" s="1"/>
      <c r="F258" s="1"/>
      <c r="G258" s="1" t="s">
        <v>56</v>
      </c>
      <c r="H258" s="1" t="s">
        <v>57</v>
      </c>
      <c r="I258"/>
      <c r="J258"/>
      <c r="K258"/>
      <c r="L258"/>
      <c r="M258"/>
      <c r="N258"/>
      <c r="O258"/>
      <c r="Q258" t="s">
        <v>25</v>
      </c>
      <c r="R258" s="1" t="s">
        <v>547</v>
      </c>
      <c r="S258" s="1"/>
      <c r="T258" s="1" t="s">
        <v>548</v>
      </c>
      <c r="U258" s="1" t="s">
        <v>350</v>
      </c>
      <c r="V258" t="s">
        <v>29</v>
      </c>
      <c r="W258"/>
      <c r="X258" t="s">
        <v>30</v>
      </c>
    </row>
    <row r="259" spans="2:24">
      <c r="B259" s="2" t="s">
        <v>549</v>
      </c>
      <c r="C259" s="1"/>
      <c r="D259" s="1"/>
      <c r="E259" s="1"/>
      <c r="F259" s="1"/>
      <c r="G259" s="1"/>
      <c r="H259" s="1"/>
      <c r="I259"/>
      <c r="J259"/>
      <c r="K259"/>
      <c r="L259"/>
      <c r="M259"/>
      <c r="N259"/>
      <c r="O259"/>
      <c r="Q259" t="s">
        <v>25</v>
      </c>
      <c r="R259" s="1"/>
      <c r="S259" s="1"/>
      <c r="T259" s="1" t="s">
        <v>172</v>
      </c>
      <c r="U259" s="1" t="s">
        <v>43</v>
      </c>
      <c r="V259" t="s">
        <v>29</v>
      </c>
      <c r="W259"/>
      <c r="X259" t="s">
        <v>30</v>
      </c>
    </row>
    <row r="260" spans="2:24">
      <c r="B260" s="2" t="s">
        <v>550</v>
      </c>
      <c r="C260" s="1"/>
      <c r="D260" s="1"/>
      <c r="E260" s="1"/>
      <c r="F260" s="1"/>
      <c r="G260" s="1"/>
      <c r="H260" s="1"/>
      <c r="I260"/>
      <c r="J260"/>
      <c r="K260"/>
      <c r="L260"/>
      <c r="M260"/>
      <c r="N260"/>
      <c r="O260"/>
      <c r="Q260" t="s">
        <v>25</v>
      </c>
      <c r="R260" s="1"/>
      <c r="S260" s="1"/>
      <c r="T260" s="1" t="s">
        <v>551</v>
      </c>
      <c r="U260" s="1" t="s">
        <v>28</v>
      </c>
      <c r="V260" t="s">
        <v>29</v>
      </c>
      <c r="W260"/>
      <c r="X260" t="s">
        <v>30</v>
      </c>
    </row>
    <row r="261" spans="2:24">
      <c r="B261" s="2" t="s">
        <v>552</v>
      </c>
      <c r="C261" s="1"/>
      <c r="D261" s="1"/>
      <c r="E261" s="1"/>
      <c r="F261" s="1"/>
      <c r="G261" s="1"/>
      <c r="H261" s="1"/>
      <c r="I261"/>
      <c r="J261"/>
      <c r="K261"/>
      <c r="L261"/>
      <c r="M261"/>
      <c r="N261"/>
      <c r="O261"/>
      <c r="Q261" t="s">
        <v>25</v>
      </c>
      <c r="R261" s="1" t="s">
        <v>553</v>
      </c>
      <c r="S261" s="1"/>
      <c r="T261" s="1" t="s">
        <v>52</v>
      </c>
      <c r="U261" s="1" t="s">
        <v>53</v>
      </c>
      <c r="V261" t="s">
        <v>29</v>
      </c>
      <c r="W261"/>
      <c r="X261" t="s">
        <v>30</v>
      </c>
    </row>
    <row r="262" spans="2:24">
      <c r="B262" s="2" t="s">
        <v>554</v>
      </c>
      <c r="C262" s="1"/>
      <c r="D262" s="1"/>
      <c r="E262" s="1"/>
      <c r="F262" s="1"/>
      <c r="G262" s="1"/>
      <c r="H262" s="1"/>
      <c r="I262"/>
      <c r="J262"/>
      <c r="K262"/>
      <c r="L262"/>
      <c r="M262"/>
      <c r="N262"/>
      <c r="O262"/>
      <c r="Q262" t="s">
        <v>25</v>
      </c>
      <c r="R262" s="1" t="s">
        <v>555</v>
      </c>
      <c r="S262" s="1"/>
      <c r="T262" s="1" t="s">
        <v>211</v>
      </c>
      <c r="U262" s="1" t="s">
        <v>33</v>
      </c>
      <c r="V262" t="s">
        <v>29</v>
      </c>
      <c r="W262"/>
      <c r="X262" t="s">
        <v>30</v>
      </c>
    </row>
    <row r="263" spans="2:24">
      <c r="B263" s="2" t="s">
        <v>556</v>
      </c>
      <c r="C263" s="1"/>
      <c r="D263" s="1"/>
      <c r="E263" s="1"/>
      <c r="F263" s="1"/>
      <c r="G263" s="1"/>
      <c r="H263" s="1"/>
      <c r="I263"/>
      <c r="J263"/>
      <c r="K263"/>
      <c r="L263"/>
      <c r="M263"/>
      <c r="N263"/>
      <c r="O263"/>
      <c r="Q263" t="s">
        <v>25</v>
      </c>
      <c r="R263" s="1"/>
      <c r="S263" s="1"/>
      <c r="T263" s="1" t="s">
        <v>52</v>
      </c>
      <c r="U263" s="1" t="s">
        <v>53</v>
      </c>
      <c r="V263" t="s">
        <v>29</v>
      </c>
      <c r="W263"/>
      <c r="X263" t="s">
        <v>30</v>
      </c>
    </row>
    <row r="264" spans="2:24">
      <c r="B264" s="2" t="s">
        <v>557</v>
      </c>
      <c r="C264" s="1">
        <f>919723377526</f>
        <v>919723377526</v>
      </c>
      <c r="D264" s="1"/>
      <c r="E264" s="1"/>
      <c r="F264" s="1"/>
      <c r="G264" s="1" t="s">
        <v>146</v>
      </c>
      <c r="H264" s="1" t="s">
        <v>331</v>
      </c>
      <c r="I264"/>
      <c r="J264"/>
      <c r="K264"/>
      <c r="L264"/>
      <c r="M264"/>
      <c r="N264"/>
      <c r="O264"/>
      <c r="Q264" t="s">
        <v>25</v>
      </c>
      <c r="R264" s="1"/>
      <c r="S264" s="1"/>
      <c r="T264" s="1" t="s">
        <v>558</v>
      </c>
      <c r="U264" s="1" t="s">
        <v>116</v>
      </c>
      <c r="V264" t="s">
        <v>29</v>
      </c>
      <c r="W264"/>
      <c r="X264" t="s">
        <v>30</v>
      </c>
    </row>
    <row r="265" spans="2:24">
      <c r="B265" s="2" t="s">
        <v>559</v>
      </c>
      <c r="C265" s="1"/>
      <c r="D265" s="1"/>
      <c r="E265" s="1"/>
      <c r="F265" s="1"/>
      <c r="G265" s="1"/>
      <c r="H265" s="1"/>
      <c r="I265"/>
      <c r="J265"/>
      <c r="K265"/>
      <c r="L265"/>
      <c r="M265"/>
      <c r="N265"/>
      <c r="O265"/>
      <c r="Q265" t="s">
        <v>25</v>
      </c>
      <c r="R265" s="1"/>
      <c r="S265" s="1"/>
      <c r="T265" s="1" t="s">
        <v>255</v>
      </c>
      <c r="U265" s="1" t="s">
        <v>116</v>
      </c>
      <c r="V265" t="s">
        <v>29</v>
      </c>
      <c r="W265"/>
      <c r="X265" t="s">
        <v>30</v>
      </c>
    </row>
    <row r="266" spans="2:24">
      <c r="B266" s="2" t="s">
        <v>560</v>
      </c>
      <c r="C266" s="1"/>
      <c r="D266" s="1"/>
      <c r="E266" s="1"/>
      <c r="F266" s="1"/>
      <c r="G266" s="1"/>
      <c r="H266" s="1"/>
      <c r="I266"/>
      <c r="J266"/>
      <c r="K266"/>
      <c r="L266"/>
      <c r="M266"/>
      <c r="N266"/>
      <c r="O266"/>
      <c r="Q266" t="s">
        <v>25</v>
      </c>
      <c r="R266" s="1"/>
      <c r="S266" s="1"/>
      <c r="T266" s="1" t="s">
        <v>345</v>
      </c>
      <c r="U266" s="1" t="s">
        <v>116</v>
      </c>
      <c r="V266" t="s">
        <v>29</v>
      </c>
      <c r="W266"/>
      <c r="X266" t="s">
        <v>30</v>
      </c>
    </row>
    <row r="267" spans="2:24">
      <c r="B267" s="2" t="s">
        <v>561</v>
      </c>
      <c r="C267" s="1"/>
      <c r="D267" s="1"/>
      <c r="E267" s="1"/>
      <c r="F267" s="1"/>
      <c r="G267" s="1"/>
      <c r="H267" s="1"/>
      <c r="I267"/>
      <c r="J267"/>
      <c r="K267"/>
      <c r="L267"/>
      <c r="M267"/>
      <c r="N267"/>
      <c r="O267"/>
      <c r="Q267" t="s">
        <v>25</v>
      </c>
      <c r="R267" s="1"/>
      <c r="S267" s="1"/>
      <c r="T267" s="1" t="s">
        <v>89</v>
      </c>
      <c r="U267" s="1" t="s">
        <v>90</v>
      </c>
      <c r="V267" t="s">
        <v>29</v>
      </c>
      <c r="W267"/>
      <c r="X267" t="s">
        <v>30</v>
      </c>
    </row>
    <row r="268" spans="2:24">
      <c r="B268" s="2" t="s">
        <v>562</v>
      </c>
      <c r="C268" s="1"/>
      <c r="D268" s="1"/>
      <c r="E268" s="1"/>
      <c r="F268" s="1"/>
      <c r="G268" s="1"/>
      <c r="H268" s="1"/>
      <c r="I268"/>
      <c r="J268"/>
      <c r="K268"/>
      <c r="L268"/>
      <c r="M268"/>
      <c r="N268"/>
      <c r="O268"/>
      <c r="Q268" t="s">
        <v>25</v>
      </c>
      <c r="R268" s="1" t="s">
        <v>563</v>
      </c>
      <c r="S268" s="1"/>
      <c r="T268" s="1" t="s">
        <v>516</v>
      </c>
      <c r="U268" s="1" t="s">
        <v>105</v>
      </c>
      <c r="V268" t="s">
        <v>29</v>
      </c>
      <c r="W268"/>
      <c r="X268" t="s">
        <v>30</v>
      </c>
    </row>
    <row r="269" spans="2:24">
      <c r="B269" s="2" t="s">
        <v>564</v>
      </c>
      <c r="C269" s="1"/>
      <c r="D269" s="1"/>
      <c r="E269" s="1"/>
      <c r="F269" s="1"/>
      <c r="G269" s="1"/>
      <c r="H269" s="1"/>
      <c r="I269"/>
      <c r="J269"/>
      <c r="K269"/>
      <c r="L269"/>
      <c r="M269"/>
      <c r="N269"/>
      <c r="O269"/>
      <c r="Q269" t="s">
        <v>25</v>
      </c>
      <c r="R269" s="1"/>
      <c r="S269" s="1"/>
      <c r="T269" s="1" t="s">
        <v>147</v>
      </c>
      <c r="U269" s="1" t="s">
        <v>148</v>
      </c>
      <c r="V269" t="s">
        <v>29</v>
      </c>
      <c r="W269"/>
      <c r="X269" t="s">
        <v>30</v>
      </c>
    </row>
    <row r="270" spans="2:24">
      <c r="B270" s="2" t="s">
        <v>565</v>
      </c>
      <c r="C270" s="1">
        <v>9504859576</v>
      </c>
      <c r="D270" s="1"/>
      <c r="E270" s="1"/>
      <c r="F270" s="1"/>
      <c r="G270" s="1" t="s">
        <v>45</v>
      </c>
      <c r="H270" s="1" t="s">
        <v>476</v>
      </c>
      <c r="I270"/>
      <c r="J270"/>
      <c r="K270"/>
      <c r="L270"/>
      <c r="M270"/>
      <c r="N270"/>
      <c r="O270"/>
      <c r="Q270" t="s">
        <v>25</v>
      </c>
      <c r="R270" s="1"/>
      <c r="S270" s="1"/>
      <c r="T270" s="1" t="s">
        <v>566</v>
      </c>
      <c r="U270" s="1" t="s">
        <v>284</v>
      </c>
      <c r="V270" t="s">
        <v>29</v>
      </c>
      <c r="W270"/>
      <c r="X270" t="s">
        <v>30</v>
      </c>
    </row>
    <row r="271" spans="2:24">
      <c r="B271" s="2" t="s">
        <v>567</v>
      </c>
      <c r="C271" s="1"/>
      <c r="D271" s="1"/>
      <c r="E271" s="1"/>
      <c r="F271" s="1"/>
      <c r="G271" s="1"/>
      <c r="H271" s="1"/>
      <c r="I271"/>
      <c r="J271"/>
      <c r="K271"/>
      <c r="L271"/>
      <c r="M271"/>
      <c r="N271"/>
      <c r="O271"/>
      <c r="Q271" t="s">
        <v>25</v>
      </c>
      <c r="R271" s="1"/>
      <c r="S271" s="1"/>
      <c r="T271" s="1" t="s">
        <v>568</v>
      </c>
      <c r="U271" s="1" t="s">
        <v>158</v>
      </c>
      <c r="V271" t="s">
        <v>29</v>
      </c>
      <c r="W271"/>
      <c r="X271" t="s">
        <v>30</v>
      </c>
    </row>
    <row r="272" spans="2:24">
      <c r="B272" s="2" t="s">
        <v>569</v>
      </c>
      <c r="C272" s="1"/>
      <c r="D272" s="1"/>
      <c r="E272" s="1"/>
      <c r="F272" s="1"/>
      <c r="G272" s="1"/>
      <c r="H272" s="1"/>
      <c r="I272"/>
      <c r="J272"/>
      <c r="K272"/>
      <c r="L272"/>
      <c r="M272"/>
      <c r="N272"/>
      <c r="O272"/>
      <c r="Q272" t="s">
        <v>25</v>
      </c>
      <c r="R272" s="1"/>
      <c r="S272" s="1"/>
      <c r="T272" s="1" t="s">
        <v>363</v>
      </c>
      <c r="U272" s="1" t="s">
        <v>78</v>
      </c>
      <c r="V272" t="s">
        <v>29</v>
      </c>
      <c r="W272"/>
      <c r="X272" t="s">
        <v>30</v>
      </c>
    </row>
    <row r="273" spans="2:24">
      <c r="B273" s="2" t="s">
        <v>570</v>
      </c>
      <c r="C273" s="1"/>
      <c r="D273" s="1"/>
      <c r="E273" s="1"/>
      <c r="F273" s="1"/>
      <c r="G273" s="1"/>
      <c r="H273" s="1"/>
      <c r="I273"/>
      <c r="J273"/>
      <c r="K273"/>
      <c r="L273"/>
      <c r="M273"/>
      <c r="N273"/>
      <c r="O273"/>
      <c r="Q273" t="s">
        <v>25</v>
      </c>
      <c r="R273" s="1" t="s">
        <v>571</v>
      </c>
      <c r="S273" s="1"/>
      <c r="T273" s="1" t="s">
        <v>52</v>
      </c>
      <c r="U273" s="1" t="s">
        <v>53</v>
      </c>
      <c r="V273" t="s">
        <v>29</v>
      </c>
      <c r="W273"/>
      <c r="X273" t="s">
        <v>30</v>
      </c>
    </row>
    <row r="274" spans="2:24">
      <c r="B274" s="2" t="s">
        <v>572</v>
      </c>
      <c r="C274" s="1"/>
      <c r="D274" s="1"/>
      <c r="E274" s="1"/>
      <c r="F274" s="1"/>
      <c r="G274" s="1"/>
      <c r="H274" s="1"/>
      <c r="I274"/>
      <c r="J274"/>
      <c r="K274"/>
      <c r="L274"/>
      <c r="M274"/>
      <c r="N274"/>
      <c r="O274"/>
      <c r="Q274" t="s">
        <v>25</v>
      </c>
      <c r="R274" s="1"/>
      <c r="S274" s="1"/>
      <c r="T274" s="1" t="s">
        <v>52</v>
      </c>
      <c r="U274" s="1" t="s">
        <v>53</v>
      </c>
      <c r="V274" t="s">
        <v>29</v>
      </c>
      <c r="W274"/>
      <c r="X274" t="s">
        <v>30</v>
      </c>
    </row>
    <row r="275" spans="2:24">
      <c r="B275" s="2" t="s">
        <v>573</v>
      </c>
      <c r="C275" s="1"/>
      <c r="D275" s="1"/>
      <c r="E275" s="1"/>
      <c r="F275" s="1"/>
      <c r="G275" s="1"/>
      <c r="H275" s="1"/>
      <c r="I275"/>
      <c r="J275"/>
      <c r="K275"/>
      <c r="L275"/>
      <c r="M275"/>
      <c r="N275"/>
      <c r="O275"/>
      <c r="Q275" t="s">
        <v>25</v>
      </c>
      <c r="R275" s="1" t="s">
        <v>574</v>
      </c>
      <c r="S275" s="1"/>
      <c r="T275" s="1" t="s">
        <v>575</v>
      </c>
      <c r="U275" s="1" t="s">
        <v>78</v>
      </c>
      <c r="V275" t="s">
        <v>29</v>
      </c>
      <c r="W275"/>
      <c r="X275" t="s">
        <v>30</v>
      </c>
    </row>
    <row r="276" spans="2:24">
      <c r="B276" s="2" t="s">
        <v>576</v>
      </c>
      <c r="C276" s="1"/>
      <c r="D276" s="1"/>
      <c r="E276" s="1"/>
      <c r="F276" s="1"/>
      <c r="G276" s="1"/>
      <c r="H276" s="1"/>
      <c r="I276"/>
      <c r="J276"/>
      <c r="K276"/>
      <c r="L276"/>
      <c r="M276"/>
      <c r="N276"/>
      <c r="O276"/>
      <c r="Q276" t="s">
        <v>25</v>
      </c>
      <c r="R276" s="1"/>
      <c r="S276" s="1"/>
      <c r="T276" s="1" t="s">
        <v>577</v>
      </c>
      <c r="U276" s="1" t="s">
        <v>319</v>
      </c>
      <c r="V276" t="s">
        <v>29</v>
      </c>
      <c r="W276"/>
      <c r="X276" t="s">
        <v>30</v>
      </c>
    </row>
    <row r="277" spans="2:24">
      <c r="B277" s="2" t="s">
        <v>578</v>
      </c>
      <c r="C277" s="1"/>
      <c r="D277" s="1"/>
      <c r="E277" s="1"/>
      <c r="F277" s="1"/>
      <c r="G277" s="1"/>
      <c r="H277" s="1"/>
      <c r="I277"/>
      <c r="J277"/>
      <c r="K277"/>
      <c r="L277"/>
      <c r="M277"/>
      <c r="N277"/>
      <c r="O277"/>
      <c r="Q277" t="s">
        <v>25</v>
      </c>
      <c r="R277" s="1" t="s">
        <v>579</v>
      </c>
      <c r="S277" s="1"/>
      <c r="T277" s="1" t="s">
        <v>516</v>
      </c>
      <c r="U277" s="1" t="s">
        <v>105</v>
      </c>
      <c r="V277" t="s">
        <v>29</v>
      </c>
      <c r="W277"/>
      <c r="X277" t="s">
        <v>30</v>
      </c>
    </row>
    <row r="278" spans="2:24">
      <c r="B278" s="2" t="s">
        <v>580</v>
      </c>
      <c r="C278" s="1">
        <v>7008714453</v>
      </c>
      <c r="D278" s="1"/>
      <c r="E278" s="1"/>
      <c r="F278" s="1"/>
      <c r="G278" s="1" t="s">
        <v>45</v>
      </c>
      <c r="H278" s="1" t="s">
        <v>46</v>
      </c>
      <c r="I278"/>
      <c r="J278"/>
      <c r="K278"/>
      <c r="L278"/>
      <c r="M278"/>
      <c r="N278"/>
      <c r="O278"/>
      <c r="Q278" t="s">
        <v>25</v>
      </c>
      <c r="R278" s="1"/>
      <c r="S278" s="1"/>
      <c r="T278" s="1" t="s">
        <v>581</v>
      </c>
      <c r="U278" s="1" t="s">
        <v>240</v>
      </c>
      <c r="V278" t="s">
        <v>29</v>
      </c>
      <c r="W278"/>
      <c r="X278" t="s">
        <v>30</v>
      </c>
    </row>
    <row r="279" spans="2:24">
      <c r="B279" s="2" t="s">
        <v>582</v>
      </c>
      <c r="C279" s="1"/>
      <c r="D279" s="1"/>
      <c r="E279" s="1"/>
      <c r="F279" s="1"/>
      <c r="G279" s="1"/>
      <c r="H279" s="1"/>
      <c r="I279"/>
      <c r="J279"/>
      <c r="K279"/>
      <c r="L279"/>
      <c r="M279"/>
      <c r="N279"/>
      <c r="O279"/>
      <c r="Q279" t="s">
        <v>25</v>
      </c>
      <c r="R279" s="1"/>
      <c r="S279" s="1"/>
      <c r="T279" s="1" t="s">
        <v>583</v>
      </c>
      <c r="U279" s="1" t="s">
        <v>90</v>
      </c>
      <c r="V279" t="s">
        <v>29</v>
      </c>
      <c r="W279"/>
      <c r="X279" t="s">
        <v>30</v>
      </c>
    </row>
    <row r="280" spans="2:24">
      <c r="B280" s="2" t="s">
        <v>584</v>
      </c>
      <c r="C280" s="1">
        <v>9887875554</v>
      </c>
      <c r="D280" s="1"/>
      <c r="E280" s="1"/>
      <c r="F280" s="1"/>
      <c r="G280" s="1" t="s">
        <v>146</v>
      </c>
      <c r="H280" s="1" t="s">
        <v>247</v>
      </c>
      <c r="I280"/>
      <c r="J280"/>
      <c r="K280"/>
      <c r="L280"/>
      <c r="M280"/>
      <c r="N280"/>
      <c r="O280"/>
      <c r="Q280" t="s">
        <v>25</v>
      </c>
      <c r="R280" s="1"/>
      <c r="S280" s="1"/>
      <c r="T280" s="1" t="s">
        <v>585</v>
      </c>
      <c r="U280" s="1" t="s">
        <v>43</v>
      </c>
      <c r="V280" t="s">
        <v>29</v>
      </c>
      <c r="W280"/>
      <c r="X280" t="s">
        <v>30</v>
      </c>
    </row>
    <row r="281" spans="2:24">
      <c r="B281" s="2" t="s">
        <v>586</v>
      </c>
      <c r="C281" s="1"/>
      <c r="D281" s="1"/>
      <c r="E281" s="1"/>
      <c r="F281" s="1"/>
      <c r="G281" s="1"/>
      <c r="H281" s="1"/>
      <c r="I281"/>
      <c r="J281"/>
      <c r="K281"/>
      <c r="L281"/>
      <c r="M281"/>
      <c r="N281"/>
      <c r="O281"/>
      <c r="Q281" t="s">
        <v>25</v>
      </c>
      <c r="R281" s="1"/>
      <c r="S281" s="1"/>
      <c r="T281" s="1" t="s">
        <v>115</v>
      </c>
      <c r="U281" s="1" t="s">
        <v>116</v>
      </c>
      <c r="V281" t="s">
        <v>29</v>
      </c>
      <c r="W281"/>
      <c r="X281" t="s">
        <v>30</v>
      </c>
    </row>
    <row r="282" spans="2:24">
      <c r="B282" s="2" t="s">
        <v>587</v>
      </c>
      <c r="C282" s="1"/>
      <c r="D282" s="1"/>
      <c r="E282" s="1"/>
      <c r="F282" s="1"/>
      <c r="G282" s="1"/>
      <c r="H282" s="1"/>
      <c r="I282"/>
      <c r="J282"/>
      <c r="K282"/>
      <c r="L282"/>
      <c r="M282"/>
      <c r="N282"/>
      <c r="O282"/>
      <c r="Q282" t="s">
        <v>25</v>
      </c>
      <c r="R282" s="1"/>
      <c r="S282" s="1"/>
      <c r="T282" s="1" t="s">
        <v>39</v>
      </c>
      <c r="U282" s="1" t="s">
        <v>28</v>
      </c>
      <c r="V282" t="s">
        <v>29</v>
      </c>
      <c r="W282"/>
      <c r="X282" t="s">
        <v>30</v>
      </c>
    </row>
    <row r="283" spans="2:24">
      <c r="B283" s="2" t="s">
        <v>588</v>
      </c>
      <c r="C283" s="1"/>
      <c r="D283" s="1"/>
      <c r="E283" s="1"/>
      <c r="F283" s="1"/>
      <c r="G283" s="1"/>
      <c r="H283" s="1"/>
      <c r="I283"/>
      <c r="J283"/>
      <c r="K283"/>
      <c r="L283"/>
      <c r="M283"/>
      <c r="N283"/>
      <c r="O283"/>
      <c r="Q283" t="s">
        <v>25</v>
      </c>
      <c r="R283" s="1"/>
      <c r="S283" s="1"/>
      <c r="T283" s="1" t="s">
        <v>52</v>
      </c>
      <c r="U283" s="1" t="s">
        <v>53</v>
      </c>
      <c r="V283" t="s">
        <v>29</v>
      </c>
      <c r="W283"/>
      <c r="X283" t="s">
        <v>30</v>
      </c>
    </row>
    <row r="284" spans="2:24">
      <c r="B284" s="2" t="s">
        <v>589</v>
      </c>
      <c r="C284" s="1"/>
      <c r="D284" s="1"/>
      <c r="E284" s="1"/>
      <c r="F284" s="1"/>
      <c r="G284" s="1"/>
      <c r="H284" s="1"/>
      <c r="I284"/>
      <c r="J284"/>
      <c r="K284"/>
      <c r="L284"/>
      <c r="M284"/>
      <c r="N284"/>
      <c r="O284"/>
      <c r="Q284" t="s">
        <v>25</v>
      </c>
      <c r="R284" s="1"/>
      <c r="S284" s="1"/>
      <c r="T284" s="1" t="s">
        <v>590</v>
      </c>
      <c r="U284" s="1" t="s">
        <v>33</v>
      </c>
      <c r="V284" t="s">
        <v>29</v>
      </c>
      <c r="W284"/>
      <c r="X284" t="s">
        <v>30</v>
      </c>
    </row>
    <row r="285" spans="2:24">
      <c r="B285" s="2" t="s">
        <v>591</v>
      </c>
      <c r="C285" s="1"/>
      <c r="D285" s="1"/>
      <c r="E285" s="1"/>
      <c r="F285" s="1"/>
      <c r="G285" s="1"/>
      <c r="H285" s="1"/>
      <c r="I285"/>
      <c r="J285"/>
      <c r="K285"/>
      <c r="L285"/>
      <c r="M285"/>
      <c r="N285"/>
      <c r="O285"/>
      <c r="Q285" t="s">
        <v>25</v>
      </c>
      <c r="R285" s="1"/>
      <c r="S285" s="1"/>
      <c r="T285" s="1" t="s">
        <v>450</v>
      </c>
      <c r="U285" s="1" t="s">
        <v>90</v>
      </c>
      <c r="V285" t="s">
        <v>29</v>
      </c>
      <c r="W285"/>
      <c r="X285" t="s">
        <v>30</v>
      </c>
    </row>
    <row r="286" spans="2:24">
      <c r="B286" s="2" t="s">
        <v>592</v>
      </c>
      <c r="C286" s="1"/>
      <c r="D286" s="1"/>
      <c r="E286" s="1"/>
      <c r="F286" s="1"/>
      <c r="G286" s="1"/>
      <c r="H286" s="1"/>
      <c r="I286"/>
      <c r="J286"/>
      <c r="K286"/>
      <c r="L286"/>
      <c r="M286"/>
      <c r="N286"/>
      <c r="O286"/>
      <c r="Q286" t="s">
        <v>25</v>
      </c>
      <c r="R286" s="1"/>
      <c r="S286" s="1"/>
      <c r="T286" s="1" t="s">
        <v>423</v>
      </c>
      <c r="U286" s="1" t="s">
        <v>28</v>
      </c>
      <c r="V286" t="s">
        <v>29</v>
      </c>
      <c r="W286"/>
      <c r="X286" t="s">
        <v>30</v>
      </c>
    </row>
    <row r="287" spans="2:24">
      <c r="B287" s="2" t="s">
        <v>593</v>
      </c>
      <c r="C287" s="1">
        <v>9891171258</v>
      </c>
      <c r="D287" s="1"/>
      <c r="E287" s="1"/>
      <c r="F287" s="1"/>
      <c r="G287" s="1" t="s">
        <v>146</v>
      </c>
      <c r="H287" s="1" t="s">
        <v>247</v>
      </c>
      <c r="I287"/>
      <c r="J287"/>
      <c r="K287"/>
      <c r="L287"/>
      <c r="M287"/>
      <c r="N287"/>
      <c r="O287"/>
      <c r="Q287" t="s">
        <v>25</v>
      </c>
      <c r="R287" s="1"/>
      <c r="S287" s="1"/>
      <c r="T287" s="1" t="s">
        <v>594</v>
      </c>
      <c r="U287" s="1" t="s">
        <v>53</v>
      </c>
      <c r="V287" t="s">
        <v>29</v>
      </c>
      <c r="W287"/>
      <c r="X287" t="s">
        <v>30</v>
      </c>
    </row>
    <row r="288" spans="2:24">
      <c r="B288" s="2" t="s">
        <v>595</v>
      </c>
      <c r="C288" s="1"/>
      <c r="D288" s="1"/>
      <c r="E288" s="1"/>
      <c r="F288" s="1"/>
      <c r="G288" s="1"/>
      <c r="H288" s="1"/>
      <c r="I288"/>
      <c r="J288"/>
      <c r="K288"/>
      <c r="L288"/>
      <c r="M288"/>
      <c r="N288"/>
      <c r="O288"/>
      <c r="Q288" t="s">
        <v>25</v>
      </c>
      <c r="R288" s="1" t="s">
        <v>596</v>
      </c>
      <c r="S288" s="1"/>
      <c r="T288" s="1" t="s">
        <v>345</v>
      </c>
      <c r="U288" s="1" t="s">
        <v>116</v>
      </c>
      <c r="V288" t="s">
        <v>29</v>
      </c>
      <c r="W288"/>
      <c r="X288" t="s">
        <v>30</v>
      </c>
    </row>
    <row r="289" spans="2:24">
      <c r="B289" s="2" t="s">
        <v>597</v>
      </c>
      <c r="C289" s="1"/>
      <c r="D289" s="1"/>
      <c r="E289" s="1"/>
      <c r="F289" s="1"/>
      <c r="G289" s="1"/>
      <c r="H289" s="1"/>
      <c r="I289"/>
      <c r="J289"/>
      <c r="K289"/>
      <c r="L289"/>
      <c r="M289"/>
      <c r="N289"/>
      <c r="O289"/>
      <c r="Q289" t="s">
        <v>25</v>
      </c>
      <c r="R289" s="1"/>
      <c r="S289" s="1"/>
      <c r="T289" s="1" t="s">
        <v>598</v>
      </c>
      <c r="U289" s="1" t="s">
        <v>102</v>
      </c>
      <c r="V289" t="s">
        <v>29</v>
      </c>
      <c r="W289"/>
      <c r="X289" t="s">
        <v>30</v>
      </c>
    </row>
    <row r="290" spans="2:24">
      <c r="B290" s="2" t="s">
        <v>599</v>
      </c>
      <c r="C290" s="1"/>
      <c r="D290" s="1"/>
      <c r="E290" s="1"/>
      <c r="F290" s="1"/>
      <c r="G290" s="1"/>
      <c r="H290" s="1"/>
      <c r="I290"/>
      <c r="J290"/>
      <c r="K290"/>
      <c r="L290"/>
      <c r="M290"/>
      <c r="N290"/>
      <c r="O290"/>
      <c r="Q290" t="s">
        <v>25</v>
      </c>
      <c r="R290" s="1"/>
      <c r="S290" s="1"/>
      <c r="T290" s="1" t="s">
        <v>142</v>
      </c>
      <c r="U290" s="1" t="s">
        <v>33</v>
      </c>
      <c r="V290" t="s">
        <v>29</v>
      </c>
      <c r="W290"/>
      <c r="X290" t="s">
        <v>30</v>
      </c>
    </row>
    <row r="291" spans="2:24">
      <c r="B291" s="2" t="s">
        <v>600</v>
      </c>
      <c r="C291" s="1"/>
      <c r="D291" s="1"/>
      <c r="E291" s="1"/>
      <c r="F291" s="1"/>
      <c r="G291" s="1"/>
      <c r="H291" s="1"/>
      <c r="I291"/>
      <c r="J291"/>
      <c r="K291"/>
      <c r="L291"/>
      <c r="M291"/>
      <c r="N291"/>
      <c r="O291"/>
      <c r="Q291" t="s">
        <v>25</v>
      </c>
      <c r="R291" s="1" t="s">
        <v>601</v>
      </c>
      <c r="S291" s="1"/>
      <c r="T291" s="1" t="s">
        <v>39</v>
      </c>
      <c r="U291" s="1" t="s">
        <v>28</v>
      </c>
      <c r="V291" t="s">
        <v>29</v>
      </c>
      <c r="W291"/>
      <c r="X291" t="s">
        <v>30</v>
      </c>
    </row>
    <row r="292" spans="2:24">
      <c r="B292" s="2" t="s">
        <v>602</v>
      </c>
      <c r="C292" s="1"/>
      <c r="D292" s="1"/>
      <c r="E292" s="1"/>
      <c r="F292" s="1"/>
      <c r="G292" s="1"/>
      <c r="H292" s="1"/>
      <c r="I292"/>
      <c r="J292"/>
      <c r="K292"/>
      <c r="L292"/>
      <c r="M292"/>
      <c r="N292"/>
      <c r="O292"/>
      <c r="Q292" t="s">
        <v>25</v>
      </c>
      <c r="R292" s="1"/>
      <c r="S292" s="1"/>
      <c r="T292" s="1" t="s">
        <v>187</v>
      </c>
      <c r="U292" s="1" t="s">
        <v>105</v>
      </c>
      <c r="V292" t="s">
        <v>29</v>
      </c>
      <c r="W292"/>
      <c r="X292" t="s">
        <v>30</v>
      </c>
    </row>
    <row r="293" spans="2:24">
      <c r="B293" s="2" t="s">
        <v>603</v>
      </c>
      <c r="C293" s="1"/>
      <c r="D293" s="1"/>
      <c r="E293" s="1"/>
      <c r="F293" s="1"/>
      <c r="G293" s="1"/>
      <c r="H293" s="1"/>
      <c r="I293"/>
      <c r="J293"/>
      <c r="K293"/>
      <c r="L293"/>
      <c r="M293"/>
      <c r="N293"/>
      <c r="O293"/>
      <c r="Q293" t="s">
        <v>25</v>
      </c>
      <c r="R293" s="1"/>
      <c r="S293" s="1"/>
      <c r="T293" s="1" t="s">
        <v>450</v>
      </c>
      <c r="U293" s="1" t="s">
        <v>90</v>
      </c>
      <c r="V293" t="s">
        <v>29</v>
      </c>
      <c r="W293"/>
      <c r="X293" t="s">
        <v>30</v>
      </c>
    </row>
    <row r="294" spans="2:24">
      <c r="B294" s="2" t="s">
        <v>604</v>
      </c>
      <c r="C294" s="1"/>
      <c r="D294" s="1"/>
      <c r="E294" s="1"/>
      <c r="F294" s="1"/>
      <c r="G294" s="1"/>
      <c r="H294" s="1"/>
      <c r="I294"/>
      <c r="J294"/>
      <c r="K294"/>
      <c r="L294"/>
      <c r="M294"/>
      <c r="N294"/>
      <c r="O294"/>
      <c r="Q294" t="s">
        <v>25</v>
      </c>
      <c r="R294" s="1"/>
      <c r="S294" s="1"/>
      <c r="T294" s="1" t="s">
        <v>52</v>
      </c>
      <c r="U294" s="1" t="s">
        <v>53</v>
      </c>
      <c r="V294" t="s">
        <v>29</v>
      </c>
      <c r="W294"/>
      <c r="X294" t="s">
        <v>30</v>
      </c>
    </row>
    <row r="295" spans="2:24">
      <c r="B295" s="2" t="s">
        <v>605</v>
      </c>
      <c r="C295" s="1">
        <v>9811373250</v>
      </c>
      <c r="D295" s="1"/>
      <c r="E295" s="1"/>
      <c r="F295" s="1"/>
      <c r="G295" s="1" t="s">
        <v>72</v>
      </c>
      <c r="H295" s="1" t="s">
        <v>46</v>
      </c>
      <c r="I295"/>
      <c r="J295"/>
      <c r="K295"/>
      <c r="L295"/>
      <c r="M295"/>
      <c r="N295"/>
      <c r="O295"/>
      <c r="Q295" t="s">
        <v>25</v>
      </c>
      <c r="R295" s="1"/>
      <c r="S295" s="1"/>
      <c r="T295" s="1" t="s">
        <v>382</v>
      </c>
      <c r="U295" s="1" t="s">
        <v>53</v>
      </c>
      <c r="V295" t="s">
        <v>29</v>
      </c>
      <c r="W295"/>
      <c r="X295" t="s">
        <v>30</v>
      </c>
    </row>
    <row r="296" spans="2:24">
      <c r="B296" s="2" t="s">
        <v>606</v>
      </c>
      <c r="C296" s="1">
        <v>9825193330</v>
      </c>
      <c r="D296" s="1"/>
      <c r="E296" s="1"/>
      <c r="F296" s="1"/>
      <c r="G296" s="1" t="s">
        <v>45</v>
      </c>
      <c r="H296" s="1" t="s">
        <v>57</v>
      </c>
      <c r="I296"/>
      <c r="J296"/>
      <c r="K296"/>
      <c r="L296"/>
      <c r="M296"/>
      <c r="N296"/>
      <c r="O296"/>
      <c r="Q296" t="s">
        <v>25</v>
      </c>
      <c r="R296" s="1"/>
      <c r="S296" s="1"/>
      <c r="T296" s="1" t="s">
        <v>255</v>
      </c>
      <c r="U296" s="1" t="s">
        <v>116</v>
      </c>
      <c r="V296" t="s">
        <v>29</v>
      </c>
      <c r="W296"/>
      <c r="X296" t="s">
        <v>30</v>
      </c>
    </row>
    <row r="297" spans="2:24">
      <c r="B297" s="2" t="s">
        <v>607</v>
      </c>
      <c r="C297" s="1"/>
      <c r="D297" s="1"/>
      <c r="E297" s="1"/>
      <c r="F297" s="1"/>
      <c r="G297" s="1"/>
      <c r="H297" s="1"/>
      <c r="I297"/>
      <c r="J297"/>
      <c r="K297"/>
      <c r="L297"/>
      <c r="M297"/>
      <c r="N297"/>
      <c r="O297"/>
      <c r="Q297" t="s">
        <v>25</v>
      </c>
      <c r="R297" s="1"/>
      <c r="S297" s="1"/>
      <c r="T297" s="1" t="s">
        <v>608</v>
      </c>
      <c r="U297" s="1" t="s">
        <v>78</v>
      </c>
      <c r="V297" t="s">
        <v>29</v>
      </c>
      <c r="W297"/>
      <c r="X297" t="s">
        <v>30</v>
      </c>
    </row>
    <row r="298" spans="2:24">
      <c r="B298" s="2" t="s">
        <v>609</v>
      </c>
      <c r="C298" s="1">
        <v>9501294498</v>
      </c>
      <c r="D298" s="1"/>
      <c r="E298" s="1"/>
      <c r="F298" s="1"/>
      <c r="G298" s="1" t="s">
        <v>45</v>
      </c>
      <c r="H298" s="1" t="s">
        <v>57</v>
      </c>
      <c r="I298"/>
      <c r="J298"/>
      <c r="K298"/>
      <c r="L298"/>
      <c r="M298"/>
      <c r="N298"/>
      <c r="O298"/>
      <c r="Q298" t="s">
        <v>25</v>
      </c>
      <c r="R298" s="1"/>
      <c r="S298" s="1"/>
      <c r="T298" s="1" t="s">
        <v>610</v>
      </c>
      <c r="U298" s="1" t="s">
        <v>90</v>
      </c>
      <c r="V298" t="s">
        <v>29</v>
      </c>
      <c r="W298"/>
      <c r="X298" t="s">
        <v>30</v>
      </c>
    </row>
    <row r="299" spans="2:24">
      <c r="B299" s="2" t="s">
        <v>611</v>
      </c>
      <c r="C299" s="1">
        <v>9826234813</v>
      </c>
      <c r="D299" s="1"/>
      <c r="E299" s="1"/>
      <c r="F299" s="1"/>
      <c r="G299" s="1" t="s">
        <v>45</v>
      </c>
      <c r="H299" s="1" t="s">
        <v>57</v>
      </c>
      <c r="I299"/>
      <c r="J299"/>
      <c r="K299"/>
      <c r="L299"/>
      <c r="M299"/>
      <c r="N299"/>
      <c r="O299"/>
      <c r="Q299" t="s">
        <v>25</v>
      </c>
      <c r="R299" s="1"/>
      <c r="S299" s="1"/>
      <c r="T299" s="1" t="s">
        <v>110</v>
      </c>
      <c r="U299" s="1" t="s">
        <v>105</v>
      </c>
      <c r="V299" t="s">
        <v>29</v>
      </c>
      <c r="W299"/>
      <c r="X299" t="s">
        <v>30</v>
      </c>
    </row>
    <row r="300" spans="2:24">
      <c r="B300" s="2" t="s">
        <v>612</v>
      </c>
      <c r="C300" s="1"/>
      <c r="D300" s="1"/>
      <c r="E300" s="1"/>
      <c r="F300" s="1"/>
      <c r="G300" s="1"/>
      <c r="H300" s="1"/>
      <c r="I300"/>
      <c r="J300"/>
      <c r="K300"/>
      <c r="L300"/>
      <c r="M300"/>
      <c r="N300"/>
      <c r="O300"/>
      <c r="Q300" t="s">
        <v>25</v>
      </c>
      <c r="R300" s="1"/>
      <c r="S300" s="1"/>
      <c r="T300" s="1" t="s">
        <v>264</v>
      </c>
      <c r="U300" s="1" t="s">
        <v>28</v>
      </c>
      <c r="V300" t="s">
        <v>29</v>
      </c>
      <c r="W300"/>
      <c r="X300" t="s">
        <v>30</v>
      </c>
    </row>
    <row r="301" spans="2:24">
      <c r="B301" s="2" t="s">
        <v>613</v>
      </c>
      <c r="C301" s="1"/>
      <c r="D301" s="1"/>
      <c r="E301" s="1"/>
      <c r="F301" s="1"/>
      <c r="G301" s="1"/>
      <c r="H301" s="1"/>
      <c r="I301"/>
      <c r="J301"/>
      <c r="K301"/>
      <c r="L301"/>
      <c r="M301"/>
      <c r="N301"/>
      <c r="O301"/>
      <c r="Q301" t="s">
        <v>25</v>
      </c>
      <c r="R301" s="1"/>
      <c r="S301" s="1"/>
      <c r="T301" s="1" t="s">
        <v>614</v>
      </c>
      <c r="U301" s="1" t="s">
        <v>70</v>
      </c>
      <c r="V301" t="s">
        <v>29</v>
      </c>
      <c r="W301"/>
      <c r="X301" t="s">
        <v>30</v>
      </c>
    </row>
    <row r="302" spans="2:24">
      <c r="B302" s="2" t="s">
        <v>615</v>
      </c>
      <c r="C302" s="1"/>
      <c r="D302" s="1"/>
      <c r="E302" s="1"/>
      <c r="F302" s="1"/>
      <c r="G302" s="1"/>
      <c r="H302" s="1"/>
      <c r="I302"/>
      <c r="J302"/>
      <c r="K302"/>
      <c r="L302"/>
      <c r="M302"/>
      <c r="N302"/>
      <c r="O302"/>
      <c r="Q302" t="s">
        <v>25</v>
      </c>
      <c r="R302" s="1"/>
      <c r="S302" s="1"/>
      <c r="T302" s="1" t="s">
        <v>614</v>
      </c>
      <c r="U302" s="1" t="s">
        <v>70</v>
      </c>
      <c r="V302" t="s">
        <v>29</v>
      </c>
      <c r="W302"/>
      <c r="X302" t="s">
        <v>30</v>
      </c>
    </row>
    <row r="303" spans="2:24">
      <c r="B303" s="2" t="s">
        <v>616</v>
      </c>
      <c r="C303" s="1"/>
      <c r="D303" s="1"/>
      <c r="E303" s="1"/>
      <c r="F303" s="1"/>
      <c r="G303" s="1"/>
      <c r="H303" s="1"/>
      <c r="I303"/>
      <c r="J303"/>
      <c r="K303"/>
      <c r="L303"/>
      <c r="M303"/>
      <c r="N303"/>
      <c r="O303"/>
      <c r="Q303" t="s">
        <v>25</v>
      </c>
      <c r="R303" s="1"/>
      <c r="S303" s="1"/>
      <c r="T303" s="1" t="s">
        <v>423</v>
      </c>
      <c r="U303" s="1" t="s">
        <v>28</v>
      </c>
      <c r="V303" t="s">
        <v>29</v>
      </c>
      <c r="W303"/>
      <c r="X303" t="s">
        <v>30</v>
      </c>
    </row>
    <row r="304" spans="2:24">
      <c r="B304" s="2" t="s">
        <v>617</v>
      </c>
      <c r="C304" s="1"/>
      <c r="D304" s="1"/>
      <c r="E304" s="1"/>
      <c r="F304" s="1"/>
      <c r="G304" s="1"/>
      <c r="H304" s="1"/>
      <c r="I304"/>
      <c r="J304"/>
      <c r="K304"/>
      <c r="L304"/>
      <c r="M304"/>
      <c r="N304"/>
      <c r="O304"/>
      <c r="Q304" t="s">
        <v>25</v>
      </c>
      <c r="R304" s="1"/>
      <c r="S304" s="1"/>
      <c r="T304" s="1" t="s">
        <v>618</v>
      </c>
      <c r="U304" s="1" t="s">
        <v>105</v>
      </c>
      <c r="V304" t="s">
        <v>29</v>
      </c>
      <c r="W304"/>
      <c r="X304" t="s">
        <v>30</v>
      </c>
    </row>
    <row r="305" spans="2:24">
      <c r="B305" s="2" t="s">
        <v>619</v>
      </c>
      <c r="C305" s="1"/>
      <c r="D305" s="1"/>
      <c r="E305" s="1"/>
      <c r="F305" s="1"/>
      <c r="G305" s="1"/>
      <c r="H305" s="1"/>
      <c r="I305"/>
      <c r="J305"/>
      <c r="K305"/>
      <c r="L305"/>
      <c r="M305"/>
      <c r="N305"/>
      <c r="O305"/>
      <c r="Q305" t="s">
        <v>25</v>
      </c>
      <c r="R305" s="1"/>
      <c r="S305" s="1"/>
      <c r="T305" s="1" t="s">
        <v>211</v>
      </c>
      <c r="U305" s="1" t="s">
        <v>33</v>
      </c>
      <c r="V305" t="s">
        <v>29</v>
      </c>
      <c r="W305"/>
      <c r="X305" t="s">
        <v>30</v>
      </c>
    </row>
    <row r="306" spans="2:24">
      <c r="B306" s="2" t="s">
        <v>620</v>
      </c>
      <c r="C306" s="1"/>
      <c r="D306" s="1"/>
      <c r="E306" s="1"/>
      <c r="F306" s="1"/>
      <c r="G306" s="1"/>
      <c r="H306" s="1"/>
      <c r="I306"/>
      <c r="J306"/>
      <c r="K306"/>
      <c r="L306"/>
      <c r="M306"/>
      <c r="N306"/>
      <c r="O306"/>
      <c r="Q306" t="s">
        <v>25</v>
      </c>
      <c r="R306" s="1"/>
      <c r="S306" s="1"/>
      <c r="T306" s="1" t="s">
        <v>621</v>
      </c>
      <c r="U306" s="1" t="s">
        <v>276</v>
      </c>
      <c r="V306" t="s">
        <v>29</v>
      </c>
      <c r="W306"/>
      <c r="X306" t="s">
        <v>30</v>
      </c>
    </row>
    <row r="307" spans="2:24">
      <c r="B307" s="2" t="s">
        <v>622</v>
      </c>
      <c r="C307" s="1"/>
      <c r="D307" s="1"/>
      <c r="E307" s="1"/>
      <c r="F307" s="1"/>
      <c r="G307" s="1"/>
      <c r="H307" s="1"/>
      <c r="I307"/>
      <c r="J307"/>
      <c r="K307"/>
      <c r="L307"/>
      <c r="M307"/>
      <c r="N307"/>
      <c r="O307"/>
      <c r="Q307" t="s">
        <v>25</v>
      </c>
      <c r="R307" s="1" t="s">
        <v>623</v>
      </c>
      <c r="S307" s="1"/>
      <c r="T307" s="1" t="s">
        <v>52</v>
      </c>
      <c r="U307" s="1" t="s">
        <v>53</v>
      </c>
      <c r="V307" t="s">
        <v>29</v>
      </c>
      <c r="W307"/>
      <c r="X307" t="s">
        <v>30</v>
      </c>
    </row>
    <row r="308" spans="2:24">
      <c r="B308" s="2" t="s">
        <v>624</v>
      </c>
      <c r="C308" s="1">
        <v>9924360712</v>
      </c>
      <c r="D308" s="1"/>
      <c r="E308" s="1"/>
      <c r="F308" s="1"/>
      <c r="G308" s="1" t="s">
        <v>199</v>
      </c>
      <c r="H308" s="1" t="s">
        <v>57</v>
      </c>
      <c r="I308"/>
      <c r="J308"/>
      <c r="K308"/>
      <c r="L308"/>
      <c r="M308"/>
      <c r="N308"/>
      <c r="O308"/>
      <c r="Q308" t="s">
        <v>25</v>
      </c>
      <c r="R308" s="1" t="s">
        <v>625</v>
      </c>
      <c r="S308" s="1"/>
      <c r="T308" s="1" t="s">
        <v>626</v>
      </c>
      <c r="U308" s="1" t="s">
        <v>116</v>
      </c>
      <c r="V308" t="s">
        <v>29</v>
      </c>
      <c r="W308"/>
      <c r="X308" t="s">
        <v>30</v>
      </c>
    </row>
    <row r="309" spans="2:24">
      <c r="B309" s="2" t="s">
        <v>627</v>
      </c>
      <c r="C309" s="1"/>
      <c r="D309" s="1"/>
      <c r="E309" s="1"/>
      <c r="F309" s="1"/>
      <c r="G309" s="1"/>
      <c r="H309" s="1"/>
      <c r="I309"/>
      <c r="J309"/>
      <c r="K309"/>
      <c r="L309"/>
      <c r="M309"/>
      <c r="N309"/>
      <c r="O309"/>
      <c r="Q309" t="s">
        <v>25</v>
      </c>
      <c r="R309" s="1" t="s">
        <v>628</v>
      </c>
      <c r="S309" s="1"/>
      <c r="T309" s="1" t="s">
        <v>629</v>
      </c>
      <c r="U309" s="1" t="s">
        <v>60</v>
      </c>
      <c r="V309" t="s">
        <v>29</v>
      </c>
      <c r="W309"/>
      <c r="X309" t="s">
        <v>30</v>
      </c>
    </row>
    <row r="310" spans="2:24">
      <c r="B310" s="2" t="s">
        <v>630</v>
      </c>
      <c r="C310" s="1">
        <v>9591080815</v>
      </c>
      <c r="D310" s="1"/>
      <c r="E310" s="1"/>
      <c r="F310" s="1"/>
      <c r="G310" s="1" t="s">
        <v>199</v>
      </c>
      <c r="H310" s="1" t="s">
        <v>57</v>
      </c>
      <c r="I310"/>
      <c r="J310"/>
      <c r="K310"/>
      <c r="L310"/>
      <c r="M310"/>
      <c r="N310"/>
      <c r="O310"/>
      <c r="Q310" t="s">
        <v>25</v>
      </c>
      <c r="R310" s="1"/>
      <c r="S310" s="1"/>
      <c r="T310" s="1" t="s">
        <v>631</v>
      </c>
      <c r="U310" s="1" t="s">
        <v>102</v>
      </c>
      <c r="V310" t="s">
        <v>29</v>
      </c>
      <c r="W310"/>
      <c r="X310" t="s">
        <v>30</v>
      </c>
    </row>
    <row r="311" spans="2:24">
      <c r="B311" s="2" t="s">
        <v>632</v>
      </c>
      <c r="C311" s="1"/>
      <c r="D311" s="1"/>
      <c r="E311" s="1"/>
      <c r="F311" s="1"/>
      <c r="G311" s="1"/>
      <c r="H311" s="1"/>
      <c r="I311"/>
      <c r="J311"/>
      <c r="K311"/>
      <c r="L311"/>
      <c r="M311"/>
      <c r="N311"/>
      <c r="O311"/>
      <c r="Q311" t="s">
        <v>25</v>
      </c>
      <c r="R311" s="1"/>
      <c r="S311" s="1"/>
      <c r="T311" s="1" t="s">
        <v>110</v>
      </c>
      <c r="U311" s="1" t="s">
        <v>105</v>
      </c>
      <c r="V311" t="s">
        <v>29</v>
      </c>
      <c r="W311"/>
      <c r="X311" t="s">
        <v>30</v>
      </c>
    </row>
    <row r="312" spans="2:24">
      <c r="B312" s="2" t="s">
        <v>633</v>
      </c>
      <c r="C312" s="1"/>
      <c r="D312" s="1"/>
      <c r="E312" s="1"/>
      <c r="F312" s="1"/>
      <c r="G312" s="1"/>
      <c r="H312" s="1"/>
      <c r="I312"/>
      <c r="J312"/>
      <c r="K312"/>
      <c r="L312"/>
      <c r="M312"/>
      <c r="N312"/>
      <c r="O312"/>
      <c r="Q312" t="s">
        <v>25</v>
      </c>
      <c r="R312" s="1"/>
      <c r="S312" s="1"/>
      <c r="T312" s="1" t="s">
        <v>614</v>
      </c>
      <c r="U312" s="1" t="s">
        <v>70</v>
      </c>
      <c r="V312" t="s">
        <v>29</v>
      </c>
      <c r="W312"/>
      <c r="X312" t="s">
        <v>30</v>
      </c>
    </row>
    <row r="313" spans="2:24">
      <c r="B313" s="2" t="s">
        <v>634</v>
      </c>
      <c r="C313" s="1">
        <v>7012912081</v>
      </c>
      <c r="D313" s="1"/>
      <c r="E313" s="1"/>
      <c r="F313" s="1"/>
      <c r="G313" s="1" t="s">
        <v>45</v>
      </c>
      <c r="H313" s="1" t="s">
        <v>331</v>
      </c>
      <c r="I313"/>
      <c r="J313"/>
      <c r="K313"/>
      <c r="L313"/>
      <c r="M313"/>
      <c r="N313"/>
      <c r="O313"/>
      <c r="Q313" t="s">
        <v>25</v>
      </c>
      <c r="R313" s="1"/>
      <c r="S313" s="1"/>
      <c r="T313" s="1" t="s">
        <v>418</v>
      </c>
      <c r="U313" s="1" t="s">
        <v>60</v>
      </c>
      <c r="V313" t="s">
        <v>29</v>
      </c>
      <c r="W313"/>
      <c r="X313" t="s">
        <v>30</v>
      </c>
    </row>
    <row r="314" spans="2:24">
      <c r="B314" s="2" t="s">
        <v>635</v>
      </c>
      <c r="C314" s="1">
        <v>9505109395</v>
      </c>
      <c r="D314" s="1"/>
      <c r="E314" s="1"/>
      <c r="F314" s="1"/>
      <c r="G314" s="1" t="s">
        <v>56</v>
      </c>
      <c r="H314" s="1" t="s">
        <v>57</v>
      </c>
      <c r="I314"/>
      <c r="J314"/>
      <c r="K314"/>
      <c r="L314"/>
      <c r="M314"/>
      <c r="N314"/>
      <c r="O314"/>
      <c r="Q314" t="s">
        <v>25</v>
      </c>
      <c r="R314" s="1"/>
      <c r="S314" s="1"/>
      <c r="T314" s="1" t="s">
        <v>184</v>
      </c>
      <c r="U314" s="1" t="s">
        <v>185</v>
      </c>
      <c r="V314" t="s">
        <v>29</v>
      </c>
      <c r="W314"/>
      <c r="X314" t="s">
        <v>30</v>
      </c>
    </row>
    <row r="315" spans="2:24">
      <c r="B315" s="2" t="s">
        <v>636</v>
      </c>
      <c r="C315" s="1"/>
      <c r="D315" s="1"/>
      <c r="E315" s="1"/>
      <c r="F315" s="1"/>
      <c r="G315" s="1"/>
      <c r="H315" s="1"/>
      <c r="I315"/>
      <c r="J315"/>
      <c r="K315"/>
      <c r="L315"/>
      <c r="M315"/>
      <c r="N315"/>
      <c r="O315"/>
      <c r="Q315" t="s">
        <v>25</v>
      </c>
      <c r="R315" s="1"/>
      <c r="S315" s="1"/>
      <c r="T315" s="1" t="s">
        <v>637</v>
      </c>
      <c r="U315" s="1" t="s">
        <v>158</v>
      </c>
      <c r="V315" t="s">
        <v>29</v>
      </c>
      <c r="W315"/>
      <c r="X315" t="s">
        <v>30</v>
      </c>
    </row>
    <row r="316" spans="2:24">
      <c r="B316" s="2" t="s">
        <v>638</v>
      </c>
      <c r="C316" s="1">
        <v>9588992148</v>
      </c>
      <c r="D316" s="1"/>
      <c r="E316" s="1"/>
      <c r="F316" s="1"/>
      <c r="G316" s="1" t="s">
        <v>45</v>
      </c>
      <c r="H316" s="1" t="s">
        <v>57</v>
      </c>
      <c r="I316"/>
      <c r="J316"/>
      <c r="K316"/>
      <c r="L316"/>
      <c r="M316"/>
      <c r="N316"/>
      <c r="O316"/>
      <c r="Q316" t="s">
        <v>25</v>
      </c>
      <c r="R316" s="1"/>
      <c r="S316" s="1"/>
      <c r="T316" s="1" t="s">
        <v>128</v>
      </c>
      <c r="U316" s="1" t="s">
        <v>43</v>
      </c>
      <c r="V316" t="s">
        <v>29</v>
      </c>
      <c r="W316"/>
      <c r="X316" t="s">
        <v>30</v>
      </c>
    </row>
    <row r="317" spans="2:24">
      <c r="B317" s="2" t="s">
        <v>639</v>
      </c>
      <c r="C317" s="1"/>
      <c r="D317" s="1"/>
      <c r="E317" s="1"/>
      <c r="F317" s="1"/>
      <c r="G317" s="1"/>
      <c r="H317" s="1"/>
      <c r="I317"/>
      <c r="J317"/>
      <c r="K317"/>
      <c r="L317"/>
      <c r="M317"/>
      <c r="N317"/>
      <c r="O317"/>
      <c r="Q317" t="s">
        <v>25</v>
      </c>
      <c r="R317" s="1" t="s">
        <v>640</v>
      </c>
      <c r="S317" s="1"/>
      <c r="T317" s="1" t="s">
        <v>52</v>
      </c>
      <c r="U317" s="1" t="s">
        <v>53</v>
      </c>
      <c r="V317" t="s">
        <v>29</v>
      </c>
      <c r="W317"/>
      <c r="X317" t="s">
        <v>30</v>
      </c>
    </row>
    <row r="318" spans="2:24">
      <c r="B318" s="2" t="s">
        <v>641</v>
      </c>
      <c r="C318" s="1"/>
      <c r="D318" s="1"/>
      <c r="E318" s="1"/>
      <c r="F318" s="1"/>
      <c r="G318" s="1"/>
      <c r="H318" s="1"/>
      <c r="I318"/>
      <c r="J318"/>
      <c r="K318"/>
      <c r="L318"/>
      <c r="M318"/>
      <c r="N318"/>
      <c r="O318"/>
      <c r="Q318" t="s">
        <v>25</v>
      </c>
      <c r="R318" s="1"/>
      <c r="S318" s="1"/>
      <c r="T318" s="1" t="s">
        <v>642</v>
      </c>
      <c r="U318" s="1" t="s">
        <v>28</v>
      </c>
      <c r="V318" t="s">
        <v>29</v>
      </c>
      <c r="W318"/>
      <c r="X318" t="s">
        <v>30</v>
      </c>
    </row>
    <row r="319" spans="2:24">
      <c r="B319" s="2" t="s">
        <v>643</v>
      </c>
      <c r="C319" s="1">
        <v>9507485536</v>
      </c>
      <c r="D319" s="1"/>
      <c r="E319" s="1"/>
      <c r="F319" s="1"/>
      <c r="G319" s="1" t="s">
        <v>146</v>
      </c>
      <c r="H319" s="1" t="s">
        <v>331</v>
      </c>
      <c r="I319"/>
      <c r="J319"/>
      <c r="K319"/>
      <c r="L319"/>
      <c r="M319"/>
      <c r="N319"/>
      <c r="O319"/>
      <c r="Q319" t="s">
        <v>25</v>
      </c>
      <c r="R319" s="1" t="s">
        <v>644</v>
      </c>
      <c r="S319" s="1"/>
      <c r="T319" s="1" t="s">
        <v>645</v>
      </c>
      <c r="U319" s="1" t="s">
        <v>284</v>
      </c>
      <c r="V319" t="s">
        <v>29</v>
      </c>
      <c r="W319"/>
      <c r="X319" t="s">
        <v>30</v>
      </c>
    </row>
    <row r="320" spans="2:24">
      <c r="B320" s="2" t="s">
        <v>646</v>
      </c>
      <c r="C320" s="1">
        <v>9098101050</v>
      </c>
      <c r="D320" s="1"/>
      <c r="E320" s="1"/>
      <c r="F320" s="1"/>
      <c r="G320" s="1" t="s">
        <v>230</v>
      </c>
      <c r="H320" s="1" t="s">
        <v>57</v>
      </c>
      <c r="I320"/>
      <c r="J320"/>
      <c r="K320"/>
      <c r="L320"/>
      <c r="M320"/>
      <c r="N320"/>
      <c r="O320"/>
      <c r="Q320" t="s">
        <v>25</v>
      </c>
      <c r="R320" s="1"/>
      <c r="S320" s="1"/>
      <c r="T320" s="1" t="s">
        <v>516</v>
      </c>
      <c r="U320" s="1" t="s">
        <v>105</v>
      </c>
      <c r="V320" t="s">
        <v>29</v>
      </c>
      <c r="W320"/>
      <c r="X320" t="s">
        <v>30</v>
      </c>
    </row>
    <row r="321" spans="2:24">
      <c r="B321" s="2" t="s">
        <v>647</v>
      </c>
      <c r="C321" s="1"/>
      <c r="D321" s="1"/>
      <c r="E321" s="1"/>
      <c r="F321" s="1"/>
      <c r="G321" s="1"/>
      <c r="H321" s="1"/>
      <c r="I321"/>
      <c r="J321"/>
      <c r="K321"/>
      <c r="L321"/>
      <c r="M321"/>
      <c r="N321"/>
      <c r="O321"/>
      <c r="Q321" t="s">
        <v>25</v>
      </c>
      <c r="R321" s="1"/>
      <c r="S321" s="1"/>
      <c r="T321" s="1" t="s">
        <v>648</v>
      </c>
      <c r="U321" s="1" t="s">
        <v>102</v>
      </c>
      <c r="V321" t="s">
        <v>29</v>
      </c>
      <c r="W321"/>
      <c r="X321" t="s">
        <v>30</v>
      </c>
    </row>
    <row r="322" spans="2:24">
      <c r="B322" s="2" t="s">
        <v>649</v>
      </c>
      <c r="C322" s="1"/>
      <c r="D322" s="1"/>
      <c r="E322" s="1"/>
      <c r="F322" s="1"/>
      <c r="G322" s="1"/>
      <c r="H322" s="1"/>
      <c r="I322"/>
      <c r="J322"/>
      <c r="K322"/>
      <c r="L322"/>
      <c r="M322"/>
      <c r="N322"/>
      <c r="O322"/>
      <c r="Q322" t="s">
        <v>25</v>
      </c>
      <c r="R322" s="1" t="s">
        <v>650</v>
      </c>
      <c r="S322" s="1"/>
      <c r="T322" s="1" t="s">
        <v>651</v>
      </c>
      <c r="U322" s="1" t="s">
        <v>60</v>
      </c>
      <c r="V322" t="s">
        <v>29</v>
      </c>
      <c r="W322"/>
      <c r="X322" t="s">
        <v>30</v>
      </c>
    </row>
    <row r="323" spans="2:24">
      <c r="B323" s="2" t="s">
        <v>652</v>
      </c>
      <c r="C323" s="1">
        <v>9811318988</v>
      </c>
      <c r="D323" s="1"/>
      <c r="E323" s="1"/>
      <c r="F323" s="1"/>
      <c r="G323" s="1" t="s">
        <v>45</v>
      </c>
      <c r="H323" s="1" t="s">
        <v>247</v>
      </c>
      <c r="I323"/>
      <c r="J323"/>
      <c r="K323"/>
      <c r="L323"/>
      <c r="M323"/>
      <c r="N323"/>
      <c r="O323"/>
      <c r="Q323" t="s">
        <v>25</v>
      </c>
      <c r="R323" s="1" t="s">
        <v>653</v>
      </c>
      <c r="S323" s="1"/>
      <c r="T323" s="1" t="s">
        <v>301</v>
      </c>
      <c r="U323" s="1" t="s">
        <v>53</v>
      </c>
      <c r="V323" t="s">
        <v>29</v>
      </c>
      <c r="W323"/>
      <c r="X323" t="s">
        <v>30</v>
      </c>
    </row>
    <row r="324" spans="2:24">
      <c r="B324" s="2" t="s">
        <v>654</v>
      </c>
      <c r="C324" s="1">
        <v>9827010711</v>
      </c>
      <c r="D324" s="1"/>
      <c r="E324" s="1"/>
      <c r="F324" s="1"/>
      <c r="G324" s="1" t="s">
        <v>230</v>
      </c>
      <c r="H324" s="1" t="s">
        <v>46</v>
      </c>
      <c r="I324"/>
      <c r="J324"/>
      <c r="K324"/>
      <c r="L324"/>
      <c r="M324"/>
      <c r="N324"/>
      <c r="O324"/>
      <c r="Q324" t="s">
        <v>25</v>
      </c>
      <c r="R324" s="1" t="s">
        <v>655</v>
      </c>
      <c r="S324" s="1"/>
      <c r="T324" s="1" t="s">
        <v>110</v>
      </c>
      <c r="U324" s="1" t="s">
        <v>105</v>
      </c>
      <c r="V324" t="s">
        <v>29</v>
      </c>
      <c r="W324"/>
      <c r="X324" t="s">
        <v>30</v>
      </c>
    </row>
    <row r="325" spans="2:24">
      <c r="B325" s="2" t="s">
        <v>656</v>
      </c>
      <c r="C325" s="1">
        <v>9811910051</v>
      </c>
      <c r="D325" s="1"/>
      <c r="E325" s="1"/>
      <c r="F325" s="1"/>
      <c r="G325" s="1" t="s">
        <v>72</v>
      </c>
      <c r="H325" s="1" t="s">
        <v>57</v>
      </c>
      <c r="I325"/>
      <c r="J325"/>
      <c r="K325"/>
      <c r="L325"/>
      <c r="M325"/>
      <c r="N325"/>
      <c r="O325"/>
      <c r="Q325" t="s">
        <v>25</v>
      </c>
      <c r="R325" s="1"/>
      <c r="S325" s="1"/>
      <c r="T325" s="1" t="s">
        <v>594</v>
      </c>
      <c r="U325" s="1" t="s">
        <v>53</v>
      </c>
      <c r="V325" t="s">
        <v>29</v>
      </c>
      <c r="W325"/>
      <c r="X325" t="s">
        <v>30</v>
      </c>
    </row>
    <row r="326" spans="2:24">
      <c r="B326" s="2" t="s">
        <v>657</v>
      </c>
      <c r="C326" s="1"/>
      <c r="D326" s="1"/>
      <c r="E326" s="1"/>
      <c r="F326" s="1"/>
      <c r="G326" s="1"/>
      <c r="H326" s="1"/>
      <c r="I326"/>
      <c r="J326"/>
      <c r="K326"/>
      <c r="L326"/>
      <c r="M326"/>
      <c r="N326"/>
      <c r="O326"/>
      <c r="Q326" t="s">
        <v>25</v>
      </c>
      <c r="R326" s="1"/>
      <c r="S326" s="1"/>
      <c r="T326" s="1" t="s">
        <v>658</v>
      </c>
      <c r="U326" s="1" t="s">
        <v>148</v>
      </c>
      <c r="V326" t="s">
        <v>29</v>
      </c>
      <c r="W326"/>
      <c r="X326" t="s">
        <v>30</v>
      </c>
    </row>
    <row r="327" spans="2:24">
      <c r="B327" s="2" t="s">
        <v>659</v>
      </c>
      <c r="C327" s="1">
        <v>9599909780</v>
      </c>
      <c r="D327" s="1"/>
      <c r="E327" s="1"/>
      <c r="F327" s="1"/>
      <c r="G327" s="1" t="s">
        <v>230</v>
      </c>
      <c r="H327" s="1" t="s">
        <v>57</v>
      </c>
      <c r="I327"/>
      <c r="J327"/>
      <c r="K327"/>
      <c r="L327"/>
      <c r="M327"/>
      <c r="N327"/>
      <c r="O327"/>
      <c r="Q327" t="s">
        <v>25</v>
      </c>
      <c r="R327" s="1"/>
      <c r="S327" s="1"/>
      <c r="T327" s="1" t="s">
        <v>660</v>
      </c>
      <c r="U327" s="1" t="s">
        <v>53</v>
      </c>
      <c r="V327" t="s">
        <v>29</v>
      </c>
      <c r="W327"/>
      <c r="X327" t="s">
        <v>30</v>
      </c>
    </row>
    <row r="328" spans="2:24">
      <c r="B328" s="2" t="s">
        <v>661</v>
      </c>
      <c r="C328" s="1"/>
      <c r="D328" s="1"/>
      <c r="E328" s="1"/>
      <c r="F328" s="1"/>
      <c r="G328" s="1"/>
      <c r="H328" s="1"/>
      <c r="I328"/>
      <c r="J328"/>
      <c r="K328"/>
      <c r="L328"/>
      <c r="M328"/>
      <c r="N328"/>
      <c r="O328"/>
      <c r="Q328" t="s">
        <v>25</v>
      </c>
      <c r="R328" s="1"/>
      <c r="S328" s="1"/>
      <c r="T328" s="1" t="s">
        <v>662</v>
      </c>
      <c r="U328" s="1" t="s">
        <v>28</v>
      </c>
      <c r="V328" t="s">
        <v>29</v>
      </c>
      <c r="W328"/>
      <c r="X328" t="s">
        <v>30</v>
      </c>
    </row>
    <row r="329" spans="2:24">
      <c r="B329" s="2" t="s">
        <v>663</v>
      </c>
      <c r="C329" s="1">
        <v>9599939994</v>
      </c>
      <c r="D329" s="1"/>
      <c r="E329" s="1"/>
      <c r="F329" s="1"/>
      <c r="G329" s="1" t="s">
        <v>45</v>
      </c>
      <c r="H329" s="1" t="s">
        <v>46</v>
      </c>
      <c r="I329"/>
      <c r="J329"/>
      <c r="K329"/>
      <c r="L329"/>
      <c r="M329"/>
      <c r="N329"/>
      <c r="O329"/>
      <c r="Q329" t="s">
        <v>25</v>
      </c>
      <c r="R329" s="1"/>
      <c r="S329" s="1"/>
      <c r="T329" s="1" t="s">
        <v>73</v>
      </c>
      <c r="U329" s="1" t="s">
        <v>53</v>
      </c>
      <c r="V329" t="s">
        <v>29</v>
      </c>
      <c r="W329"/>
      <c r="X329" t="s">
        <v>30</v>
      </c>
    </row>
    <row r="330" spans="2:24">
      <c r="B330" s="2" t="s">
        <v>664</v>
      </c>
      <c r="C330" s="1"/>
      <c r="D330" s="1"/>
      <c r="E330" s="1"/>
      <c r="F330" s="1"/>
      <c r="G330" s="1"/>
      <c r="H330" s="1"/>
      <c r="I330"/>
      <c r="J330"/>
      <c r="K330"/>
      <c r="L330"/>
      <c r="M330"/>
      <c r="N330"/>
      <c r="O330"/>
      <c r="Q330" t="s">
        <v>25</v>
      </c>
      <c r="R330" s="1" t="s">
        <v>665</v>
      </c>
      <c r="S330" s="1"/>
      <c r="T330" s="1" t="s">
        <v>52</v>
      </c>
      <c r="U330" s="1" t="s">
        <v>53</v>
      </c>
      <c r="V330" t="s">
        <v>29</v>
      </c>
      <c r="W330"/>
      <c r="X330" t="s">
        <v>30</v>
      </c>
    </row>
    <row r="331" spans="2:24">
      <c r="B331" s="2" t="s">
        <v>666</v>
      </c>
      <c r="C331" s="1"/>
      <c r="D331" s="1"/>
      <c r="E331" s="1"/>
      <c r="F331" s="1"/>
      <c r="G331" s="1"/>
      <c r="H331" s="1"/>
      <c r="I331"/>
      <c r="J331"/>
      <c r="K331"/>
      <c r="L331"/>
      <c r="M331"/>
      <c r="N331"/>
      <c r="O331"/>
      <c r="Q331" t="s">
        <v>25</v>
      </c>
      <c r="R331" s="1"/>
      <c r="S331" s="1"/>
      <c r="T331" s="1" t="s">
        <v>457</v>
      </c>
      <c r="U331" s="1" t="s">
        <v>33</v>
      </c>
      <c r="V331" t="s">
        <v>29</v>
      </c>
      <c r="W331"/>
      <c r="X331" t="s">
        <v>30</v>
      </c>
    </row>
    <row r="332" spans="2:24">
      <c r="B332" s="2" t="s">
        <v>667</v>
      </c>
      <c r="C332" s="1"/>
      <c r="D332" s="1"/>
      <c r="E332" s="1"/>
      <c r="F332" s="1"/>
      <c r="G332" s="1"/>
      <c r="H332" s="1"/>
      <c r="I332"/>
      <c r="J332"/>
      <c r="K332"/>
      <c r="L332"/>
      <c r="M332"/>
      <c r="N332"/>
      <c r="O332"/>
      <c r="Q332" t="s">
        <v>25</v>
      </c>
      <c r="R332" s="1"/>
      <c r="S332" s="1"/>
      <c r="T332" s="1" t="s">
        <v>217</v>
      </c>
      <c r="U332" s="1" t="s">
        <v>28</v>
      </c>
      <c r="V332" t="s">
        <v>29</v>
      </c>
      <c r="W332"/>
      <c r="X332" t="s">
        <v>30</v>
      </c>
    </row>
    <row r="333" spans="2:24">
      <c r="B333" s="2" t="s">
        <v>668</v>
      </c>
      <c r="C333" s="1"/>
      <c r="D333" s="1"/>
      <c r="E333" s="1"/>
      <c r="F333" s="1"/>
      <c r="G333" s="1"/>
      <c r="H333" s="1"/>
      <c r="I333"/>
      <c r="J333"/>
      <c r="K333"/>
      <c r="L333"/>
      <c r="M333"/>
      <c r="N333"/>
      <c r="O333"/>
      <c r="Q333" t="s">
        <v>25</v>
      </c>
      <c r="R333" s="1" t="s">
        <v>669</v>
      </c>
      <c r="S333" s="1"/>
      <c r="T333" s="1" t="s">
        <v>670</v>
      </c>
      <c r="U333" s="1" t="s">
        <v>28</v>
      </c>
      <c r="V333" t="s">
        <v>29</v>
      </c>
      <c r="W333"/>
      <c r="X333" t="s">
        <v>30</v>
      </c>
    </row>
    <row r="334" spans="2:24">
      <c r="B334" s="2" t="s">
        <v>671</v>
      </c>
      <c r="C334" s="1"/>
      <c r="D334" s="1"/>
      <c r="E334" s="1"/>
      <c r="F334" s="1"/>
      <c r="G334" s="1"/>
      <c r="H334" s="1"/>
      <c r="I334"/>
      <c r="J334"/>
      <c r="K334"/>
      <c r="L334"/>
      <c r="M334"/>
      <c r="N334"/>
      <c r="O334"/>
      <c r="Q334" t="s">
        <v>25</v>
      </c>
      <c r="R334" s="1" t="s">
        <v>672</v>
      </c>
      <c r="S334" s="1"/>
      <c r="T334" s="1" t="s">
        <v>356</v>
      </c>
      <c r="U334" s="1" t="s">
        <v>78</v>
      </c>
      <c r="V334" t="s">
        <v>29</v>
      </c>
      <c r="W334"/>
      <c r="X334" t="s">
        <v>30</v>
      </c>
    </row>
    <row r="335" spans="2:24">
      <c r="B335" s="2" t="s">
        <v>673</v>
      </c>
      <c r="C335" s="1"/>
      <c r="D335" s="1"/>
      <c r="E335" s="1"/>
      <c r="F335" s="1"/>
      <c r="G335" s="1"/>
      <c r="H335" s="1"/>
      <c r="I335"/>
      <c r="J335"/>
      <c r="K335"/>
      <c r="L335"/>
      <c r="M335"/>
      <c r="N335"/>
      <c r="O335"/>
      <c r="Q335" t="s">
        <v>25</v>
      </c>
      <c r="R335" s="1" t="s">
        <v>674</v>
      </c>
      <c r="S335" s="1"/>
      <c r="T335" s="1" t="s">
        <v>374</v>
      </c>
      <c r="U335" s="1" t="s">
        <v>78</v>
      </c>
      <c r="V335" t="s">
        <v>29</v>
      </c>
      <c r="W335"/>
      <c r="X335" t="s">
        <v>30</v>
      </c>
    </row>
    <row r="336" spans="2:24">
      <c r="B336" s="2" t="s">
        <v>675</v>
      </c>
      <c r="C336" s="1">
        <v>7838383007</v>
      </c>
      <c r="D336" s="1"/>
      <c r="E336" s="1"/>
      <c r="F336" s="1"/>
      <c r="G336" s="1" t="s">
        <v>230</v>
      </c>
      <c r="H336" s="1" t="s">
        <v>46</v>
      </c>
      <c r="I336"/>
      <c r="J336"/>
      <c r="K336"/>
      <c r="L336"/>
      <c r="M336"/>
      <c r="N336"/>
      <c r="O336"/>
      <c r="Q336" t="s">
        <v>25</v>
      </c>
      <c r="R336" s="1" t="s">
        <v>676</v>
      </c>
      <c r="S336" s="1"/>
      <c r="T336" s="1" t="s">
        <v>77</v>
      </c>
      <c r="U336" s="1" t="s">
        <v>78</v>
      </c>
      <c r="V336" t="s">
        <v>29</v>
      </c>
      <c r="W336"/>
      <c r="X336" t="s">
        <v>30</v>
      </c>
    </row>
    <row r="337" spans="2:24">
      <c r="B337" s="2" t="s">
        <v>677</v>
      </c>
      <c r="C337" s="1">
        <v>8699995495</v>
      </c>
      <c r="D337" s="1"/>
      <c r="E337" s="1"/>
      <c r="F337" s="1"/>
      <c r="G337" s="1" t="s">
        <v>45</v>
      </c>
      <c r="H337" s="1" t="s">
        <v>57</v>
      </c>
      <c r="I337"/>
      <c r="J337"/>
      <c r="K337"/>
      <c r="L337"/>
      <c r="M337"/>
      <c r="N337"/>
      <c r="O337"/>
      <c r="Q337" t="s">
        <v>25</v>
      </c>
      <c r="R337" s="1"/>
      <c r="S337" s="1"/>
      <c r="T337" s="1" t="s">
        <v>678</v>
      </c>
      <c r="U337" s="1" t="s">
        <v>90</v>
      </c>
      <c r="V337" t="s">
        <v>29</v>
      </c>
      <c r="W337"/>
      <c r="X337" t="s">
        <v>30</v>
      </c>
    </row>
    <row r="338" spans="2:24">
      <c r="B338" s="2" t="s">
        <v>679</v>
      </c>
      <c r="C338" s="1"/>
      <c r="D338" s="1"/>
      <c r="E338" s="1"/>
      <c r="F338" s="1"/>
      <c r="G338" s="1"/>
      <c r="H338" s="1"/>
      <c r="I338"/>
      <c r="J338"/>
      <c r="K338"/>
      <c r="L338"/>
      <c r="M338"/>
      <c r="N338"/>
      <c r="O338"/>
      <c r="Q338" t="s">
        <v>25</v>
      </c>
      <c r="R338" s="1"/>
      <c r="S338" s="1"/>
      <c r="T338" s="1" t="s">
        <v>39</v>
      </c>
      <c r="U338" s="1" t="s">
        <v>28</v>
      </c>
      <c r="V338" t="s">
        <v>29</v>
      </c>
      <c r="W338"/>
      <c r="X338" t="s">
        <v>30</v>
      </c>
    </row>
    <row r="339" spans="2:24">
      <c r="B339" s="2" t="s">
        <v>680</v>
      </c>
      <c r="C339" s="1">
        <v>9634559381</v>
      </c>
      <c r="D339" s="1"/>
      <c r="E339" s="1"/>
      <c r="F339" s="1"/>
      <c r="G339" s="1" t="s">
        <v>45</v>
      </c>
      <c r="H339" s="1" t="s">
        <v>476</v>
      </c>
      <c r="I339"/>
      <c r="J339"/>
      <c r="K339"/>
      <c r="L339"/>
      <c r="M339"/>
      <c r="N339"/>
      <c r="O339"/>
      <c r="Q339" t="s">
        <v>25</v>
      </c>
      <c r="R339" s="1"/>
      <c r="S339" s="1"/>
      <c r="T339" s="1" t="s">
        <v>681</v>
      </c>
      <c r="U339" s="1" t="s">
        <v>289</v>
      </c>
      <c r="V339" t="s">
        <v>29</v>
      </c>
      <c r="W339"/>
      <c r="X339" t="s">
        <v>30</v>
      </c>
    </row>
    <row r="340" spans="2:24">
      <c r="B340" s="2" t="s">
        <v>682</v>
      </c>
      <c r="C340" s="1">
        <v>9811243705</v>
      </c>
      <c r="D340" s="1"/>
      <c r="E340" s="1"/>
      <c r="F340" s="1"/>
      <c r="G340" s="1" t="s">
        <v>199</v>
      </c>
      <c r="H340" s="1" t="s">
        <v>46</v>
      </c>
      <c r="I340"/>
      <c r="J340"/>
      <c r="K340"/>
      <c r="L340"/>
      <c r="M340"/>
      <c r="N340"/>
      <c r="O340"/>
      <c r="Q340" t="s">
        <v>25</v>
      </c>
      <c r="R340" s="1"/>
      <c r="S340" s="1"/>
      <c r="T340" s="1" t="s">
        <v>301</v>
      </c>
      <c r="U340" s="1" t="s">
        <v>53</v>
      </c>
      <c r="V340" t="s">
        <v>29</v>
      </c>
      <c r="W340"/>
      <c r="X340" t="s">
        <v>30</v>
      </c>
    </row>
    <row r="341" spans="2:24">
      <c r="B341" s="2" t="s">
        <v>683</v>
      </c>
      <c r="C341" s="1"/>
      <c r="D341" s="1"/>
      <c r="E341" s="1"/>
      <c r="F341" s="1"/>
      <c r="G341" s="1"/>
      <c r="H341" s="1"/>
      <c r="I341"/>
      <c r="J341"/>
      <c r="K341"/>
      <c r="L341"/>
      <c r="M341"/>
      <c r="N341"/>
      <c r="O341"/>
      <c r="Q341" t="s">
        <v>25</v>
      </c>
      <c r="R341" s="1"/>
      <c r="S341" s="1"/>
      <c r="T341" s="1" t="s">
        <v>52</v>
      </c>
      <c r="U341" s="1" t="s">
        <v>53</v>
      </c>
      <c r="V341" t="s">
        <v>29</v>
      </c>
      <c r="W341"/>
      <c r="X341" t="s">
        <v>30</v>
      </c>
    </row>
    <row r="342" spans="2:24">
      <c r="B342" s="2" t="s">
        <v>684</v>
      </c>
      <c r="C342" s="1">
        <v>9312428635</v>
      </c>
      <c r="D342" s="1"/>
      <c r="E342" s="1"/>
      <c r="F342" s="1"/>
      <c r="G342" s="1" t="s">
        <v>146</v>
      </c>
      <c r="H342" s="1" t="s">
        <v>476</v>
      </c>
      <c r="I342"/>
      <c r="J342"/>
      <c r="K342"/>
      <c r="L342"/>
      <c r="M342"/>
      <c r="N342"/>
      <c r="O342"/>
      <c r="Q342" t="s">
        <v>25</v>
      </c>
      <c r="R342" s="1" t="s">
        <v>685</v>
      </c>
      <c r="S342" s="1"/>
      <c r="T342" s="1" t="s">
        <v>39</v>
      </c>
      <c r="U342" s="1" t="s">
        <v>28</v>
      </c>
      <c r="V342" t="s">
        <v>29</v>
      </c>
      <c r="W342"/>
      <c r="X342" t="s">
        <v>30</v>
      </c>
    </row>
    <row r="343" spans="2:24">
      <c r="B343" s="2" t="s">
        <v>686</v>
      </c>
      <c r="C343" s="1"/>
      <c r="D343" s="1"/>
      <c r="E343" s="1"/>
      <c r="F343" s="1"/>
      <c r="G343" s="1"/>
      <c r="H343" s="1"/>
      <c r="I343"/>
      <c r="J343"/>
      <c r="K343"/>
      <c r="L343"/>
      <c r="M343"/>
      <c r="N343"/>
      <c r="O343"/>
      <c r="Q343" t="s">
        <v>25</v>
      </c>
      <c r="R343" s="1" t="s">
        <v>687</v>
      </c>
      <c r="S343" s="1"/>
      <c r="T343" s="1" t="s">
        <v>356</v>
      </c>
      <c r="U343" s="1" t="s">
        <v>78</v>
      </c>
      <c r="V343" t="s">
        <v>29</v>
      </c>
      <c r="W343"/>
      <c r="X343" t="s">
        <v>30</v>
      </c>
    </row>
    <row r="344" spans="2:24">
      <c r="B344" s="2" t="s">
        <v>688</v>
      </c>
      <c r="C344" s="1"/>
      <c r="D344" s="1"/>
      <c r="E344" s="1"/>
      <c r="F344" s="1"/>
      <c r="G344" s="1"/>
      <c r="H344" s="1"/>
      <c r="I344"/>
      <c r="J344"/>
      <c r="K344"/>
      <c r="L344"/>
      <c r="M344"/>
      <c r="N344"/>
      <c r="O344"/>
      <c r="Q344" t="s">
        <v>25</v>
      </c>
      <c r="R344" s="1"/>
      <c r="S344" s="1"/>
      <c r="T344" s="1" t="s">
        <v>39</v>
      </c>
      <c r="U344" s="1" t="s">
        <v>28</v>
      </c>
      <c r="V344" t="s">
        <v>29</v>
      </c>
      <c r="W344"/>
      <c r="X344" t="s">
        <v>30</v>
      </c>
    </row>
    <row r="345" spans="2:24">
      <c r="B345" s="2" t="s">
        <v>689</v>
      </c>
      <c r="C345" s="1"/>
      <c r="D345" s="1"/>
      <c r="E345" s="1"/>
      <c r="F345" s="1"/>
      <c r="G345" s="1"/>
      <c r="H345" s="1"/>
      <c r="I345"/>
      <c r="J345"/>
      <c r="K345"/>
      <c r="L345"/>
      <c r="M345"/>
      <c r="N345"/>
      <c r="O345"/>
      <c r="Q345" t="s">
        <v>25</v>
      </c>
      <c r="R345" s="1" t="s">
        <v>690</v>
      </c>
      <c r="S345" s="1"/>
      <c r="T345" s="1" t="s">
        <v>52</v>
      </c>
      <c r="U345" s="1" t="s">
        <v>53</v>
      </c>
      <c r="V345" t="s">
        <v>29</v>
      </c>
      <c r="W345"/>
      <c r="X345" t="s">
        <v>30</v>
      </c>
    </row>
    <row r="346" spans="2:24">
      <c r="B346" s="2" t="s">
        <v>691</v>
      </c>
      <c r="C346" s="1"/>
      <c r="D346" s="1"/>
      <c r="E346" s="1"/>
      <c r="F346" s="1"/>
      <c r="G346" s="1"/>
      <c r="H346" s="1"/>
      <c r="I346"/>
      <c r="J346"/>
      <c r="K346"/>
      <c r="L346"/>
      <c r="M346"/>
      <c r="N346"/>
      <c r="O346"/>
      <c r="Q346" t="s">
        <v>25</v>
      </c>
      <c r="R346" s="1"/>
      <c r="S346" s="1"/>
      <c r="T346" s="1" t="s">
        <v>52</v>
      </c>
      <c r="U346" s="1" t="s">
        <v>53</v>
      </c>
      <c r="V346" t="s">
        <v>29</v>
      </c>
      <c r="W346"/>
      <c r="X346" t="s">
        <v>30</v>
      </c>
    </row>
    <row r="347" spans="2:24">
      <c r="B347" s="2" t="s">
        <v>692</v>
      </c>
      <c r="C347" s="1"/>
      <c r="D347" s="1"/>
      <c r="E347" s="1"/>
      <c r="F347" s="1"/>
      <c r="G347" s="1"/>
      <c r="H347" s="1"/>
      <c r="I347"/>
      <c r="J347"/>
      <c r="K347"/>
      <c r="L347"/>
      <c r="M347"/>
      <c r="N347"/>
      <c r="O347"/>
      <c r="Q347" t="s">
        <v>25</v>
      </c>
      <c r="R347" s="1"/>
      <c r="S347" s="1"/>
      <c r="T347" s="1" t="s">
        <v>128</v>
      </c>
      <c r="U347" s="1" t="s">
        <v>43</v>
      </c>
      <c r="V347" t="s">
        <v>29</v>
      </c>
      <c r="W347"/>
      <c r="X347" t="s">
        <v>30</v>
      </c>
    </row>
    <row r="348" spans="2:24">
      <c r="B348" s="2" t="s">
        <v>693</v>
      </c>
      <c r="C348" s="1"/>
      <c r="D348" s="1"/>
      <c r="E348" s="1"/>
      <c r="F348" s="1"/>
      <c r="G348" s="1"/>
      <c r="H348" s="1"/>
      <c r="I348"/>
      <c r="J348"/>
      <c r="K348"/>
      <c r="L348"/>
      <c r="M348"/>
      <c r="N348"/>
      <c r="O348"/>
      <c r="Q348" t="s">
        <v>25</v>
      </c>
      <c r="R348" s="1"/>
      <c r="S348" s="1"/>
      <c r="T348" s="1" t="s">
        <v>52</v>
      </c>
      <c r="U348" s="1" t="s">
        <v>53</v>
      </c>
      <c r="V348" t="s">
        <v>29</v>
      </c>
      <c r="W348"/>
      <c r="X348" t="s">
        <v>30</v>
      </c>
    </row>
    <row r="349" spans="2:24">
      <c r="B349" s="2" t="s">
        <v>694</v>
      </c>
      <c r="C349" s="1">
        <v>9911227958</v>
      </c>
      <c r="D349" s="1"/>
      <c r="E349" s="1"/>
      <c r="F349" s="1"/>
      <c r="G349" s="1" t="s">
        <v>146</v>
      </c>
      <c r="H349" s="1" t="s">
        <v>695</v>
      </c>
      <c r="I349"/>
      <c r="J349"/>
      <c r="K349"/>
      <c r="L349"/>
      <c r="M349"/>
      <c r="N349"/>
      <c r="O349"/>
      <c r="Q349" t="s">
        <v>25</v>
      </c>
      <c r="R349" s="1"/>
      <c r="S349" s="1"/>
      <c r="T349" s="1" t="s">
        <v>39</v>
      </c>
      <c r="U349" s="1" t="s">
        <v>28</v>
      </c>
      <c r="V349" t="s">
        <v>29</v>
      </c>
      <c r="W349"/>
      <c r="X349" t="s">
        <v>30</v>
      </c>
    </row>
    <row r="350" spans="2:24">
      <c r="B350" s="2" t="s">
        <v>696</v>
      </c>
      <c r="C350" s="1"/>
      <c r="D350" s="1"/>
      <c r="E350" s="1"/>
      <c r="F350" s="1"/>
      <c r="G350" s="1"/>
      <c r="H350" s="1"/>
      <c r="I350"/>
      <c r="J350"/>
      <c r="K350"/>
      <c r="L350"/>
      <c r="M350"/>
      <c r="N350"/>
      <c r="O350"/>
      <c r="Q350" t="s">
        <v>25</v>
      </c>
      <c r="R350" s="1"/>
      <c r="S350" s="1"/>
      <c r="T350" s="1" t="s">
        <v>52</v>
      </c>
      <c r="U350" s="1" t="s">
        <v>53</v>
      </c>
      <c r="V350" t="s">
        <v>29</v>
      </c>
      <c r="W350"/>
      <c r="X350" t="s">
        <v>30</v>
      </c>
    </row>
    <row r="351" spans="2:24">
      <c r="B351" s="2" t="s">
        <v>697</v>
      </c>
      <c r="C351" s="1">
        <v>9811020289</v>
      </c>
      <c r="D351" s="1"/>
      <c r="E351" s="1"/>
      <c r="F351" s="1"/>
      <c r="G351" s="1" t="s">
        <v>146</v>
      </c>
      <c r="H351" s="1" t="s">
        <v>476</v>
      </c>
      <c r="I351"/>
      <c r="J351"/>
      <c r="K351"/>
      <c r="L351"/>
      <c r="M351"/>
      <c r="N351"/>
      <c r="O351"/>
      <c r="Q351" t="s">
        <v>25</v>
      </c>
      <c r="R351" s="1"/>
      <c r="S351" s="1"/>
      <c r="T351" s="1" t="s">
        <v>382</v>
      </c>
      <c r="U351" s="1" t="s">
        <v>53</v>
      </c>
      <c r="V351" t="s">
        <v>29</v>
      </c>
      <c r="W351"/>
      <c r="X351" t="s">
        <v>30</v>
      </c>
    </row>
    <row r="352" spans="2:24">
      <c r="B352" s="2" t="s">
        <v>698</v>
      </c>
      <c r="C352" s="1"/>
      <c r="D352" s="1"/>
      <c r="E352" s="1"/>
      <c r="F352" s="1"/>
      <c r="G352" s="1"/>
      <c r="H352" s="1"/>
      <c r="I352"/>
      <c r="J352"/>
      <c r="K352"/>
      <c r="L352"/>
      <c r="M352"/>
      <c r="N352"/>
      <c r="O352"/>
      <c r="Q352" t="s">
        <v>25</v>
      </c>
      <c r="R352" s="1"/>
      <c r="S352" s="1"/>
      <c r="T352" s="1" t="s">
        <v>39</v>
      </c>
      <c r="U352" s="1" t="s">
        <v>28</v>
      </c>
      <c r="V352" t="s">
        <v>29</v>
      </c>
      <c r="W352"/>
      <c r="X352" t="s">
        <v>30</v>
      </c>
    </row>
    <row r="353" spans="2:24">
      <c r="B353" s="2" t="s">
        <v>699</v>
      </c>
      <c r="C353" s="1"/>
      <c r="D353" s="1"/>
      <c r="E353" s="1"/>
      <c r="F353" s="1"/>
      <c r="G353" s="1"/>
      <c r="H353" s="1"/>
      <c r="I353"/>
      <c r="J353"/>
      <c r="K353"/>
      <c r="L353"/>
      <c r="M353"/>
      <c r="N353"/>
      <c r="O353"/>
      <c r="Q353" t="s">
        <v>25</v>
      </c>
      <c r="R353" s="1"/>
      <c r="S353" s="1"/>
      <c r="T353" s="1" t="s">
        <v>52</v>
      </c>
      <c r="U353" s="1" t="s">
        <v>53</v>
      </c>
      <c r="V353" t="s">
        <v>29</v>
      </c>
      <c r="W353"/>
      <c r="X353" t="s">
        <v>30</v>
      </c>
    </row>
    <row r="354" spans="2:24">
      <c r="B354" s="2" t="s">
        <v>700</v>
      </c>
      <c r="C354" s="1">
        <v>9899154956</v>
      </c>
      <c r="D354" s="1"/>
      <c r="E354" s="1"/>
      <c r="F354" s="1"/>
      <c r="G354" s="1" t="s">
        <v>230</v>
      </c>
      <c r="H354" s="1" t="s">
        <v>46</v>
      </c>
      <c r="I354"/>
      <c r="J354"/>
      <c r="K354"/>
      <c r="L354"/>
      <c r="M354"/>
      <c r="N354"/>
      <c r="O354"/>
      <c r="Q354" t="s">
        <v>25</v>
      </c>
      <c r="R354" s="1"/>
      <c r="S354" s="1"/>
      <c r="T354" s="1" t="s">
        <v>39</v>
      </c>
      <c r="U354" s="1" t="s">
        <v>28</v>
      </c>
      <c r="V354" t="s">
        <v>29</v>
      </c>
      <c r="W354"/>
      <c r="X354" t="s">
        <v>30</v>
      </c>
    </row>
    <row r="355" spans="2:24">
      <c r="B355" s="2" t="s">
        <v>701</v>
      </c>
      <c r="C355" s="1"/>
      <c r="D355" s="1"/>
      <c r="E355" s="1"/>
      <c r="F355" s="1"/>
      <c r="G355" s="1"/>
      <c r="H355" s="1"/>
      <c r="I355"/>
      <c r="J355"/>
      <c r="K355"/>
      <c r="L355"/>
      <c r="M355"/>
      <c r="N355"/>
      <c r="O355"/>
      <c r="Q355" t="s">
        <v>25</v>
      </c>
      <c r="R355" s="1"/>
      <c r="S355" s="1"/>
      <c r="T355" s="1" t="s">
        <v>39</v>
      </c>
      <c r="U355" s="1" t="s">
        <v>28</v>
      </c>
      <c r="V355" t="s">
        <v>29</v>
      </c>
      <c r="W355"/>
      <c r="X355" t="s">
        <v>30</v>
      </c>
    </row>
    <row r="356" spans="2:24">
      <c r="B356" s="2" t="s">
        <v>702</v>
      </c>
      <c r="C356" s="1">
        <f>919838691292</f>
        <v>919838691292</v>
      </c>
      <c r="D356" s="1"/>
      <c r="E356" s="1"/>
      <c r="F356" s="1"/>
      <c r="G356" s="1" t="s">
        <v>45</v>
      </c>
      <c r="H356" s="1" t="s">
        <v>331</v>
      </c>
      <c r="I356"/>
      <c r="J356"/>
      <c r="K356"/>
      <c r="L356"/>
      <c r="M356"/>
      <c r="N356"/>
      <c r="O356"/>
      <c r="Q356" t="s">
        <v>25</v>
      </c>
      <c r="R356" s="1" t="s">
        <v>703</v>
      </c>
      <c r="S356" s="1"/>
      <c r="T356" s="1" t="s">
        <v>533</v>
      </c>
      <c r="U356" s="1" t="s">
        <v>28</v>
      </c>
      <c r="V356" t="s">
        <v>29</v>
      </c>
      <c r="W356"/>
      <c r="X356" t="s">
        <v>30</v>
      </c>
    </row>
    <row r="357" spans="2:24">
      <c r="B357" s="2" t="s">
        <v>704</v>
      </c>
      <c r="C357" s="1">
        <v>9855579777</v>
      </c>
      <c r="D357" s="1"/>
      <c r="E357" s="1"/>
      <c r="F357" s="1"/>
      <c r="G357" s="1" t="s">
        <v>72</v>
      </c>
      <c r="H357" s="1" t="s">
        <v>57</v>
      </c>
      <c r="I357"/>
      <c r="J357"/>
      <c r="K357"/>
      <c r="L357"/>
      <c r="M357"/>
      <c r="N357"/>
      <c r="O357"/>
      <c r="Q357" t="s">
        <v>25</v>
      </c>
      <c r="R357" s="1"/>
      <c r="S357" s="1"/>
      <c r="T357" s="1" t="s">
        <v>155</v>
      </c>
      <c r="U357" s="1" t="s">
        <v>90</v>
      </c>
      <c r="V357" t="s">
        <v>29</v>
      </c>
      <c r="W357"/>
      <c r="X357" t="s">
        <v>30</v>
      </c>
    </row>
    <row r="358" spans="2:24">
      <c r="B358" s="2" t="s">
        <v>705</v>
      </c>
      <c r="C358" s="1"/>
      <c r="D358" s="1"/>
      <c r="E358" s="1"/>
      <c r="F358" s="1"/>
      <c r="G358" s="1"/>
      <c r="H358" s="1"/>
      <c r="I358"/>
      <c r="J358"/>
      <c r="K358"/>
      <c r="L358"/>
      <c r="M358"/>
      <c r="N358"/>
      <c r="O358"/>
      <c r="Q358" t="s">
        <v>25</v>
      </c>
      <c r="R358" s="1" t="s">
        <v>706</v>
      </c>
      <c r="S358" s="1"/>
      <c r="T358" s="1" t="s">
        <v>52</v>
      </c>
      <c r="U358" s="1" t="s">
        <v>53</v>
      </c>
      <c r="V358" t="s">
        <v>29</v>
      </c>
      <c r="W358"/>
      <c r="X358" t="s">
        <v>30</v>
      </c>
    </row>
    <row r="359" spans="2:24">
      <c r="B359" s="2" t="s">
        <v>707</v>
      </c>
      <c r="C359" s="1">
        <v>9871245242</v>
      </c>
      <c r="D359" s="1"/>
      <c r="E359" s="1"/>
      <c r="F359" s="1"/>
      <c r="G359" s="1" t="s">
        <v>708</v>
      </c>
      <c r="H359" s="1" t="s">
        <v>247</v>
      </c>
      <c r="I359"/>
      <c r="J359"/>
      <c r="K359"/>
      <c r="L359"/>
      <c r="M359"/>
      <c r="N359"/>
      <c r="O359"/>
      <c r="Q359" t="s">
        <v>25</v>
      </c>
      <c r="R359" s="1"/>
      <c r="S359" s="1"/>
      <c r="T359" s="1" t="s">
        <v>73</v>
      </c>
      <c r="U359" s="1" t="s">
        <v>53</v>
      </c>
      <c r="V359" t="s">
        <v>29</v>
      </c>
      <c r="W359"/>
      <c r="X359" t="s">
        <v>30</v>
      </c>
    </row>
    <row r="360" spans="2:24">
      <c r="B360" s="2" t="s">
        <v>709</v>
      </c>
      <c r="C360" s="1"/>
      <c r="D360" s="1"/>
      <c r="E360" s="1"/>
      <c r="F360" s="1"/>
      <c r="G360" s="1"/>
      <c r="H360" s="1"/>
      <c r="I360"/>
      <c r="J360"/>
      <c r="K360"/>
      <c r="L360"/>
      <c r="M360"/>
      <c r="N360"/>
      <c r="O360"/>
      <c r="Q360" t="s">
        <v>25</v>
      </c>
      <c r="R360" s="1"/>
      <c r="S360" s="1"/>
      <c r="T360" s="1" t="s">
        <v>52</v>
      </c>
      <c r="U360" s="1" t="s">
        <v>53</v>
      </c>
      <c r="V360" t="s">
        <v>29</v>
      </c>
      <c r="W360"/>
      <c r="X360" t="s">
        <v>30</v>
      </c>
    </row>
    <row r="361" spans="2:24">
      <c r="B361" s="2" t="s">
        <v>710</v>
      </c>
      <c r="C361" s="1"/>
      <c r="D361" s="1"/>
      <c r="E361" s="1"/>
      <c r="F361" s="1"/>
      <c r="G361" s="1"/>
      <c r="H361" s="1"/>
      <c r="I361"/>
      <c r="J361"/>
      <c r="K361"/>
      <c r="L361"/>
      <c r="M361"/>
      <c r="N361"/>
      <c r="O361"/>
      <c r="Q361" t="s">
        <v>25</v>
      </c>
      <c r="R361" s="1"/>
      <c r="S361" s="1"/>
      <c r="T361" s="1" t="s">
        <v>52</v>
      </c>
      <c r="U361" s="1" t="s">
        <v>53</v>
      </c>
      <c r="V361" t="s">
        <v>29</v>
      </c>
      <c r="W361"/>
      <c r="X361" t="s">
        <v>30</v>
      </c>
    </row>
    <row r="362" spans="2:24">
      <c r="B362" s="2" t="s">
        <v>711</v>
      </c>
      <c r="C362" s="1"/>
      <c r="D362" s="1"/>
      <c r="E362" s="1"/>
      <c r="F362" s="1"/>
      <c r="G362" s="1"/>
      <c r="H362" s="1"/>
      <c r="I362"/>
      <c r="J362"/>
      <c r="K362"/>
      <c r="L362"/>
      <c r="M362"/>
      <c r="N362"/>
      <c r="O362"/>
      <c r="Q362" t="s">
        <v>25</v>
      </c>
      <c r="R362" s="1"/>
      <c r="S362" s="1"/>
      <c r="T362" s="1" t="s">
        <v>39</v>
      </c>
      <c r="U362" s="1" t="s">
        <v>28</v>
      </c>
      <c r="V362" t="s">
        <v>29</v>
      </c>
      <c r="W362"/>
      <c r="X362" t="s">
        <v>30</v>
      </c>
    </row>
    <row r="363" spans="2:24">
      <c r="B363" s="2" t="s">
        <v>712</v>
      </c>
      <c r="C363" s="1"/>
      <c r="D363" s="1"/>
      <c r="E363" s="1"/>
      <c r="F363" s="1"/>
      <c r="G363" s="1"/>
      <c r="H363" s="1"/>
      <c r="I363"/>
      <c r="J363"/>
      <c r="K363"/>
      <c r="L363"/>
      <c r="M363"/>
      <c r="N363"/>
      <c r="O363"/>
      <c r="Q363" t="s">
        <v>25</v>
      </c>
      <c r="R363" s="1"/>
      <c r="S363" s="1"/>
      <c r="T363" s="1" t="s">
        <v>181</v>
      </c>
      <c r="U363" s="1" t="s">
        <v>182</v>
      </c>
      <c r="V363" t="s">
        <v>29</v>
      </c>
      <c r="W363"/>
      <c r="X363" t="s">
        <v>30</v>
      </c>
    </row>
    <row r="364" spans="2:24">
      <c r="B364" s="2" t="s">
        <v>713</v>
      </c>
      <c r="C364" s="1"/>
      <c r="D364" s="1"/>
      <c r="E364" s="1"/>
      <c r="F364" s="1"/>
      <c r="G364" s="1"/>
      <c r="H364" s="1"/>
      <c r="I364"/>
      <c r="J364"/>
      <c r="K364"/>
      <c r="L364"/>
      <c r="M364"/>
      <c r="N364"/>
      <c r="O364"/>
      <c r="Q364" t="s">
        <v>25</v>
      </c>
      <c r="R364" s="1"/>
      <c r="S364" s="1"/>
      <c r="T364" s="1" t="s">
        <v>52</v>
      </c>
      <c r="U364" s="1" t="s">
        <v>53</v>
      </c>
      <c r="V364" t="s">
        <v>29</v>
      </c>
      <c r="W364"/>
      <c r="X364" t="s">
        <v>30</v>
      </c>
    </row>
    <row r="365" spans="2:24">
      <c r="B365" s="2" t="s">
        <v>714</v>
      </c>
      <c r="C365" s="1"/>
      <c r="D365" s="1"/>
      <c r="E365" s="1"/>
      <c r="F365" s="1"/>
      <c r="G365" s="1"/>
      <c r="H365" s="1"/>
      <c r="I365"/>
      <c r="J365"/>
      <c r="K365"/>
      <c r="L365"/>
      <c r="M365"/>
      <c r="N365"/>
      <c r="O365"/>
      <c r="Q365" t="s">
        <v>25</v>
      </c>
      <c r="R365" s="1"/>
      <c r="S365" s="1"/>
      <c r="T365" s="1" t="s">
        <v>52</v>
      </c>
      <c r="U365" s="1" t="s">
        <v>53</v>
      </c>
      <c r="V365" t="s">
        <v>29</v>
      </c>
      <c r="W365"/>
      <c r="X365" t="s">
        <v>30</v>
      </c>
    </row>
    <row r="366" spans="2:24">
      <c r="B366" s="2" t="s">
        <v>715</v>
      </c>
      <c r="C366" s="1">
        <v>9868033541</v>
      </c>
      <c r="D366" s="1"/>
      <c r="E366" s="1"/>
      <c r="F366" s="1"/>
      <c r="G366" s="1" t="s">
        <v>146</v>
      </c>
      <c r="H366" s="1" t="s">
        <v>331</v>
      </c>
      <c r="I366"/>
      <c r="J366"/>
      <c r="K366"/>
      <c r="L366"/>
      <c r="M366"/>
      <c r="N366"/>
      <c r="O366"/>
      <c r="Q366" t="s">
        <v>25</v>
      </c>
      <c r="R366" s="1" t="s">
        <v>716</v>
      </c>
      <c r="S366" s="1"/>
      <c r="T366" s="1" t="s">
        <v>301</v>
      </c>
      <c r="U366" s="1" t="s">
        <v>53</v>
      </c>
      <c r="V366" t="s">
        <v>29</v>
      </c>
      <c r="W366"/>
      <c r="X366" t="s">
        <v>30</v>
      </c>
    </row>
    <row r="367" spans="2:24">
      <c r="B367" s="2" t="s">
        <v>717</v>
      </c>
      <c r="C367" s="1"/>
      <c r="D367" s="1"/>
      <c r="E367" s="1"/>
      <c r="F367" s="1"/>
      <c r="G367" s="1"/>
      <c r="H367" s="1"/>
      <c r="I367"/>
      <c r="J367"/>
      <c r="K367"/>
      <c r="L367"/>
      <c r="M367"/>
      <c r="N367"/>
      <c r="O367"/>
      <c r="Q367" t="s">
        <v>25</v>
      </c>
      <c r="R367" s="1" t="s">
        <v>718</v>
      </c>
      <c r="S367" s="1"/>
      <c r="T367" s="1" t="s">
        <v>719</v>
      </c>
      <c r="U367" s="1" t="s">
        <v>90</v>
      </c>
      <c r="V367" t="s">
        <v>29</v>
      </c>
      <c r="W367"/>
      <c r="X367" t="s">
        <v>30</v>
      </c>
    </row>
    <row r="368" spans="2:24">
      <c r="B368" s="2" t="s">
        <v>720</v>
      </c>
      <c r="C368" s="1"/>
      <c r="D368" s="1"/>
      <c r="E368" s="1"/>
      <c r="F368" s="1"/>
      <c r="G368" s="1"/>
      <c r="H368" s="1"/>
      <c r="I368"/>
      <c r="J368"/>
      <c r="K368"/>
      <c r="L368"/>
      <c r="M368"/>
      <c r="N368"/>
      <c r="O368"/>
      <c r="Q368" t="s">
        <v>25</v>
      </c>
      <c r="R368" s="1" t="s">
        <v>721</v>
      </c>
      <c r="S368" s="1"/>
      <c r="T368" s="1" t="s">
        <v>52</v>
      </c>
      <c r="U368" s="1" t="s">
        <v>53</v>
      </c>
      <c r="V368" t="s">
        <v>29</v>
      </c>
      <c r="W368"/>
      <c r="X368" t="s">
        <v>30</v>
      </c>
    </row>
    <row r="369" spans="2:24">
      <c r="B369" s="2" t="s">
        <v>722</v>
      </c>
      <c r="C369" s="1"/>
      <c r="D369" s="1"/>
      <c r="E369" s="1"/>
      <c r="F369" s="1"/>
      <c r="G369" s="1"/>
      <c r="H369" s="1"/>
      <c r="I369"/>
      <c r="J369"/>
      <c r="K369"/>
      <c r="L369"/>
      <c r="M369"/>
      <c r="N369"/>
      <c r="O369"/>
      <c r="Q369" t="s">
        <v>25</v>
      </c>
      <c r="R369" s="1"/>
      <c r="S369" s="1"/>
      <c r="T369" s="1" t="s">
        <v>52</v>
      </c>
      <c r="U369" s="1" t="s">
        <v>53</v>
      </c>
      <c r="V369" t="s">
        <v>29</v>
      </c>
      <c r="W369"/>
      <c r="X369" t="s">
        <v>30</v>
      </c>
    </row>
    <row r="370" spans="2:24">
      <c r="B370" s="2" t="s">
        <v>723</v>
      </c>
      <c r="C370" s="1"/>
      <c r="D370" s="1"/>
      <c r="E370" s="1"/>
      <c r="F370" s="1"/>
      <c r="G370" s="1"/>
      <c r="H370" s="1"/>
      <c r="I370"/>
      <c r="J370"/>
      <c r="K370"/>
      <c r="L370"/>
      <c r="M370"/>
      <c r="N370"/>
      <c r="O370"/>
      <c r="Q370" t="s">
        <v>25</v>
      </c>
      <c r="R370" s="1"/>
      <c r="S370" s="1"/>
      <c r="T370" s="1" t="s">
        <v>52</v>
      </c>
      <c r="U370" s="1" t="s">
        <v>53</v>
      </c>
      <c r="V370" t="s">
        <v>29</v>
      </c>
      <c r="W370"/>
      <c r="X370" t="s">
        <v>30</v>
      </c>
    </row>
    <row r="371" spans="2:24">
      <c r="B371" s="2" t="s">
        <v>724</v>
      </c>
      <c r="C371" s="1">
        <v>8178955191</v>
      </c>
      <c r="D371" s="1"/>
      <c r="E371" s="1"/>
      <c r="F371" s="1"/>
      <c r="G371" s="1" t="s">
        <v>146</v>
      </c>
      <c r="H371" s="1" t="s">
        <v>247</v>
      </c>
      <c r="I371"/>
      <c r="J371"/>
      <c r="K371"/>
      <c r="L371"/>
      <c r="M371"/>
      <c r="N371"/>
      <c r="O371"/>
      <c r="Q371" t="s">
        <v>25</v>
      </c>
      <c r="R371" s="1" t="s">
        <v>725</v>
      </c>
      <c r="S371" s="1"/>
      <c r="T371" s="1" t="s">
        <v>301</v>
      </c>
      <c r="U371" s="1" t="s">
        <v>53</v>
      </c>
      <c r="V371" t="s">
        <v>29</v>
      </c>
      <c r="W371"/>
      <c r="X371" t="s">
        <v>30</v>
      </c>
    </row>
    <row r="372" spans="2:24">
      <c r="B372" s="2" t="s">
        <v>726</v>
      </c>
      <c r="C372" s="1"/>
      <c r="D372" s="1"/>
      <c r="E372" s="1"/>
      <c r="F372" s="1"/>
      <c r="G372" s="1"/>
      <c r="H372" s="1"/>
      <c r="I372"/>
      <c r="J372"/>
      <c r="K372"/>
      <c r="L372"/>
      <c r="M372"/>
      <c r="N372"/>
      <c r="O372"/>
      <c r="Q372" t="s">
        <v>25</v>
      </c>
      <c r="R372" s="1"/>
      <c r="S372" s="1"/>
      <c r="T372" s="1" t="s">
        <v>727</v>
      </c>
      <c r="U372" s="1" t="s">
        <v>477</v>
      </c>
      <c r="V372" t="s">
        <v>29</v>
      </c>
      <c r="W372"/>
      <c r="X372" t="s">
        <v>30</v>
      </c>
    </row>
    <row r="373" spans="2:24">
      <c r="B373" s="2" t="s">
        <v>728</v>
      </c>
      <c r="C373" s="1">
        <v>7007215351</v>
      </c>
      <c r="D373" s="1"/>
      <c r="E373" s="1"/>
      <c r="F373" s="1"/>
      <c r="G373" s="1" t="s">
        <v>45</v>
      </c>
      <c r="H373" s="1" t="s">
        <v>331</v>
      </c>
      <c r="I373"/>
      <c r="J373"/>
      <c r="K373"/>
      <c r="L373"/>
      <c r="M373"/>
      <c r="N373"/>
      <c r="O373"/>
      <c r="Q373" t="s">
        <v>25</v>
      </c>
      <c r="R373" s="1" t="s">
        <v>729</v>
      </c>
      <c r="S373" s="1"/>
      <c r="T373" s="1" t="s">
        <v>551</v>
      </c>
      <c r="U373" s="1" t="s">
        <v>28</v>
      </c>
      <c r="V373" t="s">
        <v>29</v>
      </c>
      <c r="W373"/>
      <c r="X373" t="s">
        <v>30</v>
      </c>
    </row>
    <row r="374" spans="2:24">
      <c r="B374" s="2" t="s">
        <v>730</v>
      </c>
      <c r="C374" s="1">
        <v>9447045631</v>
      </c>
      <c r="D374" s="1"/>
      <c r="E374" s="1"/>
      <c r="F374" s="1"/>
      <c r="G374" s="1" t="s">
        <v>731</v>
      </c>
      <c r="H374" s="1" t="s">
        <v>57</v>
      </c>
      <c r="I374"/>
      <c r="J374"/>
      <c r="K374"/>
      <c r="L374"/>
      <c r="M374"/>
      <c r="N374"/>
      <c r="O374"/>
      <c r="Q374" t="s">
        <v>25</v>
      </c>
      <c r="R374" s="1" t="s">
        <v>732</v>
      </c>
      <c r="S374" s="1"/>
      <c r="T374" s="1" t="s">
        <v>539</v>
      </c>
      <c r="U374" s="1" t="s">
        <v>60</v>
      </c>
      <c r="V374" t="s">
        <v>29</v>
      </c>
      <c r="W374"/>
      <c r="X374" t="s">
        <v>30</v>
      </c>
    </row>
    <row r="375" spans="2:24">
      <c r="B375" s="2" t="s">
        <v>733</v>
      </c>
      <c r="C375" s="1"/>
      <c r="D375" s="1"/>
      <c r="E375" s="1"/>
      <c r="F375" s="1"/>
      <c r="G375" s="1"/>
      <c r="H375" s="1"/>
      <c r="I375"/>
      <c r="J375"/>
      <c r="K375"/>
      <c r="L375"/>
      <c r="M375"/>
      <c r="N375"/>
      <c r="O375"/>
      <c r="Q375" t="s">
        <v>25</v>
      </c>
      <c r="R375" s="1"/>
      <c r="S375" s="1"/>
      <c r="T375" s="1" t="s">
        <v>734</v>
      </c>
      <c r="U375" s="1" t="s">
        <v>289</v>
      </c>
      <c r="V375" t="s">
        <v>29</v>
      </c>
      <c r="W375"/>
      <c r="X375" t="s">
        <v>30</v>
      </c>
    </row>
    <row r="376" spans="2:24">
      <c r="B376" s="2" t="s">
        <v>735</v>
      </c>
      <c r="C376" s="1">
        <v>9350259195</v>
      </c>
      <c r="D376" s="1"/>
      <c r="E376" s="1"/>
      <c r="F376" s="1"/>
      <c r="G376" s="1" t="s">
        <v>230</v>
      </c>
      <c r="H376" s="1" t="s">
        <v>57</v>
      </c>
      <c r="I376"/>
      <c r="J376"/>
      <c r="K376"/>
      <c r="L376"/>
      <c r="M376"/>
      <c r="N376"/>
      <c r="O376"/>
      <c r="Q376" t="s">
        <v>25</v>
      </c>
      <c r="R376" s="1"/>
      <c r="S376" s="1"/>
      <c r="T376" s="1" t="s">
        <v>73</v>
      </c>
      <c r="U376" s="1" t="s">
        <v>53</v>
      </c>
      <c r="V376" t="s">
        <v>29</v>
      </c>
      <c r="W376"/>
      <c r="X376" t="s">
        <v>30</v>
      </c>
    </row>
    <row r="377" spans="2:24">
      <c r="B377" s="2" t="s">
        <v>736</v>
      </c>
      <c r="C377" s="1"/>
      <c r="D377" s="1"/>
      <c r="E377" s="1"/>
      <c r="F377" s="1"/>
      <c r="G377" s="1"/>
      <c r="H377" s="1"/>
      <c r="I377"/>
      <c r="J377"/>
      <c r="K377"/>
      <c r="L377"/>
      <c r="M377"/>
      <c r="N377"/>
      <c r="O377"/>
      <c r="Q377" t="s">
        <v>25</v>
      </c>
      <c r="R377" s="1" t="s">
        <v>737</v>
      </c>
      <c r="S377" s="1"/>
      <c r="T377" s="1" t="s">
        <v>631</v>
      </c>
      <c r="U377" s="1" t="s">
        <v>102</v>
      </c>
      <c r="V377" t="s">
        <v>29</v>
      </c>
      <c r="W377"/>
      <c r="X377" t="s">
        <v>30</v>
      </c>
    </row>
    <row r="378" spans="2:24">
      <c r="B378" s="2" t="s">
        <v>738</v>
      </c>
      <c r="C378" s="1">
        <v>9253465500</v>
      </c>
      <c r="D378" s="1"/>
      <c r="E378" s="1"/>
      <c r="F378" s="1"/>
      <c r="G378" s="1" t="s">
        <v>45</v>
      </c>
      <c r="H378" s="1" t="s">
        <v>247</v>
      </c>
      <c r="I378"/>
      <c r="J378"/>
      <c r="K378"/>
      <c r="L378"/>
      <c r="M378"/>
      <c r="N378"/>
      <c r="O378"/>
      <c r="Q378" t="s">
        <v>25</v>
      </c>
      <c r="R378" s="1"/>
      <c r="S378" s="1"/>
      <c r="T378" s="1" t="s">
        <v>363</v>
      </c>
      <c r="U378" s="1" t="s">
        <v>78</v>
      </c>
      <c r="V378" t="s">
        <v>29</v>
      </c>
      <c r="W378"/>
      <c r="X378" t="s">
        <v>30</v>
      </c>
    </row>
    <row r="379" spans="2:24">
      <c r="B379" s="2" t="s">
        <v>739</v>
      </c>
      <c r="C379" s="1"/>
      <c r="D379" s="1"/>
      <c r="E379" s="1"/>
      <c r="F379" s="1"/>
      <c r="G379" s="1"/>
      <c r="H379" s="1"/>
      <c r="I379"/>
      <c r="J379"/>
      <c r="K379"/>
      <c r="L379"/>
      <c r="M379"/>
      <c r="N379"/>
      <c r="O379"/>
      <c r="Q379" t="s">
        <v>25</v>
      </c>
      <c r="R379" s="1" t="s">
        <v>740</v>
      </c>
      <c r="S379" s="1"/>
      <c r="T379" s="1" t="s">
        <v>741</v>
      </c>
      <c r="U379" s="1" t="s">
        <v>116</v>
      </c>
      <c r="V379" t="s">
        <v>29</v>
      </c>
      <c r="W379"/>
      <c r="X379" t="s">
        <v>30</v>
      </c>
    </row>
    <row r="380" spans="2:24">
      <c r="B380" s="2" t="s">
        <v>742</v>
      </c>
      <c r="C380" s="1">
        <v>9742651555</v>
      </c>
      <c r="D380" s="1"/>
      <c r="E380" s="1"/>
      <c r="F380" s="1"/>
      <c r="G380" s="1" t="s">
        <v>45</v>
      </c>
      <c r="H380" s="1" t="s">
        <v>743</v>
      </c>
      <c r="I380"/>
      <c r="J380"/>
      <c r="K380"/>
      <c r="L380"/>
      <c r="M380"/>
      <c r="N380"/>
      <c r="O380"/>
      <c r="Q380" t="s">
        <v>25</v>
      </c>
      <c r="R380" s="1"/>
      <c r="S380" s="1"/>
      <c r="T380" s="1" t="s">
        <v>744</v>
      </c>
      <c r="U380" s="1" t="s">
        <v>102</v>
      </c>
      <c r="V380" t="s">
        <v>29</v>
      </c>
      <c r="W380"/>
      <c r="X380" t="s">
        <v>30</v>
      </c>
    </row>
    <row r="381" spans="2:24">
      <c r="B381" s="2" t="s">
        <v>745</v>
      </c>
      <c r="C381" s="1"/>
      <c r="D381" s="1"/>
      <c r="E381" s="1"/>
      <c r="F381" s="1"/>
      <c r="G381" s="1"/>
      <c r="H381" s="1"/>
      <c r="I381"/>
      <c r="J381"/>
      <c r="K381"/>
      <c r="L381"/>
      <c r="M381"/>
      <c r="N381"/>
      <c r="O381"/>
      <c r="Q381" t="s">
        <v>25</v>
      </c>
      <c r="R381" s="1"/>
      <c r="S381" s="1"/>
      <c r="T381" s="1" t="s">
        <v>746</v>
      </c>
      <c r="U381" s="1" t="s">
        <v>78</v>
      </c>
      <c r="V381" t="s">
        <v>29</v>
      </c>
      <c r="W381"/>
      <c r="X381" t="s">
        <v>30</v>
      </c>
    </row>
    <row r="382" spans="2:24">
      <c r="B382" s="2" t="s">
        <v>747</v>
      </c>
      <c r="C382" s="1"/>
      <c r="D382" s="1"/>
      <c r="E382" s="1"/>
      <c r="F382" s="1"/>
      <c r="G382" s="1"/>
      <c r="H382" s="1"/>
      <c r="I382"/>
      <c r="J382"/>
      <c r="K382"/>
      <c r="L382"/>
      <c r="M382"/>
      <c r="N382"/>
      <c r="O382"/>
      <c r="Q382" t="s">
        <v>25</v>
      </c>
      <c r="R382" s="1"/>
      <c r="S382" s="1"/>
      <c r="T382" s="1" t="s">
        <v>748</v>
      </c>
      <c r="U382" s="1" t="s">
        <v>284</v>
      </c>
      <c r="V382" t="s">
        <v>29</v>
      </c>
      <c r="W382"/>
      <c r="X382" t="s">
        <v>30</v>
      </c>
    </row>
    <row r="383" spans="2:24">
      <c r="B383" s="2" t="s">
        <v>749</v>
      </c>
      <c r="C383" s="1"/>
      <c r="D383" s="1"/>
      <c r="E383" s="1"/>
      <c r="F383" s="1"/>
      <c r="G383" s="1"/>
      <c r="H383" s="1"/>
      <c r="I383"/>
      <c r="J383"/>
      <c r="K383"/>
      <c r="L383"/>
      <c r="M383"/>
      <c r="N383"/>
      <c r="O383"/>
      <c r="Q383" t="s">
        <v>25</v>
      </c>
      <c r="R383" s="1" t="s">
        <v>750</v>
      </c>
      <c r="S383" s="1"/>
      <c r="T383" s="1" t="s">
        <v>52</v>
      </c>
      <c r="U383" s="1" t="s">
        <v>53</v>
      </c>
      <c r="V383" t="s">
        <v>29</v>
      </c>
      <c r="W383"/>
      <c r="X383" t="s">
        <v>30</v>
      </c>
    </row>
    <row r="384" spans="2:24">
      <c r="B384" s="2" t="s">
        <v>751</v>
      </c>
      <c r="C384" s="1">
        <v>9412342689</v>
      </c>
      <c r="D384" s="1"/>
      <c r="E384" s="1"/>
      <c r="F384" s="1"/>
      <c r="G384" s="1" t="s">
        <v>45</v>
      </c>
      <c r="H384" s="1" t="s">
        <v>46</v>
      </c>
      <c r="I384"/>
      <c r="J384"/>
      <c r="K384"/>
      <c r="L384"/>
      <c r="M384"/>
      <c r="N384"/>
      <c r="O384"/>
      <c r="Q384" t="s">
        <v>25</v>
      </c>
      <c r="R384" s="1"/>
      <c r="S384" s="1"/>
      <c r="T384" s="1" t="s">
        <v>66</v>
      </c>
      <c r="U384" s="1" t="s">
        <v>28</v>
      </c>
      <c r="V384" t="s">
        <v>29</v>
      </c>
      <c r="W384"/>
      <c r="X384" t="s">
        <v>30</v>
      </c>
    </row>
    <row r="385" spans="2:24">
      <c r="B385" s="2" t="s">
        <v>752</v>
      </c>
      <c r="C385" s="1"/>
      <c r="D385" s="1"/>
      <c r="E385" s="1"/>
      <c r="F385" s="1"/>
      <c r="G385" s="1"/>
      <c r="H385" s="1"/>
      <c r="I385"/>
      <c r="J385"/>
      <c r="K385"/>
      <c r="L385"/>
      <c r="M385"/>
      <c r="N385"/>
      <c r="O385"/>
      <c r="Q385" t="s">
        <v>25</v>
      </c>
      <c r="R385" s="1"/>
      <c r="S385" s="1"/>
      <c r="T385" s="1" t="s">
        <v>52</v>
      </c>
      <c r="U385" s="1" t="s">
        <v>53</v>
      </c>
      <c r="V385" t="s">
        <v>29</v>
      </c>
      <c r="W385"/>
      <c r="X385" t="s">
        <v>30</v>
      </c>
    </row>
    <row r="386" spans="2:24">
      <c r="B386" s="2" t="s">
        <v>753</v>
      </c>
      <c r="C386" s="1"/>
      <c r="D386" s="1"/>
      <c r="E386" s="1"/>
      <c r="F386" s="1"/>
      <c r="G386" s="1"/>
      <c r="H386" s="1"/>
      <c r="I386"/>
      <c r="J386"/>
      <c r="K386"/>
      <c r="L386"/>
      <c r="M386"/>
      <c r="N386"/>
      <c r="O386"/>
      <c r="Q386" t="s">
        <v>25</v>
      </c>
      <c r="R386" s="1"/>
      <c r="S386" s="1"/>
      <c r="T386" s="1" t="s">
        <v>32</v>
      </c>
      <c r="U386" s="1" t="s">
        <v>33</v>
      </c>
      <c r="V386" t="s">
        <v>29</v>
      </c>
      <c r="W386"/>
      <c r="X386" t="s">
        <v>30</v>
      </c>
    </row>
    <row r="387" spans="2:24">
      <c r="B387" s="2" t="s">
        <v>754</v>
      </c>
      <c r="C387" s="1"/>
      <c r="D387" s="1"/>
      <c r="E387" s="1"/>
      <c r="F387" s="1"/>
      <c r="G387" s="1"/>
      <c r="H387" s="1"/>
      <c r="I387"/>
      <c r="J387"/>
      <c r="K387"/>
      <c r="L387"/>
      <c r="M387"/>
      <c r="N387"/>
      <c r="O387"/>
      <c r="Q387" t="s">
        <v>25</v>
      </c>
      <c r="R387" s="1"/>
      <c r="S387" s="1"/>
      <c r="T387" s="1" t="s">
        <v>755</v>
      </c>
      <c r="U387" s="1" t="s">
        <v>755</v>
      </c>
      <c r="V387" t="s">
        <v>29</v>
      </c>
      <c r="W387"/>
      <c r="X387" t="s">
        <v>30</v>
      </c>
    </row>
    <row r="388" spans="2:24">
      <c r="B388" s="2" t="s">
        <v>756</v>
      </c>
      <c r="C388" s="1"/>
      <c r="D388" s="1"/>
      <c r="E388" s="1"/>
      <c r="F388" s="1"/>
      <c r="G388" s="1"/>
      <c r="H388" s="1"/>
      <c r="I388"/>
      <c r="J388"/>
      <c r="K388"/>
      <c r="L388"/>
      <c r="M388"/>
      <c r="N388"/>
      <c r="O388"/>
      <c r="Q388" t="s">
        <v>25</v>
      </c>
      <c r="R388" s="1"/>
      <c r="S388" s="1"/>
      <c r="T388" s="1" t="s">
        <v>39</v>
      </c>
      <c r="U388" s="1" t="s">
        <v>28</v>
      </c>
      <c r="V388" t="s">
        <v>29</v>
      </c>
      <c r="W388"/>
      <c r="X388" t="s">
        <v>30</v>
      </c>
    </row>
    <row r="389" spans="2:24">
      <c r="B389" s="2" t="s">
        <v>757</v>
      </c>
      <c r="C389" s="1">
        <v>9354542642</v>
      </c>
      <c r="D389" s="1"/>
      <c r="E389" s="1"/>
      <c r="F389" s="1"/>
      <c r="G389" s="1" t="s">
        <v>45</v>
      </c>
      <c r="H389" s="1" t="s">
        <v>331</v>
      </c>
      <c r="I389"/>
      <c r="J389"/>
      <c r="K389"/>
      <c r="L389"/>
      <c r="M389"/>
      <c r="N389"/>
      <c r="O389"/>
      <c r="Q389" t="s">
        <v>25</v>
      </c>
      <c r="R389" s="1"/>
      <c r="S389" s="1"/>
      <c r="T389" s="1" t="s">
        <v>758</v>
      </c>
      <c r="U389" s="1" t="s">
        <v>78</v>
      </c>
      <c r="V389" t="s">
        <v>29</v>
      </c>
      <c r="W389"/>
      <c r="X389" t="s">
        <v>30</v>
      </c>
    </row>
    <row r="390" spans="2:24">
      <c r="B390" s="2" t="s">
        <v>759</v>
      </c>
      <c r="C390" s="1">
        <v>9899202896</v>
      </c>
      <c r="D390" s="1"/>
      <c r="E390" s="1"/>
      <c r="F390" s="1"/>
      <c r="G390" s="1" t="s">
        <v>708</v>
      </c>
      <c r="H390" s="1" t="s">
        <v>476</v>
      </c>
      <c r="I390"/>
      <c r="J390"/>
      <c r="K390"/>
      <c r="L390"/>
      <c r="M390"/>
      <c r="N390"/>
      <c r="O390"/>
      <c r="Q390" t="s">
        <v>25</v>
      </c>
      <c r="R390" s="1" t="s">
        <v>760</v>
      </c>
      <c r="S390" s="1"/>
      <c r="T390" s="1" t="s">
        <v>39</v>
      </c>
      <c r="U390" s="1" t="s">
        <v>28</v>
      </c>
      <c r="V390" t="s">
        <v>29</v>
      </c>
      <c r="W390"/>
      <c r="X390" t="s">
        <v>30</v>
      </c>
    </row>
    <row r="391" spans="2:24">
      <c r="B391" s="2" t="s">
        <v>761</v>
      </c>
      <c r="C391" s="1"/>
      <c r="D391" s="1"/>
      <c r="E391" s="1"/>
      <c r="F391" s="1"/>
      <c r="G391" s="1"/>
      <c r="H391" s="1"/>
      <c r="I391"/>
      <c r="J391"/>
      <c r="K391"/>
      <c r="L391"/>
      <c r="M391"/>
      <c r="N391"/>
      <c r="O391"/>
      <c r="Q391" t="s">
        <v>25</v>
      </c>
      <c r="R391" s="1"/>
      <c r="S391" s="1"/>
      <c r="T391" s="1" t="s">
        <v>52</v>
      </c>
      <c r="U391" s="1" t="s">
        <v>53</v>
      </c>
      <c r="V391" t="s">
        <v>29</v>
      </c>
      <c r="W391"/>
      <c r="X391" t="s">
        <v>30</v>
      </c>
    </row>
    <row r="392" spans="2:24">
      <c r="B392" s="2" t="s">
        <v>762</v>
      </c>
      <c r="C392" s="1"/>
      <c r="D392" s="1"/>
      <c r="E392" s="1"/>
      <c r="F392" s="1"/>
      <c r="G392" s="1"/>
      <c r="H392" s="1"/>
      <c r="I392"/>
      <c r="J392"/>
      <c r="K392"/>
      <c r="L392"/>
      <c r="M392"/>
      <c r="N392"/>
      <c r="O392"/>
      <c r="Q392" t="s">
        <v>25</v>
      </c>
      <c r="R392" s="1" t="s">
        <v>763</v>
      </c>
      <c r="S392" s="1"/>
      <c r="T392" s="1" t="s">
        <v>423</v>
      </c>
      <c r="U392" s="1" t="s">
        <v>28</v>
      </c>
      <c r="V392" t="s">
        <v>29</v>
      </c>
      <c r="W392"/>
      <c r="X392" t="s">
        <v>30</v>
      </c>
    </row>
    <row r="393" spans="2:24">
      <c r="B393" s="2" t="s">
        <v>764</v>
      </c>
      <c r="C393" s="1"/>
      <c r="D393" s="1"/>
      <c r="E393" s="1"/>
      <c r="F393" s="1"/>
      <c r="G393" s="1"/>
      <c r="H393" s="1"/>
      <c r="I393"/>
      <c r="J393"/>
      <c r="K393"/>
      <c r="L393"/>
      <c r="M393"/>
      <c r="N393"/>
      <c r="O393"/>
      <c r="Q393" t="s">
        <v>25</v>
      </c>
      <c r="R393" s="1"/>
      <c r="S393" s="1"/>
      <c r="T393" s="1" t="s">
        <v>765</v>
      </c>
      <c r="U393" s="1" t="s">
        <v>116</v>
      </c>
      <c r="V393" t="s">
        <v>29</v>
      </c>
      <c r="W393"/>
      <c r="X393" t="s">
        <v>30</v>
      </c>
    </row>
    <row r="394" spans="2:24">
      <c r="B394" s="2" t="s">
        <v>766</v>
      </c>
      <c r="C394" s="1"/>
      <c r="D394" s="1"/>
      <c r="E394" s="1"/>
      <c r="F394" s="1"/>
      <c r="G394" s="1"/>
      <c r="H394" s="1"/>
      <c r="I394"/>
      <c r="J394"/>
      <c r="K394"/>
      <c r="L394"/>
      <c r="M394"/>
      <c r="N394"/>
      <c r="O394"/>
      <c r="Q394" t="s">
        <v>25</v>
      </c>
      <c r="R394" s="1"/>
      <c r="S394" s="1"/>
      <c r="T394" s="1" t="s">
        <v>52</v>
      </c>
      <c r="U394" s="1" t="s">
        <v>53</v>
      </c>
      <c r="V394" t="s">
        <v>29</v>
      </c>
      <c r="W394"/>
      <c r="X394" t="s">
        <v>30</v>
      </c>
    </row>
    <row r="395" spans="2:24">
      <c r="B395" s="2" t="s">
        <v>767</v>
      </c>
      <c r="C395" s="1"/>
      <c r="D395" s="1"/>
      <c r="E395" s="1"/>
      <c r="F395" s="1"/>
      <c r="G395" s="1"/>
      <c r="H395" s="1"/>
      <c r="I395"/>
      <c r="J395"/>
      <c r="K395"/>
      <c r="L395"/>
      <c r="M395"/>
      <c r="N395"/>
      <c r="O395"/>
      <c r="Q395" t="s">
        <v>25</v>
      </c>
      <c r="R395" s="1"/>
      <c r="S395" s="1"/>
      <c r="T395" s="1" t="s">
        <v>39</v>
      </c>
      <c r="U395" s="1" t="s">
        <v>28</v>
      </c>
      <c r="V395" t="s">
        <v>29</v>
      </c>
      <c r="W395"/>
      <c r="X395" t="s">
        <v>30</v>
      </c>
    </row>
    <row r="396" spans="2:24">
      <c r="B396" s="2" t="s">
        <v>768</v>
      </c>
      <c r="C396" s="1"/>
      <c r="D396" s="1"/>
      <c r="E396" s="1"/>
      <c r="F396" s="1"/>
      <c r="G396" s="1"/>
      <c r="H396" s="1"/>
      <c r="I396"/>
      <c r="J396"/>
      <c r="K396"/>
      <c r="L396"/>
      <c r="M396"/>
      <c r="N396"/>
      <c r="O396"/>
      <c r="Q396" t="s">
        <v>25</v>
      </c>
      <c r="R396" s="1" t="s">
        <v>769</v>
      </c>
      <c r="S396" s="1"/>
      <c r="T396" s="1" t="s">
        <v>52</v>
      </c>
      <c r="U396" s="1" t="s">
        <v>53</v>
      </c>
      <c r="V396" t="s">
        <v>29</v>
      </c>
      <c r="W396"/>
      <c r="X396" t="s">
        <v>30</v>
      </c>
    </row>
    <row r="397" spans="2:24">
      <c r="B397" s="2" t="s">
        <v>770</v>
      </c>
      <c r="C397" s="1"/>
      <c r="D397" s="1"/>
      <c r="E397" s="1"/>
      <c r="F397" s="1"/>
      <c r="G397" s="1"/>
      <c r="H397" s="1"/>
      <c r="I397"/>
      <c r="J397"/>
      <c r="K397"/>
      <c r="L397"/>
      <c r="M397"/>
      <c r="N397"/>
      <c r="O397"/>
      <c r="Q397" t="s">
        <v>25</v>
      </c>
      <c r="R397" s="1"/>
      <c r="S397" s="1"/>
      <c r="T397" s="1" t="s">
        <v>771</v>
      </c>
      <c r="U397" s="1" t="s">
        <v>158</v>
      </c>
      <c r="V397" t="s">
        <v>29</v>
      </c>
      <c r="W397"/>
      <c r="X397" t="s">
        <v>30</v>
      </c>
    </row>
    <row r="398" spans="2:24">
      <c r="B398" s="2" t="s">
        <v>772</v>
      </c>
      <c r="C398" s="1"/>
      <c r="D398" s="1"/>
      <c r="E398" s="1"/>
      <c r="F398" s="1"/>
      <c r="G398" s="1"/>
      <c r="H398" s="1"/>
      <c r="I398"/>
      <c r="J398"/>
      <c r="K398"/>
      <c r="L398"/>
      <c r="M398"/>
      <c r="N398"/>
      <c r="O398"/>
      <c r="Q398" t="s">
        <v>25</v>
      </c>
      <c r="R398" s="1"/>
      <c r="S398" s="1"/>
      <c r="T398" s="1" t="s">
        <v>631</v>
      </c>
      <c r="U398" s="1" t="s">
        <v>102</v>
      </c>
      <c r="V398" t="s">
        <v>29</v>
      </c>
      <c r="W398"/>
      <c r="X398" t="s">
        <v>30</v>
      </c>
    </row>
    <row r="399" spans="2:24">
      <c r="B399" s="2" t="s">
        <v>773</v>
      </c>
      <c r="C399" s="1"/>
      <c r="D399" s="1"/>
      <c r="E399" s="1"/>
      <c r="F399" s="1"/>
      <c r="G399" s="1"/>
      <c r="H399" s="1"/>
      <c r="I399"/>
      <c r="J399"/>
      <c r="K399"/>
      <c r="L399"/>
      <c r="M399"/>
      <c r="N399"/>
      <c r="O399"/>
      <c r="Q399" t="s">
        <v>25</v>
      </c>
      <c r="R399" s="1"/>
      <c r="S399" s="1"/>
      <c r="T399" s="1" t="s">
        <v>774</v>
      </c>
      <c r="U399" s="1" t="s">
        <v>179</v>
      </c>
      <c r="V399" t="s">
        <v>29</v>
      </c>
      <c r="W399"/>
      <c r="X399" t="s">
        <v>30</v>
      </c>
    </row>
    <row r="400" spans="2:24">
      <c r="B400" s="2" t="s">
        <v>775</v>
      </c>
      <c r="C400" s="1">
        <v>9891069274</v>
      </c>
      <c r="D400" s="1"/>
      <c r="E400" s="1"/>
      <c r="F400" s="1"/>
      <c r="G400" s="1" t="s">
        <v>56</v>
      </c>
      <c r="H400" s="1" t="s">
        <v>46</v>
      </c>
      <c r="I400"/>
      <c r="J400"/>
      <c r="K400"/>
      <c r="L400"/>
      <c r="M400"/>
      <c r="N400"/>
      <c r="O400"/>
      <c r="Q400" t="s">
        <v>25</v>
      </c>
      <c r="R400" s="1"/>
      <c r="S400" s="1"/>
      <c r="T400" s="1" t="s">
        <v>382</v>
      </c>
      <c r="U400" s="1" t="s">
        <v>53</v>
      </c>
      <c r="V400" t="s">
        <v>29</v>
      </c>
      <c r="W400"/>
      <c r="X400" t="s">
        <v>30</v>
      </c>
    </row>
    <row r="401" spans="2:24">
      <c r="B401" s="2" t="s">
        <v>776</v>
      </c>
      <c r="C401" s="1"/>
      <c r="D401" s="1"/>
      <c r="E401" s="1"/>
      <c r="F401" s="1"/>
      <c r="G401" s="1"/>
      <c r="H401" s="1"/>
      <c r="I401"/>
      <c r="J401"/>
      <c r="K401"/>
      <c r="L401"/>
      <c r="M401"/>
      <c r="N401"/>
      <c r="O401"/>
      <c r="Q401" t="s">
        <v>25</v>
      </c>
      <c r="R401" s="1"/>
      <c r="S401" s="1"/>
      <c r="T401" s="1" t="s">
        <v>52</v>
      </c>
      <c r="U401" s="1" t="s">
        <v>53</v>
      </c>
      <c r="V401" t="s">
        <v>29</v>
      </c>
      <c r="W401"/>
      <c r="X401" t="s">
        <v>30</v>
      </c>
    </row>
    <row r="402" spans="2:24">
      <c r="B402" s="2" t="s">
        <v>777</v>
      </c>
      <c r="C402" s="1">
        <v>9899537865</v>
      </c>
      <c r="D402" s="1"/>
      <c r="E402" s="1"/>
      <c r="F402" s="1"/>
      <c r="G402" s="1" t="s">
        <v>45</v>
      </c>
      <c r="H402" s="1" t="s">
        <v>57</v>
      </c>
      <c r="I402"/>
      <c r="J402"/>
      <c r="K402"/>
      <c r="L402"/>
      <c r="M402"/>
      <c r="N402"/>
      <c r="O402"/>
      <c r="Q402" t="s">
        <v>25</v>
      </c>
      <c r="R402" s="1"/>
      <c r="S402" s="1"/>
      <c r="T402" s="1" t="s">
        <v>93</v>
      </c>
      <c r="U402" s="1" t="s">
        <v>53</v>
      </c>
      <c r="V402" t="s">
        <v>29</v>
      </c>
      <c r="W402"/>
      <c r="X402" t="s">
        <v>30</v>
      </c>
    </row>
    <row r="403" spans="2:24">
      <c r="B403" s="2" t="s">
        <v>778</v>
      </c>
      <c r="C403" s="1">
        <v>9897053333</v>
      </c>
      <c r="D403" s="1"/>
      <c r="E403" s="1"/>
      <c r="F403" s="1"/>
      <c r="G403" s="1" t="s">
        <v>146</v>
      </c>
      <c r="H403" s="1" t="s">
        <v>476</v>
      </c>
      <c r="I403"/>
      <c r="J403"/>
      <c r="K403"/>
      <c r="L403"/>
      <c r="M403"/>
      <c r="N403"/>
      <c r="O403"/>
      <c r="Q403" t="s">
        <v>25</v>
      </c>
      <c r="R403" s="1"/>
      <c r="S403" s="1"/>
      <c r="T403" s="1" t="s">
        <v>81</v>
      </c>
      <c r="U403" s="1" t="s">
        <v>28</v>
      </c>
      <c r="V403" t="s">
        <v>29</v>
      </c>
      <c r="W403"/>
      <c r="X403" t="s">
        <v>30</v>
      </c>
    </row>
    <row r="404" spans="2:24">
      <c r="B404" s="2" t="s">
        <v>779</v>
      </c>
      <c r="C404" s="1"/>
      <c r="D404" s="1"/>
      <c r="E404" s="1"/>
      <c r="F404" s="1"/>
      <c r="G404" s="1"/>
      <c r="H404" s="1"/>
      <c r="I404"/>
      <c r="J404"/>
      <c r="K404"/>
      <c r="L404"/>
      <c r="M404"/>
      <c r="N404"/>
      <c r="O404"/>
      <c r="Q404" t="s">
        <v>25</v>
      </c>
      <c r="R404" s="1"/>
      <c r="S404" s="1"/>
      <c r="T404" s="1" t="s">
        <v>780</v>
      </c>
      <c r="U404" s="1" t="s">
        <v>60</v>
      </c>
      <c r="V404" t="s">
        <v>29</v>
      </c>
      <c r="W404"/>
      <c r="X404" t="s">
        <v>30</v>
      </c>
    </row>
    <row r="405" spans="2:24">
      <c r="B405" s="2" t="s">
        <v>781</v>
      </c>
      <c r="C405" s="1"/>
      <c r="D405" s="1"/>
      <c r="E405" s="1"/>
      <c r="F405" s="1"/>
      <c r="G405" s="1"/>
      <c r="H405" s="1"/>
      <c r="I405"/>
      <c r="J405"/>
      <c r="K405"/>
      <c r="L405"/>
      <c r="M405"/>
      <c r="N405"/>
      <c r="O405"/>
      <c r="Q405" t="s">
        <v>25</v>
      </c>
      <c r="R405" s="1"/>
      <c r="S405" s="1"/>
      <c r="T405" s="1" t="s">
        <v>782</v>
      </c>
      <c r="U405" s="1" t="s">
        <v>43</v>
      </c>
      <c r="V405" t="s">
        <v>29</v>
      </c>
      <c r="W405"/>
      <c r="X405" t="s">
        <v>30</v>
      </c>
    </row>
    <row r="406" spans="2:24">
      <c r="B406" s="2" t="s">
        <v>783</v>
      </c>
      <c r="C406" s="1"/>
      <c r="D406" s="1"/>
      <c r="E406" s="1"/>
      <c r="F406" s="1"/>
      <c r="G406" s="1"/>
      <c r="H406" s="1"/>
      <c r="I406"/>
      <c r="J406"/>
      <c r="K406"/>
      <c r="L406"/>
      <c r="M406"/>
      <c r="N406"/>
      <c r="O406"/>
      <c r="Q406" t="s">
        <v>25</v>
      </c>
      <c r="R406" s="1"/>
      <c r="S406" s="1"/>
      <c r="T406" s="1" t="s">
        <v>784</v>
      </c>
      <c r="U406" s="1" t="s">
        <v>179</v>
      </c>
      <c r="V406" t="s">
        <v>29</v>
      </c>
      <c r="W406"/>
      <c r="X406" t="s">
        <v>30</v>
      </c>
    </row>
    <row r="407" spans="2:24">
      <c r="B407" s="2" t="s">
        <v>785</v>
      </c>
      <c r="C407" s="1"/>
      <c r="D407" s="1"/>
      <c r="E407" s="1"/>
      <c r="F407" s="1"/>
      <c r="G407" s="1"/>
      <c r="H407" s="1"/>
      <c r="I407"/>
      <c r="J407"/>
      <c r="K407"/>
      <c r="L407"/>
      <c r="M407"/>
      <c r="N407"/>
      <c r="O407"/>
      <c r="Q407" t="s">
        <v>25</v>
      </c>
      <c r="R407" s="1" t="s">
        <v>786</v>
      </c>
      <c r="S407" s="1"/>
      <c r="T407" s="1" t="s">
        <v>787</v>
      </c>
      <c r="U407" s="1" t="s">
        <v>43</v>
      </c>
      <c r="V407" t="s">
        <v>29</v>
      </c>
      <c r="W407"/>
      <c r="X407" t="s">
        <v>30</v>
      </c>
    </row>
    <row r="408" spans="2:24">
      <c r="B408" s="2" t="s">
        <v>788</v>
      </c>
      <c r="C408" s="1">
        <v>9671234867</v>
      </c>
      <c r="D408" s="1"/>
      <c r="E408" s="1"/>
      <c r="F408" s="1"/>
      <c r="G408" s="1" t="s">
        <v>72</v>
      </c>
      <c r="H408" s="1" t="s">
        <v>46</v>
      </c>
      <c r="I408"/>
      <c r="J408"/>
      <c r="K408"/>
      <c r="L408"/>
      <c r="M408"/>
      <c r="N408"/>
      <c r="O408"/>
      <c r="Q408" t="s">
        <v>25</v>
      </c>
      <c r="R408" s="1"/>
      <c r="S408" s="1"/>
      <c r="T408" s="1" t="s">
        <v>789</v>
      </c>
      <c r="U408" s="1" t="s">
        <v>53</v>
      </c>
      <c r="V408" t="s">
        <v>29</v>
      </c>
      <c r="W408"/>
      <c r="X408" t="s">
        <v>30</v>
      </c>
    </row>
    <row r="409" spans="2:24">
      <c r="B409" s="2" t="s">
        <v>790</v>
      </c>
      <c r="C409" s="1"/>
      <c r="D409" s="1"/>
      <c r="E409" s="1"/>
      <c r="F409" s="1"/>
      <c r="G409" s="1"/>
      <c r="H409" s="1"/>
      <c r="I409"/>
      <c r="J409"/>
      <c r="K409"/>
      <c r="L409"/>
      <c r="M409"/>
      <c r="N409"/>
      <c r="O409"/>
      <c r="Q409" t="s">
        <v>25</v>
      </c>
      <c r="R409" s="1" t="s">
        <v>791</v>
      </c>
      <c r="S409" s="1"/>
      <c r="T409" s="1" t="s">
        <v>792</v>
      </c>
      <c r="U409" s="1" t="s">
        <v>60</v>
      </c>
      <c r="V409" t="s">
        <v>29</v>
      </c>
      <c r="W409"/>
      <c r="X409" t="s">
        <v>30</v>
      </c>
    </row>
    <row r="410" spans="2:24">
      <c r="B410" s="2" t="s">
        <v>793</v>
      </c>
      <c r="C410" s="1">
        <v>9818164480</v>
      </c>
      <c r="D410" s="1"/>
      <c r="E410" s="1"/>
      <c r="F410" s="1"/>
      <c r="G410" s="1" t="s">
        <v>56</v>
      </c>
      <c r="H410" s="1" t="s">
        <v>57</v>
      </c>
      <c r="I410"/>
      <c r="J410"/>
      <c r="K410"/>
      <c r="L410"/>
      <c r="M410"/>
      <c r="N410"/>
      <c r="O410"/>
      <c r="Q410" t="s">
        <v>25</v>
      </c>
      <c r="R410" s="1"/>
      <c r="S410" s="1"/>
      <c r="T410" s="1" t="s">
        <v>84</v>
      </c>
      <c r="U410" s="1" t="s">
        <v>53</v>
      </c>
      <c r="V410" t="s">
        <v>29</v>
      </c>
      <c r="W410"/>
      <c r="X410" t="s">
        <v>30</v>
      </c>
    </row>
    <row r="411" spans="2:24">
      <c r="B411" s="2" t="s">
        <v>794</v>
      </c>
      <c r="C411" s="1">
        <v>9911711381</v>
      </c>
      <c r="D411" s="1"/>
      <c r="E411" s="1"/>
      <c r="F411" s="1"/>
      <c r="G411" s="1" t="s">
        <v>199</v>
      </c>
      <c r="H411" s="1" t="s">
        <v>57</v>
      </c>
      <c r="I411"/>
      <c r="J411"/>
      <c r="K411"/>
      <c r="L411"/>
      <c r="M411"/>
      <c r="N411"/>
      <c r="O411"/>
      <c r="Q411" t="s">
        <v>25</v>
      </c>
      <c r="R411" s="1"/>
      <c r="S411" s="1"/>
      <c r="T411" s="1" t="s">
        <v>73</v>
      </c>
      <c r="U411" s="1" t="s">
        <v>53</v>
      </c>
      <c r="V411" t="s">
        <v>29</v>
      </c>
      <c r="W411"/>
      <c r="X411" t="s">
        <v>30</v>
      </c>
    </row>
    <row r="412" spans="2:24">
      <c r="B412" s="2" t="s">
        <v>795</v>
      </c>
      <c r="C412" s="1"/>
      <c r="D412" s="1"/>
      <c r="E412" s="1"/>
      <c r="F412" s="1"/>
      <c r="G412" s="1"/>
      <c r="H412" s="1"/>
      <c r="I412"/>
      <c r="J412"/>
      <c r="K412"/>
      <c r="L412"/>
      <c r="M412"/>
      <c r="N412"/>
      <c r="O412"/>
      <c r="Q412" t="s">
        <v>25</v>
      </c>
      <c r="R412" s="1" t="s">
        <v>796</v>
      </c>
      <c r="S412" s="1"/>
      <c r="T412" s="1" t="s">
        <v>614</v>
      </c>
      <c r="U412" s="1" t="s">
        <v>70</v>
      </c>
      <c r="V412" t="s">
        <v>29</v>
      </c>
      <c r="W412"/>
      <c r="X412" t="s">
        <v>30</v>
      </c>
    </row>
    <row r="413" spans="2:24">
      <c r="B413" s="2" t="s">
        <v>797</v>
      </c>
      <c r="C413" s="1"/>
      <c r="D413" s="1"/>
      <c r="E413" s="1"/>
      <c r="F413" s="1"/>
      <c r="G413" s="1"/>
      <c r="H413" s="1"/>
      <c r="I413"/>
      <c r="J413"/>
      <c r="K413"/>
      <c r="L413"/>
      <c r="M413"/>
      <c r="N413"/>
      <c r="O413"/>
      <c r="Q413" t="s">
        <v>25</v>
      </c>
      <c r="R413" s="1"/>
      <c r="S413" s="1"/>
      <c r="T413" s="1" t="s">
        <v>52</v>
      </c>
      <c r="U413" s="1" t="s">
        <v>53</v>
      </c>
      <c r="V413" t="s">
        <v>29</v>
      </c>
      <c r="W413"/>
      <c r="X413" t="s">
        <v>30</v>
      </c>
    </row>
    <row r="414" spans="2:24">
      <c r="B414" s="2" t="s">
        <v>798</v>
      </c>
      <c r="C414" s="1"/>
      <c r="D414" s="1"/>
      <c r="E414" s="1"/>
      <c r="F414" s="1"/>
      <c r="G414" s="1"/>
      <c r="H414" s="1"/>
      <c r="I414"/>
      <c r="J414"/>
      <c r="K414"/>
      <c r="L414"/>
      <c r="M414"/>
      <c r="N414"/>
      <c r="O414"/>
      <c r="Q414" t="s">
        <v>25</v>
      </c>
      <c r="R414" s="1"/>
      <c r="S414" s="1"/>
      <c r="T414" s="1" t="s">
        <v>39</v>
      </c>
      <c r="U414" s="1" t="s">
        <v>28</v>
      </c>
      <c r="V414" t="s">
        <v>29</v>
      </c>
      <c r="W414"/>
      <c r="X414" t="s">
        <v>30</v>
      </c>
    </row>
    <row r="415" spans="2:24">
      <c r="B415" s="2" t="s">
        <v>799</v>
      </c>
      <c r="C415" s="1"/>
      <c r="D415" s="1"/>
      <c r="E415" s="1"/>
      <c r="F415" s="1"/>
      <c r="G415" s="1"/>
      <c r="H415" s="1"/>
      <c r="I415"/>
      <c r="J415"/>
      <c r="K415"/>
      <c r="L415"/>
      <c r="M415"/>
      <c r="N415"/>
      <c r="O415"/>
      <c r="Q415" t="s">
        <v>25</v>
      </c>
      <c r="R415" s="1" t="s">
        <v>800</v>
      </c>
      <c r="S415" s="1"/>
      <c r="T415" s="1" t="s">
        <v>374</v>
      </c>
      <c r="U415" s="1" t="s">
        <v>78</v>
      </c>
      <c r="V415" t="s">
        <v>29</v>
      </c>
      <c r="W415"/>
      <c r="X415" t="s">
        <v>30</v>
      </c>
    </row>
    <row r="416" spans="2:24">
      <c r="B416" s="2" t="s">
        <v>801</v>
      </c>
      <c r="C416" s="1"/>
      <c r="D416" s="1"/>
      <c r="E416" s="1"/>
      <c r="F416" s="1"/>
      <c r="G416" s="1"/>
      <c r="H416" s="1"/>
      <c r="I416"/>
      <c r="J416"/>
      <c r="K416"/>
      <c r="L416"/>
      <c r="M416"/>
      <c r="N416"/>
      <c r="O416"/>
      <c r="Q416" t="s">
        <v>25</v>
      </c>
      <c r="R416" s="1"/>
      <c r="S416" s="1"/>
      <c r="T416" s="1" t="s">
        <v>802</v>
      </c>
      <c r="U416" s="1" t="s">
        <v>105</v>
      </c>
      <c r="V416" t="s">
        <v>29</v>
      </c>
      <c r="W416"/>
      <c r="X416" t="s">
        <v>30</v>
      </c>
    </row>
    <row r="417" spans="2:24">
      <c r="B417" s="2" t="s">
        <v>803</v>
      </c>
      <c r="C417" s="1"/>
      <c r="D417" s="1"/>
      <c r="E417" s="1"/>
      <c r="F417" s="1"/>
      <c r="G417" s="1"/>
      <c r="H417" s="1"/>
      <c r="I417"/>
      <c r="J417"/>
      <c r="K417"/>
      <c r="L417"/>
      <c r="M417"/>
      <c r="N417"/>
      <c r="O417"/>
      <c r="Q417" t="s">
        <v>25</v>
      </c>
      <c r="R417" s="1" t="s">
        <v>804</v>
      </c>
      <c r="S417" s="1"/>
      <c r="T417" s="1" t="s">
        <v>39</v>
      </c>
      <c r="U417" s="1" t="s">
        <v>28</v>
      </c>
      <c r="V417" t="s">
        <v>29</v>
      </c>
      <c r="W417"/>
      <c r="X417" t="s">
        <v>30</v>
      </c>
    </row>
    <row r="418" spans="2:24">
      <c r="B418" s="2" t="s">
        <v>805</v>
      </c>
      <c r="C418" s="1"/>
      <c r="D418" s="1"/>
      <c r="E418" s="1"/>
      <c r="F418" s="1"/>
      <c r="G418" s="1"/>
      <c r="H418" s="1"/>
      <c r="I418"/>
      <c r="J418"/>
      <c r="K418"/>
      <c r="L418"/>
      <c r="M418"/>
      <c r="N418"/>
      <c r="O418"/>
      <c r="Q418" t="s">
        <v>25</v>
      </c>
      <c r="R418" s="1" t="s">
        <v>806</v>
      </c>
      <c r="S418" s="1"/>
      <c r="T418" s="1" t="s">
        <v>558</v>
      </c>
      <c r="U418" s="1" t="s">
        <v>116</v>
      </c>
      <c r="V418" t="s">
        <v>29</v>
      </c>
      <c r="W418"/>
      <c r="X418" t="s">
        <v>30</v>
      </c>
    </row>
    <row r="419" spans="2:24">
      <c r="B419" s="2" t="s">
        <v>807</v>
      </c>
      <c r="C419" s="1"/>
      <c r="D419" s="1"/>
      <c r="E419" s="1"/>
      <c r="F419" s="1"/>
      <c r="G419" s="1"/>
      <c r="H419" s="1"/>
      <c r="I419"/>
      <c r="J419"/>
      <c r="K419"/>
      <c r="L419"/>
      <c r="M419"/>
      <c r="N419"/>
      <c r="O419"/>
      <c r="Q419" t="s">
        <v>25</v>
      </c>
      <c r="R419" s="1" t="s">
        <v>808</v>
      </c>
      <c r="S419" s="1"/>
      <c r="T419" s="1" t="s">
        <v>809</v>
      </c>
      <c r="U419" s="1" t="s">
        <v>276</v>
      </c>
      <c r="V419" t="s">
        <v>29</v>
      </c>
      <c r="W419"/>
      <c r="X419" t="s">
        <v>30</v>
      </c>
    </row>
    <row r="420" spans="2:24">
      <c r="B420" s="2" t="s">
        <v>810</v>
      </c>
      <c r="C420" s="1"/>
      <c r="D420" s="1"/>
      <c r="E420" s="1"/>
      <c r="F420" s="1"/>
      <c r="G420" s="1"/>
      <c r="H420" s="1"/>
      <c r="I420"/>
      <c r="J420"/>
      <c r="K420"/>
      <c r="L420"/>
      <c r="M420"/>
      <c r="N420"/>
      <c r="O420"/>
      <c r="Q420" t="s">
        <v>25</v>
      </c>
      <c r="R420" s="1"/>
      <c r="S420" s="1"/>
      <c r="T420" s="1" t="s">
        <v>345</v>
      </c>
      <c r="U420" s="1" t="s">
        <v>116</v>
      </c>
      <c r="V420" t="s">
        <v>29</v>
      </c>
      <c r="W420"/>
      <c r="X420" t="s">
        <v>30</v>
      </c>
    </row>
    <row r="421" spans="2:24">
      <c r="B421" s="2" t="s">
        <v>811</v>
      </c>
      <c r="C421" s="1"/>
      <c r="D421" s="1"/>
      <c r="E421" s="1"/>
      <c r="F421" s="1"/>
      <c r="G421" s="1"/>
      <c r="H421" s="1"/>
      <c r="I421"/>
      <c r="J421"/>
      <c r="K421"/>
      <c r="L421"/>
      <c r="M421"/>
      <c r="N421"/>
      <c r="O421"/>
      <c r="Q421" t="s">
        <v>25</v>
      </c>
      <c r="R421" s="1"/>
      <c r="S421" s="1"/>
      <c r="T421" s="1" t="s">
        <v>77</v>
      </c>
      <c r="U421" s="1" t="s">
        <v>78</v>
      </c>
      <c r="V421" t="s">
        <v>29</v>
      </c>
      <c r="W421"/>
      <c r="X421" t="s">
        <v>30</v>
      </c>
    </row>
    <row r="422" spans="2:24">
      <c r="B422" s="2" t="s">
        <v>812</v>
      </c>
      <c r="C422" s="1"/>
      <c r="D422" s="1"/>
      <c r="E422" s="1"/>
      <c r="F422" s="1"/>
      <c r="G422" s="1"/>
      <c r="H422" s="1"/>
      <c r="I422"/>
      <c r="J422"/>
      <c r="K422"/>
      <c r="L422"/>
      <c r="M422"/>
      <c r="N422"/>
      <c r="O422"/>
      <c r="Q422" t="s">
        <v>25</v>
      </c>
      <c r="R422" s="1"/>
      <c r="S422" s="1"/>
      <c r="T422" s="1" t="s">
        <v>345</v>
      </c>
      <c r="U422" s="1" t="s">
        <v>116</v>
      </c>
      <c r="V422" t="s">
        <v>29</v>
      </c>
      <c r="W422"/>
      <c r="X422" t="s">
        <v>30</v>
      </c>
    </row>
    <row r="423" spans="2:24">
      <c r="B423" s="2" t="s">
        <v>813</v>
      </c>
      <c r="C423" s="1">
        <v>9847191525</v>
      </c>
      <c r="D423" s="1"/>
      <c r="E423" s="1"/>
      <c r="F423" s="1"/>
      <c r="G423" s="1" t="s">
        <v>731</v>
      </c>
      <c r="H423" s="1" t="s">
        <v>57</v>
      </c>
      <c r="I423"/>
      <c r="J423"/>
      <c r="K423"/>
      <c r="L423"/>
      <c r="M423"/>
      <c r="N423"/>
      <c r="O423"/>
      <c r="Q423" t="s">
        <v>25</v>
      </c>
      <c r="R423" s="1"/>
      <c r="S423" s="1"/>
      <c r="T423" s="1" t="s">
        <v>225</v>
      </c>
      <c r="U423" s="1" t="s">
        <v>60</v>
      </c>
      <c r="V423" t="s">
        <v>29</v>
      </c>
      <c r="W423"/>
      <c r="X423" t="s">
        <v>30</v>
      </c>
    </row>
    <row r="424" spans="2:24">
      <c r="B424" s="2" t="s">
        <v>814</v>
      </c>
      <c r="C424" s="1"/>
      <c r="D424" s="1"/>
      <c r="E424" s="1"/>
      <c r="F424" s="1"/>
      <c r="G424" s="1"/>
      <c r="H424" s="1"/>
      <c r="I424"/>
      <c r="J424"/>
      <c r="K424"/>
      <c r="L424"/>
      <c r="M424"/>
      <c r="N424"/>
      <c r="O424"/>
      <c r="Q424" t="s">
        <v>25</v>
      </c>
      <c r="R424" s="1"/>
      <c r="S424" s="1"/>
      <c r="T424" s="1" t="s">
        <v>423</v>
      </c>
      <c r="U424" s="1" t="s">
        <v>28</v>
      </c>
      <c r="V424" t="s">
        <v>29</v>
      </c>
      <c r="W424"/>
      <c r="X424" t="s">
        <v>30</v>
      </c>
    </row>
    <row r="425" spans="2:24">
      <c r="B425" s="2" t="s">
        <v>815</v>
      </c>
      <c r="C425" s="1"/>
      <c r="D425" s="1"/>
      <c r="E425" s="1"/>
      <c r="F425" s="1"/>
      <c r="G425" s="1"/>
      <c r="H425" s="1"/>
      <c r="I425"/>
      <c r="J425"/>
      <c r="K425"/>
      <c r="L425"/>
      <c r="M425"/>
      <c r="N425"/>
      <c r="O425"/>
      <c r="Q425" t="s">
        <v>25</v>
      </c>
      <c r="R425" s="1" t="s">
        <v>816</v>
      </c>
      <c r="S425" s="1"/>
      <c r="T425" s="1" t="s">
        <v>817</v>
      </c>
      <c r="U425" s="1" t="s">
        <v>90</v>
      </c>
      <c r="V425" t="s">
        <v>29</v>
      </c>
      <c r="W425"/>
      <c r="X425" t="s">
        <v>30</v>
      </c>
    </row>
    <row r="426" spans="2:24">
      <c r="B426" s="2" t="s">
        <v>818</v>
      </c>
      <c r="C426" s="1">
        <v>9891001735</v>
      </c>
      <c r="D426" s="1"/>
      <c r="E426" s="1"/>
      <c r="F426" s="1"/>
      <c r="G426" s="1" t="s">
        <v>819</v>
      </c>
      <c r="H426" s="1" t="s">
        <v>247</v>
      </c>
      <c r="I426"/>
      <c r="J426"/>
      <c r="K426"/>
      <c r="L426"/>
      <c r="M426"/>
      <c r="N426"/>
      <c r="O426"/>
      <c r="Q426" t="s">
        <v>25</v>
      </c>
      <c r="R426" s="1"/>
      <c r="S426" s="1"/>
      <c r="T426" s="1" t="s">
        <v>820</v>
      </c>
      <c r="U426" s="1" t="s">
        <v>53</v>
      </c>
      <c r="V426" t="s">
        <v>29</v>
      </c>
      <c r="W426"/>
      <c r="X426" t="s">
        <v>30</v>
      </c>
    </row>
    <row r="427" spans="2:24">
      <c r="B427" s="2" t="s">
        <v>821</v>
      </c>
      <c r="C427" s="1"/>
      <c r="D427" s="1"/>
      <c r="E427" s="1"/>
      <c r="F427" s="1"/>
      <c r="G427" s="1"/>
      <c r="H427" s="1"/>
      <c r="I427"/>
      <c r="J427"/>
      <c r="K427"/>
      <c r="L427"/>
      <c r="M427"/>
      <c r="N427"/>
      <c r="O427"/>
      <c r="Q427" t="s">
        <v>25</v>
      </c>
      <c r="R427" s="1"/>
      <c r="S427" s="1"/>
      <c r="T427" s="1" t="s">
        <v>558</v>
      </c>
      <c r="U427" s="1" t="s">
        <v>116</v>
      </c>
      <c r="V427" t="s">
        <v>29</v>
      </c>
      <c r="W427"/>
      <c r="X427" t="s">
        <v>30</v>
      </c>
    </row>
    <row r="428" spans="2:24">
      <c r="B428" s="2" t="s">
        <v>822</v>
      </c>
      <c r="C428" s="1"/>
      <c r="D428" s="1"/>
      <c r="E428" s="1"/>
      <c r="F428" s="1"/>
      <c r="G428" s="1"/>
      <c r="H428" s="1"/>
      <c r="I428"/>
      <c r="J428"/>
      <c r="K428"/>
      <c r="L428"/>
      <c r="M428"/>
      <c r="N428"/>
      <c r="O428"/>
      <c r="Q428" t="s">
        <v>25</v>
      </c>
      <c r="R428" s="1"/>
      <c r="S428" s="1"/>
      <c r="T428" s="1" t="s">
        <v>823</v>
      </c>
      <c r="U428" s="1" t="s">
        <v>60</v>
      </c>
      <c r="V428" t="s">
        <v>29</v>
      </c>
      <c r="W428"/>
      <c r="X428" t="s">
        <v>30</v>
      </c>
    </row>
    <row r="429" spans="2:24">
      <c r="B429" s="2" t="s">
        <v>824</v>
      </c>
      <c r="C429" s="1">
        <v>9821394709</v>
      </c>
      <c r="D429" s="1"/>
      <c r="E429" s="1"/>
      <c r="F429" s="1"/>
      <c r="G429" s="1" t="s">
        <v>56</v>
      </c>
      <c r="H429" s="1" t="s">
        <v>46</v>
      </c>
      <c r="I429"/>
      <c r="J429"/>
      <c r="K429"/>
      <c r="L429"/>
      <c r="M429"/>
      <c r="N429"/>
      <c r="O429"/>
      <c r="Q429" t="s">
        <v>25</v>
      </c>
      <c r="R429" s="1"/>
      <c r="S429" s="1"/>
      <c r="T429" s="1" t="s">
        <v>825</v>
      </c>
      <c r="U429" s="1" t="s">
        <v>43</v>
      </c>
      <c r="V429" t="s">
        <v>29</v>
      </c>
      <c r="W429"/>
      <c r="X429" t="s">
        <v>30</v>
      </c>
    </row>
    <row r="430" spans="2:24">
      <c r="B430" s="2" t="s">
        <v>826</v>
      </c>
      <c r="C430" s="1"/>
      <c r="D430" s="1"/>
      <c r="E430" s="1"/>
      <c r="F430" s="1"/>
      <c r="G430" s="1"/>
      <c r="H430" s="1"/>
      <c r="I430"/>
      <c r="J430"/>
      <c r="K430"/>
      <c r="L430"/>
      <c r="M430"/>
      <c r="N430"/>
      <c r="O430"/>
      <c r="Q430" t="s">
        <v>25</v>
      </c>
      <c r="R430" s="1"/>
      <c r="S430" s="1"/>
      <c r="T430" s="1" t="s">
        <v>825</v>
      </c>
      <c r="U430" s="1" t="s">
        <v>43</v>
      </c>
      <c r="V430" t="s">
        <v>29</v>
      </c>
      <c r="W430"/>
      <c r="X430" t="s">
        <v>30</v>
      </c>
    </row>
    <row r="431" spans="2:24">
      <c r="B431" s="2" t="s">
        <v>827</v>
      </c>
      <c r="C431" s="1">
        <v>8295365384</v>
      </c>
      <c r="D431" s="1"/>
      <c r="E431" s="1"/>
      <c r="F431" s="1"/>
      <c r="G431" s="1" t="s">
        <v>230</v>
      </c>
      <c r="H431" s="1" t="s">
        <v>46</v>
      </c>
      <c r="I431"/>
      <c r="J431"/>
      <c r="K431"/>
      <c r="L431"/>
      <c r="M431"/>
      <c r="N431"/>
      <c r="O431"/>
      <c r="Q431" t="s">
        <v>25</v>
      </c>
      <c r="R431" s="1"/>
      <c r="S431" s="1"/>
      <c r="T431" s="1" t="s">
        <v>734</v>
      </c>
      <c r="U431" s="1" t="s">
        <v>289</v>
      </c>
      <c r="V431" t="s">
        <v>29</v>
      </c>
      <c r="W431"/>
      <c r="X431" t="s">
        <v>30</v>
      </c>
    </row>
    <row r="432" spans="2:24">
      <c r="B432" s="2" t="s">
        <v>828</v>
      </c>
      <c r="C432" s="1">
        <v>9811463697</v>
      </c>
      <c r="D432" s="1"/>
      <c r="E432" s="1"/>
      <c r="F432" s="1"/>
      <c r="G432" s="1" t="s">
        <v>45</v>
      </c>
      <c r="H432" s="1" t="s">
        <v>46</v>
      </c>
      <c r="I432"/>
      <c r="J432"/>
      <c r="K432"/>
      <c r="L432"/>
      <c r="M432"/>
      <c r="N432"/>
      <c r="O432"/>
      <c r="Q432" t="s">
        <v>25</v>
      </c>
      <c r="R432" s="1"/>
      <c r="S432" s="1"/>
      <c r="T432" s="1" t="s">
        <v>39</v>
      </c>
      <c r="U432" s="1" t="s">
        <v>28</v>
      </c>
      <c r="V432" t="s">
        <v>29</v>
      </c>
      <c r="W432"/>
      <c r="X432" t="s">
        <v>30</v>
      </c>
    </row>
    <row r="433" spans="2:24">
      <c r="B433" s="2" t="s">
        <v>829</v>
      </c>
      <c r="C433" s="1">
        <v>9918678018</v>
      </c>
      <c r="D433" s="1"/>
      <c r="E433" s="1"/>
      <c r="F433" s="1"/>
      <c r="G433" s="1" t="s">
        <v>45</v>
      </c>
      <c r="H433" s="1" t="s">
        <v>331</v>
      </c>
      <c r="I433"/>
      <c r="J433"/>
      <c r="K433"/>
      <c r="L433"/>
      <c r="M433"/>
      <c r="N433"/>
      <c r="O433"/>
      <c r="Q433" t="s">
        <v>25</v>
      </c>
      <c r="R433" s="1"/>
      <c r="S433" s="1"/>
      <c r="T433" s="1" t="s">
        <v>830</v>
      </c>
      <c r="U433" s="1" t="s">
        <v>28</v>
      </c>
      <c r="V433" t="s">
        <v>29</v>
      </c>
      <c r="W433"/>
      <c r="X433" t="s">
        <v>30</v>
      </c>
    </row>
    <row r="434" spans="2:24">
      <c r="B434" s="2" t="s">
        <v>831</v>
      </c>
      <c r="C434" s="1">
        <v>9562420549</v>
      </c>
      <c r="D434" s="1"/>
      <c r="E434" s="1"/>
      <c r="F434" s="1"/>
      <c r="G434" s="1" t="s">
        <v>56</v>
      </c>
      <c r="H434" s="1" t="s">
        <v>247</v>
      </c>
      <c r="I434"/>
      <c r="J434"/>
      <c r="K434"/>
      <c r="L434"/>
      <c r="M434"/>
      <c r="N434"/>
      <c r="O434"/>
      <c r="Q434" t="s">
        <v>25</v>
      </c>
      <c r="R434" s="1"/>
      <c r="S434" s="1"/>
      <c r="T434" s="1" t="s">
        <v>115</v>
      </c>
      <c r="U434" s="1" t="s">
        <v>116</v>
      </c>
      <c r="V434" t="s">
        <v>29</v>
      </c>
      <c r="W434"/>
      <c r="X434" t="s">
        <v>30</v>
      </c>
    </row>
    <row r="435" spans="2:24">
      <c r="B435" s="2" t="s">
        <v>832</v>
      </c>
      <c r="C435" s="1"/>
      <c r="D435" s="1"/>
      <c r="E435" s="1"/>
      <c r="F435" s="1"/>
      <c r="G435" s="1"/>
      <c r="H435" s="1"/>
      <c r="I435"/>
      <c r="J435"/>
      <c r="K435"/>
      <c r="L435"/>
      <c r="M435"/>
      <c r="N435"/>
      <c r="O435"/>
      <c r="Q435" t="s">
        <v>25</v>
      </c>
      <c r="R435" s="1"/>
      <c r="S435" s="1"/>
      <c r="T435" s="1" t="s">
        <v>52</v>
      </c>
      <c r="U435" s="1" t="s">
        <v>53</v>
      </c>
      <c r="V435" t="s">
        <v>29</v>
      </c>
      <c r="W435"/>
      <c r="X435" t="s">
        <v>30</v>
      </c>
    </row>
    <row r="436" spans="2:24">
      <c r="B436" s="2" t="s">
        <v>833</v>
      </c>
      <c r="C436" s="1"/>
      <c r="D436" s="1"/>
      <c r="E436" s="1"/>
      <c r="F436" s="1"/>
      <c r="G436" s="1"/>
      <c r="H436" s="1"/>
      <c r="I436"/>
      <c r="J436"/>
      <c r="K436"/>
      <c r="L436"/>
      <c r="M436"/>
      <c r="N436"/>
      <c r="O436"/>
      <c r="Q436" t="s">
        <v>25</v>
      </c>
      <c r="R436" s="1"/>
      <c r="S436" s="1"/>
      <c r="T436" s="1" t="s">
        <v>802</v>
      </c>
      <c r="U436" s="1" t="s">
        <v>105</v>
      </c>
      <c r="V436" t="s">
        <v>29</v>
      </c>
      <c r="W436"/>
      <c r="X436" t="s">
        <v>30</v>
      </c>
    </row>
    <row r="437" spans="2:24">
      <c r="B437" s="2" t="s">
        <v>834</v>
      </c>
      <c r="C437" s="1">
        <v>7989637753</v>
      </c>
      <c r="D437" s="1"/>
      <c r="E437" s="1"/>
      <c r="F437" s="1"/>
      <c r="G437" s="1" t="s">
        <v>72</v>
      </c>
      <c r="H437" s="1" t="s">
        <v>46</v>
      </c>
      <c r="I437"/>
      <c r="J437"/>
      <c r="K437"/>
      <c r="L437"/>
      <c r="M437"/>
      <c r="N437"/>
      <c r="O437"/>
      <c r="Q437" t="s">
        <v>25</v>
      </c>
      <c r="R437" s="1"/>
      <c r="S437" s="1"/>
      <c r="T437" s="1" t="s">
        <v>835</v>
      </c>
      <c r="U437" s="1" t="s">
        <v>276</v>
      </c>
      <c r="V437" t="s">
        <v>29</v>
      </c>
      <c r="W437"/>
      <c r="X437" t="s">
        <v>30</v>
      </c>
    </row>
    <row r="438" spans="2:24">
      <c r="B438" s="2" t="s">
        <v>836</v>
      </c>
      <c r="C438" s="1"/>
      <c r="D438" s="1"/>
      <c r="E438" s="1"/>
      <c r="F438" s="1"/>
      <c r="G438" s="1"/>
      <c r="H438" s="1"/>
      <c r="I438"/>
      <c r="J438"/>
      <c r="K438"/>
      <c r="L438"/>
      <c r="M438"/>
      <c r="N438"/>
      <c r="O438"/>
      <c r="Q438" t="s">
        <v>25</v>
      </c>
      <c r="R438" s="1"/>
      <c r="S438" s="1"/>
      <c r="T438" s="1" t="s">
        <v>445</v>
      </c>
      <c r="U438" s="1" t="s">
        <v>158</v>
      </c>
      <c r="V438" t="s">
        <v>29</v>
      </c>
      <c r="W438"/>
      <c r="X438" t="s">
        <v>30</v>
      </c>
    </row>
    <row r="439" spans="2:24">
      <c r="B439" s="2" t="s">
        <v>837</v>
      </c>
      <c r="C439" s="1"/>
      <c r="D439" s="1"/>
      <c r="E439" s="1"/>
      <c r="F439" s="1"/>
      <c r="G439" s="1"/>
      <c r="H439" s="1"/>
      <c r="I439"/>
      <c r="J439"/>
      <c r="K439"/>
      <c r="L439"/>
      <c r="M439"/>
      <c r="N439"/>
      <c r="O439"/>
      <c r="Q439" t="s">
        <v>25</v>
      </c>
      <c r="R439" s="1"/>
      <c r="S439" s="1"/>
      <c r="T439" s="1" t="s">
        <v>52</v>
      </c>
      <c r="U439" s="1" t="s">
        <v>53</v>
      </c>
      <c r="V439" t="s">
        <v>29</v>
      </c>
      <c r="W439"/>
      <c r="X439" t="s">
        <v>30</v>
      </c>
    </row>
    <row r="440" spans="2:24">
      <c r="B440" s="2" t="s">
        <v>838</v>
      </c>
      <c r="C440" s="1">
        <v>8787686876</v>
      </c>
      <c r="D440" s="1"/>
      <c r="E440" s="1"/>
      <c r="F440" s="1"/>
      <c r="G440" s="1" t="s">
        <v>230</v>
      </c>
      <c r="H440" s="1" t="s">
        <v>231</v>
      </c>
      <c r="I440"/>
      <c r="J440"/>
      <c r="K440"/>
      <c r="L440"/>
      <c r="M440"/>
      <c r="N440"/>
      <c r="O440"/>
      <c r="Q440" t="s">
        <v>25</v>
      </c>
      <c r="R440" s="1"/>
      <c r="S440" s="1"/>
      <c r="T440" s="1" t="s">
        <v>84</v>
      </c>
      <c r="U440" s="1" t="s">
        <v>53</v>
      </c>
      <c r="V440" t="s">
        <v>29</v>
      </c>
      <c r="W440"/>
      <c r="X440" t="s">
        <v>30</v>
      </c>
    </row>
    <row r="441" spans="2:24">
      <c r="B441" s="2" t="s">
        <v>839</v>
      </c>
      <c r="C441" s="1">
        <v>9868256292</v>
      </c>
      <c r="D441" s="1"/>
      <c r="E441" s="1"/>
      <c r="F441" s="1"/>
      <c r="G441" s="1" t="s">
        <v>146</v>
      </c>
      <c r="H441" s="1" t="s">
        <v>476</v>
      </c>
      <c r="I441"/>
      <c r="J441"/>
      <c r="K441"/>
      <c r="L441"/>
      <c r="M441"/>
      <c r="N441"/>
      <c r="O441"/>
      <c r="Q441" t="s">
        <v>25</v>
      </c>
      <c r="R441" s="1" t="s">
        <v>840</v>
      </c>
      <c r="S441" s="1"/>
      <c r="T441" s="1" t="s">
        <v>39</v>
      </c>
      <c r="U441" s="1" t="s">
        <v>28</v>
      </c>
      <c r="V441" t="s">
        <v>29</v>
      </c>
      <c r="W441"/>
      <c r="X441" t="s">
        <v>30</v>
      </c>
    </row>
    <row r="442" spans="2:24">
      <c r="B442" s="2" t="s">
        <v>841</v>
      </c>
      <c r="C442" s="1"/>
      <c r="D442" s="1"/>
      <c r="E442" s="1"/>
      <c r="F442" s="1"/>
      <c r="G442" s="1"/>
      <c r="H442" s="1"/>
      <c r="I442"/>
      <c r="J442"/>
      <c r="K442"/>
      <c r="L442"/>
      <c r="M442"/>
      <c r="N442"/>
      <c r="O442"/>
      <c r="Q442" t="s">
        <v>25</v>
      </c>
      <c r="R442" s="1" t="s">
        <v>842</v>
      </c>
      <c r="S442" s="1"/>
      <c r="T442" s="1" t="s">
        <v>843</v>
      </c>
      <c r="U442" s="1" t="s">
        <v>78</v>
      </c>
      <c r="V442" t="s">
        <v>29</v>
      </c>
      <c r="W442"/>
      <c r="X442" t="s">
        <v>30</v>
      </c>
    </row>
    <row r="443" spans="2:24">
      <c r="B443" s="2" t="s">
        <v>844</v>
      </c>
      <c r="C443" s="1"/>
      <c r="D443" s="1"/>
      <c r="E443" s="1"/>
      <c r="F443" s="1"/>
      <c r="G443" s="1"/>
      <c r="H443" s="1"/>
      <c r="I443"/>
      <c r="J443"/>
      <c r="K443"/>
      <c r="L443"/>
      <c r="M443"/>
      <c r="N443"/>
      <c r="O443"/>
      <c r="Q443" t="s">
        <v>25</v>
      </c>
      <c r="R443" s="1"/>
      <c r="S443" s="1"/>
      <c r="T443" s="1" t="s">
        <v>758</v>
      </c>
      <c r="U443" s="1" t="s">
        <v>78</v>
      </c>
      <c r="V443" t="s">
        <v>29</v>
      </c>
      <c r="W443"/>
      <c r="X443" t="s">
        <v>30</v>
      </c>
    </row>
    <row r="444" spans="2:24">
      <c r="B444" s="2" t="s">
        <v>845</v>
      </c>
      <c r="C444" s="1"/>
      <c r="D444" s="1"/>
      <c r="E444" s="1"/>
      <c r="F444" s="1"/>
      <c r="G444" s="1"/>
      <c r="H444" s="1"/>
      <c r="I444"/>
      <c r="J444"/>
      <c r="K444"/>
      <c r="L444"/>
      <c r="M444"/>
      <c r="N444"/>
      <c r="O444"/>
      <c r="Q444" t="s">
        <v>25</v>
      </c>
      <c r="R444" s="1"/>
      <c r="S444" s="1"/>
      <c r="T444" s="1" t="s">
        <v>52</v>
      </c>
      <c r="U444" s="1" t="s">
        <v>53</v>
      </c>
      <c r="V444" t="s">
        <v>29</v>
      </c>
      <c r="W444"/>
      <c r="X444" t="s">
        <v>30</v>
      </c>
    </row>
    <row r="445" spans="2:24">
      <c r="B445" s="2" t="s">
        <v>846</v>
      </c>
      <c r="C445" s="1">
        <v>9812400855</v>
      </c>
      <c r="D445" s="1"/>
      <c r="E445" s="1"/>
      <c r="F445" s="1"/>
      <c r="G445" s="1" t="s">
        <v>146</v>
      </c>
      <c r="H445" s="1" t="s">
        <v>476</v>
      </c>
      <c r="I445"/>
      <c r="J445"/>
      <c r="K445"/>
      <c r="L445"/>
      <c r="M445"/>
      <c r="N445"/>
      <c r="O445"/>
      <c r="Q445" t="s">
        <v>25</v>
      </c>
      <c r="R445" s="1"/>
      <c r="S445" s="1"/>
      <c r="T445" s="1" t="s">
        <v>608</v>
      </c>
      <c r="U445" s="1" t="s">
        <v>78</v>
      </c>
      <c r="V445" t="s">
        <v>29</v>
      </c>
      <c r="W445"/>
      <c r="X445" t="s">
        <v>30</v>
      </c>
    </row>
    <row r="446" spans="2:24">
      <c r="B446" s="2" t="s">
        <v>847</v>
      </c>
      <c r="C446" s="1">
        <v>9304499816</v>
      </c>
      <c r="D446" s="1"/>
      <c r="E446" s="1"/>
      <c r="F446" s="1"/>
      <c r="G446" s="1" t="s">
        <v>45</v>
      </c>
      <c r="H446" s="1" t="s">
        <v>247</v>
      </c>
      <c r="I446"/>
      <c r="J446"/>
      <c r="K446"/>
      <c r="L446"/>
      <c r="M446"/>
      <c r="N446"/>
      <c r="O446"/>
      <c r="Q446" t="s">
        <v>25</v>
      </c>
      <c r="R446" s="1" t="s">
        <v>848</v>
      </c>
      <c r="S446" s="1"/>
      <c r="T446" s="1" t="s">
        <v>849</v>
      </c>
      <c r="U446" s="1" t="s">
        <v>284</v>
      </c>
      <c r="V446" t="s">
        <v>29</v>
      </c>
      <c r="W446"/>
      <c r="X446" t="s">
        <v>30</v>
      </c>
    </row>
    <row r="447" spans="2:24">
      <c r="B447" s="2" t="s">
        <v>850</v>
      </c>
      <c r="C447" s="1"/>
      <c r="D447" s="1"/>
      <c r="E447" s="1"/>
      <c r="F447" s="1"/>
      <c r="G447" s="1"/>
      <c r="H447" s="1"/>
      <c r="I447"/>
      <c r="J447"/>
      <c r="K447"/>
      <c r="L447"/>
      <c r="M447"/>
      <c r="N447"/>
      <c r="O447"/>
      <c r="Q447" t="s">
        <v>25</v>
      </c>
      <c r="R447" s="1"/>
      <c r="S447" s="1"/>
      <c r="T447" s="1" t="s">
        <v>190</v>
      </c>
      <c r="U447" s="1" t="s">
        <v>179</v>
      </c>
      <c r="V447" t="s">
        <v>29</v>
      </c>
      <c r="W447"/>
      <c r="X447" t="s">
        <v>30</v>
      </c>
    </row>
    <row r="448" spans="2:24">
      <c r="B448" s="2" t="s">
        <v>851</v>
      </c>
      <c r="C448" s="1"/>
      <c r="D448" s="1"/>
      <c r="E448" s="1"/>
      <c r="F448" s="1"/>
      <c r="G448" s="1"/>
      <c r="H448" s="1"/>
      <c r="I448"/>
      <c r="J448"/>
      <c r="K448"/>
      <c r="L448"/>
      <c r="M448"/>
      <c r="N448"/>
      <c r="O448"/>
      <c r="Q448" t="s">
        <v>25</v>
      </c>
      <c r="R448" s="1" t="s">
        <v>852</v>
      </c>
      <c r="S448" s="1"/>
      <c r="T448" s="1" t="s">
        <v>637</v>
      </c>
      <c r="U448" s="1" t="s">
        <v>158</v>
      </c>
      <c r="V448" t="s">
        <v>29</v>
      </c>
      <c r="W448"/>
      <c r="X448" t="s">
        <v>30</v>
      </c>
    </row>
    <row r="449" spans="2:24">
      <c r="B449" s="2" t="s">
        <v>853</v>
      </c>
      <c r="C449" s="1">
        <v>9053051120</v>
      </c>
      <c r="D449" s="1"/>
      <c r="E449" s="1"/>
      <c r="F449" s="1"/>
      <c r="G449" s="1" t="s">
        <v>731</v>
      </c>
      <c r="H449" s="1" t="s">
        <v>46</v>
      </c>
      <c r="I449"/>
      <c r="J449"/>
      <c r="K449"/>
      <c r="L449"/>
      <c r="M449"/>
      <c r="N449"/>
      <c r="O449"/>
      <c r="Q449" t="s">
        <v>25</v>
      </c>
      <c r="R449" s="1"/>
      <c r="S449" s="1"/>
      <c r="T449" s="1" t="s">
        <v>575</v>
      </c>
      <c r="U449" s="1" t="s">
        <v>78</v>
      </c>
      <c r="V449" t="s">
        <v>29</v>
      </c>
      <c r="W449"/>
      <c r="X449" t="s">
        <v>30</v>
      </c>
    </row>
    <row r="450" spans="2:24">
      <c r="B450" s="2" t="s">
        <v>854</v>
      </c>
      <c r="C450" s="1"/>
      <c r="D450" s="1"/>
      <c r="E450" s="1"/>
      <c r="F450" s="1"/>
      <c r="G450" s="1"/>
      <c r="H450" s="1"/>
      <c r="I450"/>
      <c r="J450"/>
      <c r="K450"/>
      <c r="L450"/>
      <c r="M450"/>
      <c r="N450"/>
      <c r="O450"/>
      <c r="Q450" t="s">
        <v>25</v>
      </c>
      <c r="R450" s="1"/>
      <c r="S450" s="1"/>
      <c r="T450" s="1" t="s">
        <v>52</v>
      </c>
      <c r="U450" s="1" t="s">
        <v>53</v>
      </c>
      <c r="V450" t="s">
        <v>29</v>
      </c>
      <c r="W450"/>
      <c r="X450" t="s">
        <v>30</v>
      </c>
    </row>
    <row r="451" spans="2:24">
      <c r="B451" s="2" t="s">
        <v>855</v>
      </c>
      <c r="C451" s="1">
        <v>9970877297</v>
      </c>
      <c r="D451" s="1"/>
      <c r="E451" s="1"/>
      <c r="F451" s="1"/>
      <c r="G451" s="1" t="s">
        <v>56</v>
      </c>
      <c r="H451" s="1" t="s">
        <v>247</v>
      </c>
      <c r="I451"/>
      <c r="J451"/>
      <c r="K451"/>
      <c r="L451"/>
      <c r="M451"/>
      <c r="N451"/>
      <c r="O451"/>
      <c r="Q451" t="s">
        <v>25</v>
      </c>
      <c r="R451" s="1"/>
      <c r="S451" s="1"/>
      <c r="T451" s="1" t="s">
        <v>137</v>
      </c>
      <c r="U451" s="1" t="s">
        <v>33</v>
      </c>
      <c r="V451" t="s">
        <v>29</v>
      </c>
      <c r="W451"/>
      <c r="X451" t="s">
        <v>30</v>
      </c>
    </row>
    <row r="452" spans="2:24">
      <c r="B452" s="2" t="s">
        <v>856</v>
      </c>
      <c r="C452" s="1"/>
      <c r="D452" s="1"/>
      <c r="E452" s="1"/>
      <c r="F452" s="1"/>
      <c r="G452" s="1"/>
      <c r="H452" s="1"/>
      <c r="I452"/>
      <c r="J452"/>
      <c r="K452"/>
      <c r="L452"/>
      <c r="M452"/>
      <c r="N452"/>
      <c r="O452"/>
      <c r="Q452" t="s">
        <v>25</v>
      </c>
      <c r="R452" s="1"/>
      <c r="S452" s="1"/>
      <c r="T452" s="1" t="s">
        <v>211</v>
      </c>
      <c r="U452" s="1" t="s">
        <v>33</v>
      </c>
      <c r="V452" t="s">
        <v>29</v>
      </c>
      <c r="W452"/>
      <c r="X452" t="s">
        <v>30</v>
      </c>
    </row>
    <row r="453" spans="2:24">
      <c r="B453" s="2" t="s">
        <v>857</v>
      </c>
      <c r="C453" s="1">
        <v>9871605897</v>
      </c>
      <c r="D453" s="1"/>
      <c r="E453" s="1"/>
      <c r="F453" s="1"/>
      <c r="G453" s="1" t="s">
        <v>146</v>
      </c>
      <c r="H453" s="1" t="s">
        <v>331</v>
      </c>
      <c r="I453"/>
      <c r="J453"/>
      <c r="K453"/>
      <c r="L453"/>
      <c r="M453"/>
      <c r="N453"/>
      <c r="O453"/>
      <c r="Q453" t="s">
        <v>25</v>
      </c>
      <c r="R453" s="1"/>
      <c r="S453" s="1"/>
      <c r="T453" s="1" t="s">
        <v>301</v>
      </c>
      <c r="U453" s="1" t="s">
        <v>53</v>
      </c>
      <c r="V453" t="s">
        <v>29</v>
      </c>
      <c r="W453"/>
      <c r="X453" t="s">
        <v>30</v>
      </c>
    </row>
    <row r="454" spans="2:24">
      <c r="B454" s="2" t="s">
        <v>858</v>
      </c>
      <c r="C454" s="1"/>
      <c r="D454" s="1"/>
      <c r="E454" s="1"/>
      <c r="F454" s="1"/>
      <c r="G454" s="1"/>
      <c r="H454" s="1"/>
      <c r="I454"/>
      <c r="J454"/>
      <c r="K454"/>
      <c r="L454"/>
      <c r="M454"/>
      <c r="N454"/>
      <c r="O454"/>
      <c r="Q454" t="s">
        <v>25</v>
      </c>
      <c r="R454" s="1" t="s">
        <v>859</v>
      </c>
      <c r="S454" s="1"/>
      <c r="T454" s="1" t="s">
        <v>52</v>
      </c>
      <c r="U454" s="1" t="s">
        <v>53</v>
      </c>
      <c r="V454" t="s">
        <v>29</v>
      </c>
      <c r="W454"/>
      <c r="X454" t="s">
        <v>30</v>
      </c>
    </row>
    <row r="455" spans="2:24">
      <c r="B455" s="2" t="s">
        <v>860</v>
      </c>
      <c r="C455" s="1"/>
      <c r="D455" s="1"/>
      <c r="E455" s="1"/>
      <c r="F455" s="1"/>
      <c r="G455" s="1"/>
      <c r="H455" s="1"/>
      <c r="I455"/>
      <c r="J455"/>
      <c r="K455"/>
      <c r="L455"/>
      <c r="M455"/>
      <c r="N455"/>
      <c r="O455"/>
      <c r="Q455" t="s">
        <v>25</v>
      </c>
      <c r="R455" s="1"/>
      <c r="S455" s="1"/>
      <c r="T455" s="1" t="s">
        <v>52</v>
      </c>
      <c r="U455" s="1" t="s">
        <v>53</v>
      </c>
      <c r="V455" t="s">
        <v>29</v>
      </c>
      <c r="W455"/>
      <c r="X455" t="s">
        <v>30</v>
      </c>
    </row>
    <row r="456" spans="2:24">
      <c r="B456" s="2" t="s">
        <v>861</v>
      </c>
      <c r="C456" s="1">
        <v>9998890694</v>
      </c>
      <c r="D456" s="1"/>
      <c r="E456" s="1"/>
      <c r="F456" s="1"/>
      <c r="G456" s="1" t="s">
        <v>45</v>
      </c>
      <c r="H456" s="1" t="s">
        <v>46</v>
      </c>
      <c r="I456"/>
      <c r="J456"/>
      <c r="K456"/>
      <c r="L456"/>
      <c r="M456"/>
      <c r="N456"/>
      <c r="O456"/>
      <c r="Q456" t="s">
        <v>25</v>
      </c>
      <c r="R456" s="1"/>
      <c r="S456" s="1"/>
      <c r="T456" s="1" t="s">
        <v>135</v>
      </c>
      <c r="U456" s="1" t="s">
        <v>116</v>
      </c>
      <c r="V456" t="s">
        <v>29</v>
      </c>
      <c r="W456"/>
      <c r="X456" t="s">
        <v>30</v>
      </c>
    </row>
    <row r="457" spans="2:24">
      <c r="B457" s="2" t="s">
        <v>862</v>
      </c>
      <c r="C457" s="1">
        <v>9837222744</v>
      </c>
      <c r="D457" s="1"/>
      <c r="E457" s="1"/>
      <c r="F457" s="1"/>
      <c r="G457" s="1" t="s">
        <v>45</v>
      </c>
      <c r="H457" s="1" t="s">
        <v>57</v>
      </c>
      <c r="I457"/>
      <c r="J457"/>
      <c r="K457"/>
      <c r="L457"/>
      <c r="M457"/>
      <c r="N457"/>
      <c r="O457"/>
      <c r="Q457" t="s">
        <v>25</v>
      </c>
      <c r="R457" s="1" t="s">
        <v>863</v>
      </c>
      <c r="S457" s="1"/>
      <c r="T457" s="1" t="s">
        <v>734</v>
      </c>
      <c r="U457" s="1" t="s">
        <v>289</v>
      </c>
      <c r="V457" t="s">
        <v>29</v>
      </c>
      <c r="W457"/>
      <c r="X457" t="s">
        <v>30</v>
      </c>
    </row>
    <row r="458" spans="2:24">
      <c r="B458" s="2" t="s">
        <v>864</v>
      </c>
      <c r="C458" s="1">
        <v>7080637631</v>
      </c>
      <c r="D458" s="1"/>
      <c r="E458" s="1"/>
      <c r="F458" s="1"/>
      <c r="G458" s="1" t="s">
        <v>45</v>
      </c>
      <c r="H458" s="1" t="s">
        <v>476</v>
      </c>
      <c r="I458"/>
      <c r="J458"/>
      <c r="K458"/>
      <c r="L458"/>
      <c r="M458"/>
      <c r="N458"/>
      <c r="O458"/>
      <c r="Q458" t="s">
        <v>25</v>
      </c>
      <c r="R458" s="1"/>
      <c r="S458" s="1"/>
      <c r="T458" s="1" t="s">
        <v>333</v>
      </c>
      <c r="U458" s="1" t="s">
        <v>28</v>
      </c>
      <c r="V458" t="s">
        <v>29</v>
      </c>
      <c r="W458"/>
      <c r="X458" t="s">
        <v>30</v>
      </c>
    </row>
    <row r="459" spans="2:24">
      <c r="B459" s="2" t="s">
        <v>865</v>
      </c>
      <c r="C459" s="1"/>
      <c r="D459" s="1"/>
      <c r="E459" s="1"/>
      <c r="F459" s="1"/>
      <c r="G459" s="1"/>
      <c r="H459" s="1"/>
      <c r="I459"/>
      <c r="J459"/>
      <c r="K459"/>
      <c r="L459"/>
      <c r="M459"/>
      <c r="N459"/>
      <c r="O459"/>
      <c r="Q459" t="s">
        <v>25</v>
      </c>
      <c r="R459" s="1" t="s">
        <v>866</v>
      </c>
      <c r="S459" s="1"/>
      <c r="T459" s="1" t="s">
        <v>516</v>
      </c>
      <c r="U459" s="1" t="s">
        <v>105</v>
      </c>
      <c r="V459" t="s">
        <v>29</v>
      </c>
      <c r="W459"/>
      <c r="X459" t="s">
        <v>30</v>
      </c>
    </row>
    <row r="460" spans="2:24">
      <c r="B460" s="2" t="s">
        <v>867</v>
      </c>
      <c r="C460" s="1"/>
      <c r="D460" s="1"/>
      <c r="E460" s="1"/>
      <c r="F460" s="1"/>
      <c r="G460" s="1"/>
      <c r="H460" s="1"/>
      <c r="I460"/>
      <c r="J460"/>
      <c r="K460"/>
      <c r="L460"/>
      <c r="M460"/>
      <c r="N460"/>
      <c r="O460"/>
      <c r="Q460" t="s">
        <v>25</v>
      </c>
      <c r="R460" s="1"/>
      <c r="S460" s="1"/>
      <c r="T460" s="1" t="s">
        <v>868</v>
      </c>
      <c r="U460" s="1" t="s">
        <v>33</v>
      </c>
      <c r="V460" t="s">
        <v>29</v>
      </c>
      <c r="W460"/>
      <c r="X460" t="s">
        <v>30</v>
      </c>
    </row>
    <row r="461" spans="2:24">
      <c r="B461" s="2" t="s">
        <v>869</v>
      </c>
      <c r="C461" s="1"/>
      <c r="D461" s="1"/>
      <c r="E461" s="1"/>
      <c r="F461" s="1"/>
      <c r="G461" s="1"/>
      <c r="H461" s="1"/>
      <c r="I461"/>
      <c r="J461"/>
      <c r="K461"/>
      <c r="L461"/>
      <c r="M461"/>
      <c r="N461"/>
      <c r="O461"/>
      <c r="Q461" t="s">
        <v>25</v>
      </c>
      <c r="R461" s="1" t="s">
        <v>870</v>
      </c>
      <c r="S461" s="1"/>
      <c r="T461" s="1" t="s">
        <v>871</v>
      </c>
      <c r="U461" s="1" t="s">
        <v>33</v>
      </c>
      <c r="V461" t="s">
        <v>29</v>
      </c>
      <c r="W461"/>
      <c r="X461" t="s">
        <v>30</v>
      </c>
    </row>
    <row r="462" spans="2:24">
      <c r="B462" s="2" t="s">
        <v>872</v>
      </c>
      <c r="C462" s="1"/>
      <c r="D462" s="1"/>
      <c r="E462" s="1"/>
      <c r="F462" s="1"/>
      <c r="G462" s="1"/>
      <c r="H462" s="1"/>
      <c r="I462"/>
      <c r="J462"/>
      <c r="K462"/>
      <c r="L462"/>
      <c r="M462"/>
      <c r="N462"/>
      <c r="O462"/>
      <c r="Q462" t="s">
        <v>25</v>
      </c>
      <c r="R462" s="1"/>
      <c r="S462" s="1"/>
      <c r="T462" s="1" t="s">
        <v>873</v>
      </c>
      <c r="U462" s="1" t="s">
        <v>60</v>
      </c>
      <c r="V462" t="s">
        <v>29</v>
      </c>
      <c r="W462"/>
      <c r="X462" t="s">
        <v>30</v>
      </c>
    </row>
    <row r="463" spans="2:24">
      <c r="B463" s="2" t="s">
        <v>874</v>
      </c>
      <c r="C463" s="1">
        <v>8825730738</v>
      </c>
      <c r="D463" s="1"/>
      <c r="E463" s="1"/>
      <c r="F463" s="1"/>
      <c r="G463" s="1" t="s">
        <v>146</v>
      </c>
      <c r="H463" s="1" t="s">
        <v>247</v>
      </c>
      <c r="I463"/>
      <c r="J463"/>
      <c r="K463"/>
      <c r="L463"/>
      <c r="M463"/>
      <c r="N463"/>
      <c r="O463"/>
      <c r="Q463" t="s">
        <v>25</v>
      </c>
      <c r="R463" s="1"/>
      <c r="S463" s="1"/>
      <c r="T463" s="1" t="s">
        <v>875</v>
      </c>
      <c r="U463" s="1" t="s">
        <v>179</v>
      </c>
      <c r="V463" t="s">
        <v>29</v>
      </c>
      <c r="W463"/>
      <c r="X463" t="s">
        <v>30</v>
      </c>
    </row>
    <row r="464" spans="2:24">
      <c r="B464" s="2" t="s">
        <v>876</v>
      </c>
      <c r="C464" s="1"/>
      <c r="D464" s="1"/>
      <c r="E464" s="1"/>
      <c r="F464" s="1"/>
      <c r="G464" s="1"/>
      <c r="H464" s="1"/>
      <c r="I464"/>
      <c r="J464"/>
      <c r="K464"/>
      <c r="L464"/>
      <c r="M464"/>
      <c r="N464"/>
      <c r="O464"/>
      <c r="Q464" t="s">
        <v>25</v>
      </c>
      <c r="R464" s="1"/>
      <c r="S464" s="1"/>
      <c r="T464" s="1" t="s">
        <v>52</v>
      </c>
      <c r="U464" s="1" t="s">
        <v>53</v>
      </c>
      <c r="V464" t="s">
        <v>29</v>
      </c>
      <c r="W464"/>
      <c r="X464" t="s">
        <v>30</v>
      </c>
    </row>
    <row r="465" spans="2:24">
      <c r="B465" s="2" t="s">
        <v>877</v>
      </c>
      <c r="C465" s="1"/>
      <c r="D465" s="1"/>
      <c r="E465" s="1"/>
      <c r="F465" s="1"/>
      <c r="G465" s="1"/>
      <c r="H465" s="1"/>
      <c r="I465"/>
      <c r="J465"/>
      <c r="K465"/>
      <c r="L465"/>
      <c r="M465"/>
      <c r="N465"/>
      <c r="O465"/>
      <c r="Q465" t="s">
        <v>25</v>
      </c>
      <c r="R465" s="1" t="s">
        <v>878</v>
      </c>
      <c r="S465" s="1"/>
      <c r="T465" s="1" t="s">
        <v>52</v>
      </c>
      <c r="U465" s="1" t="s">
        <v>53</v>
      </c>
      <c r="V465" t="s">
        <v>29</v>
      </c>
      <c r="W465"/>
      <c r="X465" t="s">
        <v>30</v>
      </c>
    </row>
    <row r="466" spans="2:24">
      <c r="B466" s="2" t="s">
        <v>879</v>
      </c>
      <c r="C466" s="1"/>
      <c r="D466" s="1"/>
      <c r="E466" s="1"/>
      <c r="F466" s="1"/>
      <c r="G466" s="1"/>
      <c r="H466" s="1"/>
      <c r="I466"/>
      <c r="J466"/>
      <c r="K466"/>
      <c r="L466"/>
      <c r="M466"/>
      <c r="N466"/>
      <c r="O466"/>
      <c r="Q466" t="s">
        <v>25</v>
      </c>
      <c r="R466" s="1"/>
      <c r="S466" s="1"/>
      <c r="T466" s="1" t="s">
        <v>521</v>
      </c>
      <c r="U466" s="1" t="s">
        <v>33</v>
      </c>
      <c r="V466" t="s">
        <v>29</v>
      </c>
      <c r="W466"/>
      <c r="X466" t="s">
        <v>30</v>
      </c>
    </row>
    <row r="467" spans="2:24">
      <c r="B467" s="2" t="s">
        <v>880</v>
      </c>
      <c r="C467" s="1"/>
      <c r="D467" s="1"/>
      <c r="E467" s="1"/>
      <c r="F467" s="1"/>
      <c r="G467" s="1"/>
      <c r="H467" s="1"/>
      <c r="I467"/>
      <c r="J467"/>
      <c r="K467"/>
      <c r="L467"/>
      <c r="M467"/>
      <c r="N467"/>
      <c r="O467"/>
      <c r="Q467" t="s">
        <v>25</v>
      </c>
      <c r="R467" s="1"/>
      <c r="S467" s="1"/>
      <c r="T467" s="1" t="s">
        <v>881</v>
      </c>
      <c r="U467" s="1" t="s">
        <v>148</v>
      </c>
      <c r="V467" t="s">
        <v>29</v>
      </c>
      <c r="W467"/>
      <c r="X467" t="s">
        <v>30</v>
      </c>
    </row>
    <row r="468" spans="2:24">
      <c r="B468" s="2" t="s">
        <v>882</v>
      </c>
      <c r="C468" s="1"/>
      <c r="D468" s="1"/>
      <c r="E468" s="1"/>
      <c r="F468" s="1"/>
      <c r="G468" s="1"/>
      <c r="H468" s="1"/>
      <c r="I468"/>
      <c r="J468"/>
      <c r="K468"/>
      <c r="L468"/>
      <c r="M468"/>
      <c r="N468"/>
      <c r="O468"/>
      <c r="Q468" t="s">
        <v>25</v>
      </c>
      <c r="R468" s="1" t="s">
        <v>883</v>
      </c>
      <c r="S468" s="1"/>
      <c r="T468" s="1" t="s">
        <v>508</v>
      </c>
      <c r="U468" s="1" t="s">
        <v>60</v>
      </c>
      <c r="V468" t="s">
        <v>29</v>
      </c>
      <c r="W468"/>
      <c r="X468" t="s">
        <v>30</v>
      </c>
    </row>
    <row r="469" spans="2:24">
      <c r="B469" s="2" t="s">
        <v>884</v>
      </c>
      <c r="C469" s="1"/>
      <c r="D469" s="1"/>
      <c r="E469" s="1"/>
      <c r="F469" s="1"/>
      <c r="G469" s="1"/>
      <c r="H469" s="1"/>
      <c r="I469"/>
      <c r="J469"/>
      <c r="K469"/>
      <c r="L469"/>
      <c r="M469"/>
      <c r="N469"/>
      <c r="O469"/>
      <c r="Q469" t="s">
        <v>25</v>
      </c>
      <c r="R469" s="1"/>
      <c r="S469" s="1"/>
      <c r="T469" s="1" t="s">
        <v>155</v>
      </c>
      <c r="U469" s="1" t="s">
        <v>90</v>
      </c>
      <c r="V469" t="s">
        <v>29</v>
      </c>
      <c r="W469"/>
      <c r="X469" t="s">
        <v>30</v>
      </c>
    </row>
    <row r="470" spans="2:24">
      <c r="B470" s="2" t="s">
        <v>885</v>
      </c>
      <c r="C470" s="1"/>
      <c r="D470" s="1"/>
      <c r="E470" s="1"/>
      <c r="F470" s="1"/>
      <c r="G470" s="1"/>
      <c r="H470" s="1"/>
      <c r="I470"/>
      <c r="J470"/>
      <c r="K470"/>
      <c r="L470"/>
      <c r="M470"/>
      <c r="N470"/>
      <c r="O470"/>
      <c r="Q470" t="s">
        <v>25</v>
      </c>
      <c r="R470" s="1" t="s">
        <v>886</v>
      </c>
      <c r="S470" s="1"/>
      <c r="T470" s="1" t="s">
        <v>39</v>
      </c>
      <c r="U470" s="1" t="s">
        <v>28</v>
      </c>
      <c r="V470" t="s">
        <v>29</v>
      </c>
      <c r="W470"/>
      <c r="X470" t="s">
        <v>30</v>
      </c>
    </row>
    <row r="471" spans="2:24">
      <c r="B471" s="2" t="s">
        <v>887</v>
      </c>
      <c r="C471" s="1"/>
      <c r="D471" s="1"/>
      <c r="E471" s="1"/>
      <c r="F471" s="1"/>
      <c r="G471" s="1"/>
      <c r="H471" s="1"/>
      <c r="I471"/>
      <c r="J471"/>
      <c r="K471"/>
      <c r="L471"/>
      <c r="M471"/>
      <c r="N471"/>
      <c r="O471"/>
      <c r="Q471" t="s">
        <v>25</v>
      </c>
      <c r="R471" s="1"/>
      <c r="S471" s="1"/>
      <c r="T471" s="1" t="s">
        <v>52</v>
      </c>
      <c r="U471" s="1" t="s">
        <v>53</v>
      </c>
      <c r="V471" t="s">
        <v>29</v>
      </c>
      <c r="W471"/>
      <c r="X471" t="s">
        <v>30</v>
      </c>
    </row>
    <row r="472" spans="2:24">
      <c r="B472" s="2" t="s">
        <v>888</v>
      </c>
      <c r="C472" s="1"/>
      <c r="D472" s="1"/>
      <c r="E472" s="1"/>
      <c r="F472" s="1"/>
      <c r="G472" s="1"/>
      <c r="H472" s="1"/>
      <c r="I472"/>
      <c r="J472"/>
      <c r="K472"/>
      <c r="L472"/>
      <c r="M472"/>
      <c r="N472"/>
      <c r="O472"/>
      <c r="Q472" t="s">
        <v>25</v>
      </c>
      <c r="R472" s="1"/>
      <c r="S472" s="1"/>
      <c r="T472" s="1" t="s">
        <v>480</v>
      </c>
      <c r="U472" s="1" t="s">
        <v>33</v>
      </c>
      <c r="V472" t="s">
        <v>29</v>
      </c>
      <c r="W472"/>
      <c r="X472" t="s">
        <v>30</v>
      </c>
    </row>
    <row r="473" spans="2:24">
      <c r="B473" s="2" t="s">
        <v>889</v>
      </c>
      <c r="C473" s="1"/>
      <c r="D473" s="1"/>
      <c r="E473" s="1"/>
      <c r="F473" s="1"/>
      <c r="G473" s="1"/>
      <c r="H473" s="1"/>
      <c r="I473"/>
      <c r="J473"/>
      <c r="K473"/>
      <c r="L473"/>
      <c r="M473"/>
      <c r="N473"/>
      <c r="O473"/>
      <c r="Q473" t="s">
        <v>25</v>
      </c>
      <c r="R473" s="1"/>
      <c r="S473" s="1"/>
      <c r="T473" s="1" t="s">
        <v>516</v>
      </c>
      <c r="U473" s="1" t="s">
        <v>105</v>
      </c>
      <c r="V473" t="s">
        <v>29</v>
      </c>
      <c r="W473"/>
      <c r="X473" t="s">
        <v>30</v>
      </c>
    </row>
    <row r="474" spans="2:24">
      <c r="B474" s="2" t="s">
        <v>890</v>
      </c>
      <c r="C474" s="1"/>
      <c r="D474" s="1"/>
      <c r="E474" s="1"/>
      <c r="F474" s="1"/>
      <c r="G474" s="1"/>
      <c r="H474" s="1"/>
      <c r="I474"/>
      <c r="J474"/>
      <c r="K474"/>
      <c r="L474"/>
      <c r="M474"/>
      <c r="N474"/>
      <c r="O474"/>
      <c r="Q474" t="s">
        <v>25</v>
      </c>
      <c r="R474" s="1"/>
      <c r="S474" s="1"/>
      <c r="T474" s="1" t="s">
        <v>52</v>
      </c>
      <c r="U474" s="1" t="s">
        <v>53</v>
      </c>
      <c r="V474" t="s">
        <v>29</v>
      </c>
      <c r="W474"/>
      <c r="X474" t="s">
        <v>30</v>
      </c>
    </row>
    <row r="475" spans="2:24">
      <c r="B475" s="2" t="s">
        <v>891</v>
      </c>
      <c r="C475" s="1">
        <v>8791223352</v>
      </c>
      <c r="D475" s="1"/>
      <c r="E475" s="1"/>
      <c r="F475" s="1"/>
      <c r="G475" s="1" t="s">
        <v>146</v>
      </c>
      <c r="H475" s="1" t="s">
        <v>247</v>
      </c>
      <c r="I475"/>
      <c r="J475"/>
      <c r="K475"/>
      <c r="L475"/>
      <c r="M475"/>
      <c r="N475"/>
      <c r="O475"/>
      <c r="Q475" t="s">
        <v>25</v>
      </c>
      <c r="R475" s="1"/>
      <c r="S475" s="1"/>
      <c r="T475" s="1" t="s">
        <v>286</v>
      </c>
      <c r="U475" s="1" t="s">
        <v>28</v>
      </c>
      <c r="V475" t="s">
        <v>29</v>
      </c>
      <c r="W475"/>
      <c r="X475" t="s">
        <v>30</v>
      </c>
    </row>
    <row r="476" spans="2:24">
      <c r="B476" s="2" t="s">
        <v>892</v>
      </c>
      <c r="C476" s="1">
        <v>8004924279</v>
      </c>
      <c r="D476" s="1"/>
      <c r="E476" s="1"/>
      <c r="F476" s="1"/>
      <c r="G476" s="1" t="s">
        <v>45</v>
      </c>
      <c r="H476" s="1" t="s">
        <v>331</v>
      </c>
      <c r="I476"/>
      <c r="J476"/>
      <c r="K476"/>
      <c r="L476"/>
      <c r="M476"/>
      <c r="N476"/>
      <c r="O476"/>
      <c r="Q476" t="s">
        <v>25</v>
      </c>
      <c r="R476" s="1"/>
      <c r="S476" s="1"/>
      <c r="T476" s="1" t="s">
        <v>217</v>
      </c>
      <c r="U476" s="1" t="s">
        <v>28</v>
      </c>
      <c r="V476" t="s">
        <v>29</v>
      </c>
      <c r="W476"/>
      <c r="X476" t="s">
        <v>30</v>
      </c>
    </row>
    <row r="477" spans="2:24">
      <c r="B477" s="2" t="s">
        <v>893</v>
      </c>
      <c r="C477" s="1">
        <f>917752947700</f>
        <v>917752947700</v>
      </c>
      <c r="D477" s="1"/>
      <c r="E477" s="1"/>
      <c r="F477" s="1"/>
      <c r="G477" s="1" t="s">
        <v>45</v>
      </c>
      <c r="H477" s="1" t="s">
        <v>331</v>
      </c>
      <c r="I477"/>
      <c r="J477"/>
      <c r="K477"/>
      <c r="L477"/>
      <c r="M477"/>
      <c r="N477"/>
      <c r="O477"/>
      <c r="Q477" t="s">
        <v>25</v>
      </c>
      <c r="R477" s="1"/>
      <c r="S477" s="1"/>
      <c r="T477" s="1" t="s">
        <v>894</v>
      </c>
      <c r="U477" s="1" t="s">
        <v>105</v>
      </c>
      <c r="V477" t="s">
        <v>29</v>
      </c>
      <c r="W477"/>
      <c r="X477" t="s">
        <v>30</v>
      </c>
    </row>
    <row r="478" spans="2:24">
      <c r="B478" s="2" t="s">
        <v>895</v>
      </c>
      <c r="C478" s="1">
        <v>7752947700</v>
      </c>
      <c r="D478" s="1"/>
      <c r="E478" s="1"/>
      <c r="F478" s="1"/>
      <c r="G478" s="1" t="s">
        <v>45</v>
      </c>
      <c r="H478" s="1" t="s">
        <v>476</v>
      </c>
      <c r="I478"/>
      <c r="J478"/>
      <c r="K478"/>
      <c r="L478"/>
      <c r="M478"/>
      <c r="N478"/>
      <c r="O478"/>
      <c r="Q478" t="s">
        <v>25</v>
      </c>
      <c r="R478" s="1"/>
      <c r="S478" s="1"/>
      <c r="T478" s="1" t="s">
        <v>896</v>
      </c>
      <c r="U478" s="1" t="s">
        <v>28</v>
      </c>
      <c r="V478" t="s">
        <v>29</v>
      </c>
      <c r="W478"/>
      <c r="X478" t="s">
        <v>30</v>
      </c>
    </row>
    <row r="479" spans="2:24">
      <c r="B479" s="2" t="s">
        <v>897</v>
      </c>
      <c r="C479" s="1"/>
      <c r="D479" s="1"/>
      <c r="E479" s="1"/>
      <c r="F479" s="1"/>
      <c r="G479" s="1"/>
      <c r="H479" s="1"/>
      <c r="I479"/>
      <c r="J479"/>
      <c r="K479"/>
      <c r="L479"/>
      <c r="M479"/>
      <c r="N479"/>
      <c r="O479"/>
      <c r="Q479" t="s">
        <v>25</v>
      </c>
      <c r="R479" s="1" t="s">
        <v>898</v>
      </c>
      <c r="S479" s="1"/>
      <c r="T479" s="1" t="s">
        <v>52</v>
      </c>
      <c r="U479" s="1" t="s">
        <v>53</v>
      </c>
      <c r="V479" t="s">
        <v>29</v>
      </c>
      <c r="W479"/>
      <c r="X479" t="s">
        <v>30</v>
      </c>
    </row>
    <row r="480" spans="2:24">
      <c r="B480" s="2" t="s">
        <v>899</v>
      </c>
      <c r="C480" s="1">
        <v>9462972451</v>
      </c>
      <c r="D480" s="1"/>
      <c r="E480" s="1"/>
      <c r="F480" s="1"/>
      <c r="G480" s="1" t="s">
        <v>146</v>
      </c>
      <c r="H480" s="1" t="s">
        <v>247</v>
      </c>
      <c r="I480"/>
      <c r="J480"/>
      <c r="K480"/>
      <c r="L480"/>
      <c r="M480"/>
      <c r="N480"/>
      <c r="O480"/>
      <c r="Q480" t="s">
        <v>25</v>
      </c>
      <c r="R480" s="1"/>
      <c r="S480" s="1"/>
      <c r="T480" s="1" t="s">
        <v>123</v>
      </c>
      <c r="U480" s="1" t="s">
        <v>43</v>
      </c>
      <c r="V480" t="s">
        <v>29</v>
      </c>
      <c r="W480"/>
      <c r="X480" t="s">
        <v>30</v>
      </c>
    </row>
    <row r="481" spans="2:24">
      <c r="B481" s="2" t="s">
        <v>900</v>
      </c>
      <c r="C481" s="1"/>
      <c r="D481" s="1"/>
      <c r="E481" s="1"/>
      <c r="F481" s="1"/>
      <c r="G481" s="1"/>
      <c r="H481" s="1"/>
      <c r="I481"/>
      <c r="J481"/>
      <c r="K481"/>
      <c r="L481"/>
      <c r="M481"/>
      <c r="N481"/>
      <c r="O481"/>
      <c r="Q481" t="s">
        <v>25</v>
      </c>
      <c r="R481" s="1"/>
      <c r="S481" s="1"/>
      <c r="T481" s="1" t="s">
        <v>901</v>
      </c>
      <c r="U481" s="1" t="s">
        <v>28</v>
      </c>
      <c r="V481" t="s">
        <v>29</v>
      </c>
      <c r="W481"/>
      <c r="X481" t="s">
        <v>30</v>
      </c>
    </row>
    <row r="482" spans="2:24">
      <c r="B482" s="2" t="s">
        <v>902</v>
      </c>
      <c r="C482" s="1"/>
      <c r="D482" s="1"/>
      <c r="E482" s="1"/>
      <c r="F482" s="1"/>
      <c r="G482" s="1"/>
      <c r="H482" s="1"/>
      <c r="I482"/>
      <c r="J482"/>
      <c r="K482"/>
      <c r="L482"/>
      <c r="M482"/>
      <c r="N482"/>
      <c r="O482"/>
      <c r="Q482" t="s">
        <v>25</v>
      </c>
      <c r="R482" s="1"/>
      <c r="S482" s="1"/>
      <c r="T482" s="1" t="s">
        <v>356</v>
      </c>
      <c r="U482" s="1" t="s">
        <v>78</v>
      </c>
      <c r="V482" t="s">
        <v>29</v>
      </c>
      <c r="W482"/>
      <c r="X482" t="s">
        <v>30</v>
      </c>
    </row>
    <row r="483" spans="2:24">
      <c r="B483" s="2" t="s">
        <v>903</v>
      </c>
      <c r="C483" s="1"/>
      <c r="D483" s="1"/>
      <c r="E483" s="1"/>
      <c r="F483" s="1"/>
      <c r="G483" s="1"/>
      <c r="H483" s="1"/>
      <c r="I483"/>
      <c r="J483"/>
      <c r="K483"/>
      <c r="L483"/>
      <c r="M483"/>
      <c r="N483"/>
      <c r="O483"/>
      <c r="Q483" t="s">
        <v>25</v>
      </c>
      <c r="R483" s="1"/>
      <c r="S483" s="1"/>
      <c r="T483" s="1" t="s">
        <v>52</v>
      </c>
      <c r="U483" s="1" t="s">
        <v>53</v>
      </c>
      <c r="V483" t="s">
        <v>29</v>
      </c>
      <c r="W483"/>
      <c r="X483" t="s">
        <v>30</v>
      </c>
    </row>
    <row r="484" spans="2:24">
      <c r="B484" s="2" t="s">
        <v>904</v>
      </c>
      <c r="C484" s="1"/>
      <c r="D484" s="1"/>
      <c r="E484" s="1"/>
      <c r="F484" s="1"/>
      <c r="G484" s="1"/>
      <c r="H484" s="1"/>
      <c r="I484"/>
      <c r="J484"/>
      <c r="K484"/>
      <c r="L484"/>
      <c r="M484"/>
      <c r="N484"/>
      <c r="O484"/>
      <c r="Q484" t="s">
        <v>25</v>
      </c>
      <c r="R484" s="1"/>
      <c r="S484" s="1"/>
      <c r="T484" s="1" t="s">
        <v>345</v>
      </c>
      <c r="U484" s="1" t="s">
        <v>116</v>
      </c>
      <c r="V484" t="s">
        <v>29</v>
      </c>
      <c r="W484"/>
      <c r="X484" t="s">
        <v>30</v>
      </c>
    </row>
    <row r="485" spans="2:24">
      <c r="B485" s="2" t="s">
        <v>905</v>
      </c>
      <c r="C485" s="1"/>
      <c r="D485" s="1"/>
      <c r="E485" s="1"/>
      <c r="F485" s="1"/>
      <c r="G485" s="1"/>
      <c r="H485" s="1"/>
      <c r="I485"/>
      <c r="J485"/>
      <c r="K485"/>
      <c r="L485"/>
      <c r="M485"/>
      <c r="N485"/>
      <c r="O485"/>
      <c r="Q485" t="s">
        <v>25</v>
      </c>
      <c r="R485" s="1" t="s">
        <v>906</v>
      </c>
      <c r="S485" s="1"/>
      <c r="T485" s="1" t="s">
        <v>81</v>
      </c>
      <c r="U485" s="1" t="s">
        <v>28</v>
      </c>
      <c r="V485" t="s">
        <v>29</v>
      </c>
      <c r="W485"/>
      <c r="X485" t="s">
        <v>30</v>
      </c>
    </row>
    <row r="486" spans="2:24">
      <c r="B486" s="2" t="s">
        <v>907</v>
      </c>
      <c r="C486" s="1"/>
      <c r="D486" s="1"/>
      <c r="E486" s="1"/>
      <c r="F486" s="1"/>
      <c r="G486" s="1"/>
      <c r="H486" s="1"/>
      <c r="I486"/>
      <c r="J486"/>
      <c r="K486"/>
      <c r="L486"/>
      <c r="M486"/>
      <c r="N486"/>
      <c r="O486"/>
      <c r="Q486" t="s">
        <v>25</v>
      </c>
      <c r="R486" s="1"/>
      <c r="S486" s="1"/>
      <c r="T486" s="1" t="s">
        <v>908</v>
      </c>
      <c r="U486" s="1" t="s">
        <v>43</v>
      </c>
      <c r="V486" t="s">
        <v>29</v>
      </c>
      <c r="W486"/>
      <c r="X486" t="s">
        <v>30</v>
      </c>
    </row>
    <row r="487" spans="2:24">
      <c r="B487" s="2" t="s">
        <v>909</v>
      </c>
      <c r="C487" s="1"/>
      <c r="D487" s="1"/>
      <c r="E487" s="1"/>
      <c r="F487" s="1"/>
      <c r="G487" s="1"/>
      <c r="H487" s="1"/>
      <c r="I487"/>
      <c r="J487"/>
      <c r="K487"/>
      <c r="L487"/>
      <c r="M487"/>
      <c r="N487"/>
      <c r="O487"/>
      <c r="Q487" t="s">
        <v>25</v>
      </c>
      <c r="R487" s="1" t="s">
        <v>910</v>
      </c>
      <c r="S487" s="1"/>
      <c r="T487" s="1" t="s">
        <v>39</v>
      </c>
      <c r="U487" s="1" t="s">
        <v>28</v>
      </c>
      <c r="V487" t="s">
        <v>29</v>
      </c>
      <c r="W487"/>
      <c r="X487" t="s">
        <v>30</v>
      </c>
    </row>
    <row r="488" spans="2:24">
      <c r="B488" s="2" t="s">
        <v>911</v>
      </c>
      <c r="C488" s="1"/>
      <c r="D488" s="1"/>
      <c r="E488" s="1"/>
      <c r="F488" s="1"/>
      <c r="G488" s="1"/>
      <c r="H488" s="1"/>
      <c r="I488"/>
      <c r="J488"/>
      <c r="K488"/>
      <c r="L488"/>
      <c r="M488"/>
      <c r="N488"/>
      <c r="O488"/>
      <c r="Q488" t="s">
        <v>25</v>
      </c>
      <c r="R488" s="1"/>
      <c r="S488" s="1"/>
      <c r="T488" s="1" t="s">
        <v>52</v>
      </c>
      <c r="U488" s="1" t="s">
        <v>53</v>
      </c>
      <c r="V488" t="s">
        <v>29</v>
      </c>
      <c r="W488"/>
      <c r="X488" t="s">
        <v>30</v>
      </c>
    </row>
    <row r="489" spans="2:24">
      <c r="B489" s="2" t="s">
        <v>912</v>
      </c>
      <c r="C489" s="1"/>
      <c r="D489" s="1"/>
      <c r="E489" s="1"/>
      <c r="F489" s="1"/>
      <c r="G489" s="1"/>
      <c r="H489" s="1"/>
      <c r="I489"/>
      <c r="J489"/>
      <c r="K489"/>
      <c r="L489"/>
      <c r="M489"/>
      <c r="N489"/>
      <c r="O489"/>
      <c r="Q489" t="s">
        <v>25</v>
      </c>
      <c r="R489" s="1" t="s">
        <v>913</v>
      </c>
      <c r="S489" s="1"/>
      <c r="T489" s="1" t="s">
        <v>39</v>
      </c>
      <c r="U489" s="1" t="s">
        <v>28</v>
      </c>
      <c r="V489" t="s">
        <v>29</v>
      </c>
      <c r="W489"/>
      <c r="X489" t="s">
        <v>30</v>
      </c>
    </row>
    <row r="490" spans="2:24">
      <c r="B490" s="2" t="s">
        <v>914</v>
      </c>
      <c r="C490" s="1">
        <v>9788278243</v>
      </c>
      <c r="D490" s="1"/>
      <c r="E490" s="1"/>
      <c r="F490" s="1"/>
      <c r="G490" s="1" t="s">
        <v>915</v>
      </c>
      <c r="H490" s="1" t="s">
        <v>57</v>
      </c>
      <c r="I490"/>
      <c r="J490"/>
      <c r="K490"/>
      <c r="L490"/>
      <c r="M490"/>
      <c r="N490"/>
      <c r="O490"/>
      <c r="Q490" t="s">
        <v>25</v>
      </c>
      <c r="R490" s="1"/>
      <c r="S490" s="1"/>
      <c r="T490" s="1" t="s">
        <v>774</v>
      </c>
      <c r="U490" s="1" t="s">
        <v>179</v>
      </c>
      <c r="V490" t="s">
        <v>29</v>
      </c>
      <c r="W490"/>
      <c r="X490" t="s">
        <v>30</v>
      </c>
    </row>
    <row r="491" spans="2:24">
      <c r="B491" s="2" t="s">
        <v>916</v>
      </c>
      <c r="C491" s="1"/>
      <c r="D491" s="1"/>
      <c r="E491" s="1"/>
      <c r="F491" s="1"/>
      <c r="G491" s="1"/>
      <c r="H491" s="1"/>
      <c r="I491"/>
      <c r="J491"/>
      <c r="K491"/>
      <c r="L491"/>
      <c r="M491"/>
      <c r="N491"/>
      <c r="O491"/>
      <c r="Q491" t="s">
        <v>25</v>
      </c>
      <c r="R491" s="1"/>
      <c r="S491" s="1"/>
      <c r="T491" s="1" t="s">
        <v>255</v>
      </c>
      <c r="U491" s="1" t="s">
        <v>116</v>
      </c>
      <c r="V491" t="s">
        <v>29</v>
      </c>
      <c r="W491"/>
      <c r="X491" t="s">
        <v>30</v>
      </c>
    </row>
    <row r="492" spans="2:24">
      <c r="B492" s="2" t="s">
        <v>917</v>
      </c>
      <c r="C492" s="1">
        <v>8319967539</v>
      </c>
      <c r="D492" s="1"/>
      <c r="E492" s="1"/>
      <c r="F492" s="1"/>
      <c r="G492" s="1" t="s">
        <v>146</v>
      </c>
      <c r="H492" s="1" t="s">
        <v>695</v>
      </c>
      <c r="I492"/>
      <c r="J492"/>
      <c r="K492"/>
      <c r="L492"/>
      <c r="M492"/>
      <c r="N492"/>
      <c r="O492"/>
      <c r="Q492" t="s">
        <v>25</v>
      </c>
      <c r="R492" s="1"/>
      <c r="S492" s="1"/>
      <c r="T492" s="1" t="s">
        <v>391</v>
      </c>
      <c r="U492" s="1" t="s">
        <v>350</v>
      </c>
      <c r="V492" t="s">
        <v>29</v>
      </c>
      <c r="W492"/>
      <c r="X492" t="s">
        <v>30</v>
      </c>
    </row>
    <row r="493" spans="2:24">
      <c r="B493" s="2" t="s">
        <v>918</v>
      </c>
      <c r="C493" s="1">
        <v>9560450872</v>
      </c>
      <c r="D493" s="1"/>
      <c r="E493" s="1"/>
      <c r="F493" s="1"/>
      <c r="G493" s="1" t="s">
        <v>919</v>
      </c>
      <c r="H493" s="1" t="s">
        <v>476</v>
      </c>
      <c r="I493"/>
      <c r="J493"/>
      <c r="K493"/>
      <c r="L493"/>
      <c r="M493"/>
      <c r="N493"/>
      <c r="O493"/>
      <c r="Q493" t="s">
        <v>25</v>
      </c>
      <c r="R493" s="1"/>
      <c r="S493" s="1"/>
      <c r="T493" s="1" t="s">
        <v>820</v>
      </c>
      <c r="U493" s="1" t="s">
        <v>53</v>
      </c>
      <c r="V493" t="s">
        <v>29</v>
      </c>
      <c r="W493"/>
      <c r="X493" t="s">
        <v>30</v>
      </c>
    </row>
    <row r="494" spans="2:24">
      <c r="B494" s="2" t="s">
        <v>920</v>
      </c>
      <c r="C494" s="1"/>
      <c r="D494" s="1"/>
      <c r="E494" s="1"/>
      <c r="F494" s="1"/>
      <c r="G494" s="1"/>
      <c r="H494" s="1"/>
      <c r="I494"/>
      <c r="J494"/>
      <c r="K494"/>
      <c r="L494"/>
      <c r="M494"/>
      <c r="N494"/>
      <c r="O494"/>
      <c r="Q494" t="s">
        <v>25</v>
      </c>
      <c r="R494" s="1" t="s">
        <v>921</v>
      </c>
      <c r="S494" s="1"/>
      <c r="T494" s="1" t="s">
        <v>39</v>
      </c>
      <c r="U494" s="1" t="s">
        <v>28</v>
      </c>
      <c r="V494" t="s">
        <v>29</v>
      </c>
      <c r="W494"/>
      <c r="X494" t="s">
        <v>30</v>
      </c>
    </row>
    <row r="495" spans="2:24">
      <c r="B495" s="2" t="s">
        <v>922</v>
      </c>
      <c r="C495" s="1"/>
      <c r="D495" s="1"/>
      <c r="E495" s="1"/>
      <c r="F495" s="1"/>
      <c r="G495" s="1"/>
      <c r="H495" s="1"/>
      <c r="I495"/>
      <c r="J495"/>
      <c r="K495"/>
      <c r="L495"/>
      <c r="M495"/>
      <c r="N495"/>
      <c r="O495"/>
      <c r="Q495" t="s">
        <v>25</v>
      </c>
      <c r="R495" s="1"/>
      <c r="S495" s="1"/>
      <c r="T495" s="1" t="s">
        <v>115</v>
      </c>
      <c r="U495" s="1" t="s">
        <v>116</v>
      </c>
      <c r="V495" t="s">
        <v>29</v>
      </c>
      <c r="W495"/>
      <c r="X495" t="s">
        <v>30</v>
      </c>
    </row>
    <row r="496" spans="2:24">
      <c r="B496" s="2" t="s">
        <v>923</v>
      </c>
      <c r="C496" s="1">
        <v>9431046925</v>
      </c>
      <c r="D496" s="1"/>
      <c r="E496" s="1"/>
      <c r="F496" s="1"/>
      <c r="G496" s="1" t="s">
        <v>45</v>
      </c>
      <c r="H496" s="1" t="s">
        <v>247</v>
      </c>
      <c r="I496"/>
      <c r="J496"/>
      <c r="K496"/>
      <c r="L496"/>
      <c r="M496"/>
      <c r="N496"/>
      <c r="O496"/>
      <c r="Q496" t="s">
        <v>25</v>
      </c>
      <c r="R496" s="1"/>
      <c r="S496" s="1"/>
      <c r="T496" s="1" t="s">
        <v>849</v>
      </c>
      <c r="U496" s="1" t="s">
        <v>284</v>
      </c>
      <c r="V496" t="s">
        <v>29</v>
      </c>
      <c r="W496"/>
      <c r="X496" t="s">
        <v>30</v>
      </c>
    </row>
    <row r="497" spans="2:24">
      <c r="B497" s="2" t="s">
        <v>924</v>
      </c>
      <c r="C497" s="1"/>
      <c r="D497" s="1"/>
      <c r="E497" s="1"/>
      <c r="F497" s="1"/>
      <c r="G497" s="1"/>
      <c r="H497" s="1"/>
      <c r="I497"/>
      <c r="J497"/>
      <c r="K497"/>
      <c r="L497"/>
      <c r="M497"/>
      <c r="N497"/>
      <c r="O497"/>
      <c r="Q497" t="s">
        <v>25</v>
      </c>
      <c r="R497" s="1"/>
      <c r="S497" s="1"/>
      <c r="T497" s="1" t="s">
        <v>253</v>
      </c>
      <c r="U497" s="1" t="s">
        <v>70</v>
      </c>
      <c r="V497" t="s">
        <v>29</v>
      </c>
      <c r="W497"/>
      <c r="X497" t="s">
        <v>30</v>
      </c>
    </row>
    <row r="498" spans="2:24">
      <c r="B498" s="2" t="s">
        <v>925</v>
      </c>
      <c r="C498" s="1"/>
      <c r="D498" s="1"/>
      <c r="E498" s="1"/>
      <c r="F498" s="1"/>
      <c r="G498" s="1"/>
      <c r="H498" s="1"/>
      <c r="I498"/>
      <c r="J498"/>
      <c r="K498"/>
      <c r="L498"/>
      <c r="M498"/>
      <c r="N498"/>
      <c r="O498"/>
      <c r="Q498" t="s">
        <v>25</v>
      </c>
      <c r="R498" s="1"/>
      <c r="S498" s="1"/>
      <c r="T498" s="1" t="s">
        <v>315</v>
      </c>
      <c r="U498" s="1" t="s">
        <v>316</v>
      </c>
      <c r="V498" t="s">
        <v>29</v>
      </c>
      <c r="W498"/>
      <c r="X498" t="s">
        <v>30</v>
      </c>
    </row>
    <row r="499" spans="2:24">
      <c r="B499" s="2" t="s">
        <v>926</v>
      </c>
      <c r="C499" s="1">
        <v>9511000524</v>
      </c>
      <c r="D499" s="1"/>
      <c r="E499" s="1"/>
      <c r="F499" s="1"/>
      <c r="G499" s="1" t="s">
        <v>45</v>
      </c>
      <c r="H499" s="1" t="s">
        <v>476</v>
      </c>
      <c r="I499"/>
      <c r="J499"/>
      <c r="K499"/>
      <c r="L499"/>
      <c r="M499"/>
      <c r="N499"/>
      <c r="O499"/>
      <c r="Q499" t="s">
        <v>25</v>
      </c>
      <c r="R499" s="1"/>
      <c r="S499" s="1"/>
      <c r="T499" s="1" t="s">
        <v>264</v>
      </c>
      <c r="U499" s="1" t="s">
        <v>28</v>
      </c>
      <c r="V499" t="s">
        <v>29</v>
      </c>
      <c r="W499"/>
      <c r="X499" t="s">
        <v>30</v>
      </c>
    </row>
    <row r="500" spans="2:24">
      <c r="B500" s="2" t="s">
        <v>927</v>
      </c>
      <c r="C500" s="1">
        <v>9330217824</v>
      </c>
      <c r="D500" s="1"/>
      <c r="E500" s="1"/>
      <c r="F500" s="1"/>
      <c r="G500" s="1" t="s">
        <v>731</v>
      </c>
      <c r="H500" s="1" t="s">
        <v>46</v>
      </c>
      <c r="I500"/>
      <c r="J500"/>
      <c r="K500"/>
      <c r="L500"/>
      <c r="M500"/>
      <c r="N500"/>
      <c r="O500"/>
      <c r="Q500" t="s">
        <v>25</v>
      </c>
      <c r="R500" s="1"/>
      <c r="S500" s="1"/>
      <c r="T500" s="1" t="s">
        <v>614</v>
      </c>
      <c r="U500" s="1" t="s">
        <v>70</v>
      </c>
      <c r="V500" t="s">
        <v>29</v>
      </c>
      <c r="W500"/>
      <c r="X500" t="s">
        <v>30</v>
      </c>
    </row>
    <row r="501" spans="2:24">
      <c r="B501" s="2" t="s">
        <v>928</v>
      </c>
      <c r="C501" s="1">
        <v>9873697441</v>
      </c>
      <c r="D501" s="1"/>
      <c r="E501" s="1"/>
      <c r="F501" s="1"/>
      <c r="G501" s="1" t="s">
        <v>45</v>
      </c>
      <c r="H501" s="1" t="s">
        <v>510</v>
      </c>
      <c r="I501"/>
      <c r="J501"/>
      <c r="K501"/>
      <c r="L501"/>
      <c r="M501"/>
      <c r="N501"/>
      <c r="O501"/>
      <c r="Q501" t="s">
        <v>25</v>
      </c>
      <c r="R501" s="1"/>
      <c r="S501" s="1"/>
      <c r="T501" s="1" t="s">
        <v>423</v>
      </c>
      <c r="U501" s="1" t="s">
        <v>28</v>
      </c>
      <c r="V501" t="s">
        <v>29</v>
      </c>
      <c r="W501"/>
      <c r="X501" t="s">
        <v>30</v>
      </c>
    </row>
    <row r="502" spans="2:24">
      <c r="B502" s="2" t="s">
        <v>929</v>
      </c>
      <c r="C502" s="1"/>
      <c r="D502" s="1"/>
      <c r="E502" s="1"/>
      <c r="F502" s="1"/>
      <c r="G502" s="1"/>
      <c r="H502" s="1"/>
      <c r="I502"/>
      <c r="J502"/>
      <c r="K502"/>
      <c r="L502"/>
      <c r="M502"/>
      <c r="N502"/>
      <c r="O502"/>
      <c r="Q502" t="s">
        <v>25</v>
      </c>
      <c r="R502" s="1"/>
      <c r="S502" s="1"/>
      <c r="T502" s="1" t="s">
        <v>52</v>
      </c>
      <c r="U502" s="1" t="s">
        <v>53</v>
      </c>
      <c r="V502" t="s">
        <v>29</v>
      </c>
      <c r="W502"/>
      <c r="X502" t="s">
        <v>30</v>
      </c>
    </row>
    <row r="503" spans="2:24">
      <c r="B503" s="2" t="s">
        <v>930</v>
      </c>
      <c r="C503" s="1"/>
      <c r="D503" s="1"/>
      <c r="E503" s="1"/>
      <c r="F503" s="1"/>
      <c r="G503" s="1"/>
      <c r="H503" s="1"/>
      <c r="I503"/>
      <c r="J503"/>
      <c r="K503"/>
      <c r="L503"/>
      <c r="M503"/>
      <c r="N503"/>
      <c r="O503"/>
      <c r="Q503" t="s">
        <v>25</v>
      </c>
      <c r="R503" s="1" t="s">
        <v>931</v>
      </c>
      <c r="S503" s="1"/>
      <c r="T503" s="1" t="s">
        <v>32</v>
      </c>
      <c r="U503" s="1" t="s">
        <v>33</v>
      </c>
      <c r="V503" t="s">
        <v>29</v>
      </c>
      <c r="W503"/>
      <c r="X503" t="s">
        <v>30</v>
      </c>
    </row>
    <row r="504" spans="2:24">
      <c r="B504" s="2" t="s">
        <v>932</v>
      </c>
      <c r="C504" s="1"/>
      <c r="D504" s="1"/>
      <c r="E504" s="1"/>
      <c r="F504" s="1"/>
      <c r="G504" s="1"/>
      <c r="H504" s="1"/>
      <c r="I504"/>
      <c r="J504"/>
      <c r="K504"/>
      <c r="L504"/>
      <c r="M504"/>
      <c r="N504"/>
      <c r="O504"/>
      <c r="Q504" t="s">
        <v>25</v>
      </c>
      <c r="R504" s="1"/>
      <c r="S504" s="1"/>
      <c r="T504" s="1" t="s">
        <v>933</v>
      </c>
      <c r="U504" s="1" t="s">
        <v>37</v>
      </c>
      <c r="V504" t="s">
        <v>29</v>
      </c>
      <c r="W504"/>
      <c r="X504" t="s">
        <v>30</v>
      </c>
    </row>
    <row r="505" spans="2:24">
      <c r="B505" s="2" t="s">
        <v>934</v>
      </c>
      <c r="C505" s="1"/>
      <c r="D505" s="1"/>
      <c r="E505" s="1"/>
      <c r="F505" s="1"/>
      <c r="G505" s="1"/>
      <c r="H505" s="1"/>
      <c r="I505"/>
      <c r="J505"/>
      <c r="K505"/>
      <c r="L505"/>
      <c r="M505"/>
      <c r="N505"/>
      <c r="O505"/>
      <c r="Q505" t="s">
        <v>25</v>
      </c>
      <c r="R505" s="1"/>
      <c r="S505" s="1"/>
      <c r="T505" s="1" t="s">
        <v>52</v>
      </c>
      <c r="U505" s="1" t="s">
        <v>53</v>
      </c>
      <c r="V505" t="s">
        <v>29</v>
      </c>
      <c r="W505"/>
      <c r="X505" t="s">
        <v>30</v>
      </c>
    </row>
    <row r="506" spans="2:24">
      <c r="B506" s="2" t="s">
        <v>935</v>
      </c>
      <c r="C506" s="1"/>
      <c r="D506" s="1"/>
      <c r="E506" s="1"/>
      <c r="F506" s="1"/>
      <c r="G506" s="1"/>
      <c r="H506" s="1"/>
      <c r="I506"/>
      <c r="J506"/>
      <c r="K506"/>
      <c r="L506"/>
      <c r="M506"/>
      <c r="N506"/>
      <c r="O506"/>
      <c r="Q506" t="s">
        <v>25</v>
      </c>
      <c r="R506" s="1" t="s">
        <v>936</v>
      </c>
      <c r="S506" s="1"/>
      <c r="T506" s="1" t="s">
        <v>52</v>
      </c>
      <c r="U506" s="1" t="s">
        <v>53</v>
      </c>
      <c r="V506" t="s">
        <v>29</v>
      </c>
      <c r="W506"/>
      <c r="X506" t="s">
        <v>30</v>
      </c>
    </row>
    <row r="507" spans="2:24">
      <c r="B507" s="2" t="s">
        <v>937</v>
      </c>
      <c r="C507" s="1"/>
      <c r="D507" s="1"/>
      <c r="E507" s="1"/>
      <c r="F507" s="1"/>
      <c r="G507" s="1"/>
      <c r="H507" s="1"/>
      <c r="I507"/>
      <c r="J507"/>
      <c r="K507"/>
      <c r="L507"/>
      <c r="M507"/>
      <c r="N507"/>
      <c r="O507"/>
      <c r="Q507" t="s">
        <v>25</v>
      </c>
      <c r="R507" s="1"/>
      <c r="S507" s="1"/>
      <c r="T507" s="1" t="s">
        <v>423</v>
      </c>
      <c r="U507" s="1" t="s">
        <v>28</v>
      </c>
      <c r="V507" t="s">
        <v>29</v>
      </c>
      <c r="W507"/>
      <c r="X507" t="s">
        <v>30</v>
      </c>
    </row>
    <row r="508" spans="2:24">
      <c r="B508" s="2" t="s">
        <v>938</v>
      </c>
      <c r="C508" s="1"/>
      <c r="D508" s="1"/>
      <c r="E508" s="1"/>
      <c r="F508" s="1"/>
      <c r="G508" s="1"/>
      <c r="H508" s="1"/>
      <c r="I508"/>
      <c r="J508"/>
      <c r="K508"/>
      <c r="L508"/>
      <c r="M508"/>
      <c r="N508"/>
      <c r="O508"/>
      <c r="Q508" t="s">
        <v>25</v>
      </c>
      <c r="R508" s="1"/>
      <c r="S508" s="1"/>
      <c r="T508" s="1" t="s">
        <v>52</v>
      </c>
      <c r="U508" s="1" t="s">
        <v>53</v>
      </c>
      <c r="V508" t="s">
        <v>29</v>
      </c>
      <c r="W508"/>
      <c r="X508" t="s">
        <v>30</v>
      </c>
    </row>
    <row r="509" spans="2:24">
      <c r="B509" s="2" t="s">
        <v>939</v>
      </c>
      <c r="C509" s="1">
        <v>9953516781</v>
      </c>
      <c r="D509" s="1"/>
      <c r="E509" s="1"/>
      <c r="F509" s="1"/>
      <c r="G509" s="1" t="s">
        <v>146</v>
      </c>
      <c r="H509" s="1" t="s">
        <v>331</v>
      </c>
      <c r="I509"/>
      <c r="J509"/>
      <c r="K509"/>
      <c r="L509"/>
      <c r="M509"/>
      <c r="N509"/>
      <c r="O509"/>
      <c r="Q509" t="s">
        <v>25</v>
      </c>
      <c r="R509" s="1" t="s">
        <v>940</v>
      </c>
      <c r="S509" s="1"/>
      <c r="T509" s="1" t="s">
        <v>594</v>
      </c>
      <c r="U509" s="1" t="s">
        <v>53</v>
      </c>
      <c r="V509" t="s">
        <v>29</v>
      </c>
      <c r="W509"/>
      <c r="X509" t="s">
        <v>30</v>
      </c>
    </row>
    <row r="510" spans="2:24">
      <c r="B510" s="2" t="s">
        <v>941</v>
      </c>
      <c r="C510" s="1"/>
      <c r="D510" s="1"/>
      <c r="E510" s="1"/>
      <c r="F510" s="1"/>
      <c r="G510" s="1"/>
      <c r="H510" s="1"/>
      <c r="I510"/>
      <c r="J510"/>
      <c r="K510"/>
      <c r="L510"/>
      <c r="M510"/>
      <c r="N510"/>
      <c r="O510"/>
      <c r="Q510" t="s">
        <v>25</v>
      </c>
      <c r="R510" s="1" t="s">
        <v>942</v>
      </c>
      <c r="S510" s="1"/>
      <c r="T510" s="1" t="s">
        <v>220</v>
      </c>
      <c r="U510" s="1" t="s">
        <v>60</v>
      </c>
      <c r="V510" t="s">
        <v>29</v>
      </c>
      <c r="W510"/>
      <c r="X510" t="s">
        <v>30</v>
      </c>
    </row>
    <row r="511" spans="2:24">
      <c r="B511" s="2" t="s">
        <v>943</v>
      </c>
      <c r="C511" s="1"/>
      <c r="D511" s="1"/>
      <c r="E511" s="1"/>
      <c r="F511" s="1"/>
      <c r="G511" s="1"/>
      <c r="H511" s="1"/>
      <c r="I511"/>
      <c r="J511"/>
      <c r="K511"/>
      <c r="L511"/>
      <c r="M511"/>
      <c r="N511"/>
      <c r="O511"/>
      <c r="Q511" t="s">
        <v>25</v>
      </c>
      <c r="R511" s="1" t="s">
        <v>944</v>
      </c>
      <c r="S511" s="1"/>
      <c r="T511" s="1" t="s">
        <v>39</v>
      </c>
      <c r="U511" s="1" t="s">
        <v>28</v>
      </c>
      <c r="V511" t="s">
        <v>29</v>
      </c>
      <c r="W511"/>
      <c r="X511" t="s">
        <v>30</v>
      </c>
    </row>
    <row r="512" spans="2:24">
      <c r="B512" s="2" t="s">
        <v>945</v>
      </c>
      <c r="C512" s="1"/>
      <c r="D512" s="1"/>
      <c r="E512" s="1"/>
      <c r="F512" s="1"/>
      <c r="G512" s="1"/>
      <c r="H512" s="1"/>
      <c r="I512"/>
      <c r="J512"/>
      <c r="K512"/>
      <c r="L512"/>
      <c r="M512"/>
      <c r="N512"/>
      <c r="O512"/>
      <c r="Q512" t="s">
        <v>25</v>
      </c>
      <c r="R512" s="1"/>
      <c r="S512" s="1"/>
      <c r="T512" s="1" t="s">
        <v>946</v>
      </c>
      <c r="U512" s="1" t="s">
        <v>179</v>
      </c>
      <c r="V512" t="s">
        <v>29</v>
      </c>
      <c r="W512"/>
      <c r="X512" t="s">
        <v>30</v>
      </c>
    </row>
    <row r="513" spans="2:24">
      <c r="B513" s="2" t="s">
        <v>947</v>
      </c>
      <c r="C513" s="1">
        <v>9818719877</v>
      </c>
      <c r="D513" s="1"/>
      <c r="E513" s="1"/>
      <c r="F513" s="1"/>
      <c r="G513" s="1" t="s">
        <v>45</v>
      </c>
      <c r="H513" s="1" t="s">
        <v>231</v>
      </c>
      <c r="I513"/>
      <c r="J513"/>
      <c r="K513"/>
      <c r="L513"/>
      <c r="M513"/>
      <c r="N513"/>
      <c r="O513"/>
      <c r="Q513" t="s">
        <v>25</v>
      </c>
      <c r="R513" s="1"/>
      <c r="S513" s="1"/>
      <c r="T513" s="1" t="s">
        <v>93</v>
      </c>
      <c r="U513" s="1" t="s">
        <v>53</v>
      </c>
      <c r="V513" t="s">
        <v>29</v>
      </c>
      <c r="W513"/>
      <c r="X513" t="s">
        <v>30</v>
      </c>
    </row>
    <row r="514" spans="2:24">
      <c r="B514" s="2" t="s">
        <v>948</v>
      </c>
      <c r="C514" s="1">
        <v>9818064811</v>
      </c>
      <c r="D514" s="1"/>
      <c r="E514" s="1"/>
      <c r="F514" s="1"/>
      <c r="G514" s="1" t="s">
        <v>56</v>
      </c>
      <c r="H514" s="1" t="s">
        <v>57</v>
      </c>
      <c r="I514"/>
      <c r="J514"/>
      <c r="K514"/>
      <c r="L514"/>
      <c r="M514"/>
      <c r="N514"/>
      <c r="O514"/>
      <c r="Q514" t="s">
        <v>25</v>
      </c>
      <c r="R514" s="1" t="s">
        <v>949</v>
      </c>
      <c r="S514" s="1"/>
      <c r="T514" s="1" t="s">
        <v>950</v>
      </c>
      <c r="U514" s="1" t="s">
        <v>43</v>
      </c>
      <c r="V514" t="s">
        <v>29</v>
      </c>
      <c r="W514"/>
      <c r="X514" t="s">
        <v>30</v>
      </c>
    </row>
    <row r="515" spans="2:24">
      <c r="B515" s="2" t="s">
        <v>951</v>
      </c>
      <c r="C515" s="1"/>
      <c r="D515" s="1"/>
      <c r="E515" s="1"/>
      <c r="F515" s="1"/>
      <c r="G515" s="1"/>
      <c r="H515" s="1"/>
      <c r="I515"/>
      <c r="J515"/>
      <c r="K515"/>
      <c r="L515"/>
      <c r="M515"/>
      <c r="N515"/>
      <c r="O515"/>
      <c r="Q515" t="s">
        <v>25</v>
      </c>
      <c r="R515" s="1"/>
      <c r="S515" s="1"/>
      <c r="T515" s="1" t="s">
        <v>952</v>
      </c>
      <c r="U515" s="1" t="s">
        <v>78</v>
      </c>
      <c r="V515" t="s">
        <v>29</v>
      </c>
      <c r="W515"/>
      <c r="X515" t="s">
        <v>30</v>
      </c>
    </row>
    <row r="516" spans="2:24">
      <c r="B516" s="2" t="s">
        <v>953</v>
      </c>
      <c r="C516" s="1"/>
      <c r="D516" s="1"/>
      <c r="E516" s="1"/>
      <c r="F516" s="1"/>
      <c r="G516" s="1" t="s">
        <v>146</v>
      </c>
      <c r="H516" s="1" t="s">
        <v>331</v>
      </c>
      <c r="I516"/>
      <c r="J516"/>
      <c r="K516"/>
      <c r="L516"/>
      <c r="M516"/>
      <c r="N516"/>
      <c r="O516"/>
      <c r="Q516" t="s">
        <v>25</v>
      </c>
      <c r="R516" s="1" t="s">
        <v>954</v>
      </c>
      <c r="S516" s="1"/>
      <c r="T516" s="1" t="s">
        <v>258</v>
      </c>
      <c r="U516" s="1" t="s">
        <v>179</v>
      </c>
      <c r="V516" t="s">
        <v>29</v>
      </c>
      <c r="W516"/>
      <c r="X516" t="s">
        <v>30</v>
      </c>
    </row>
    <row r="517" spans="2:24">
      <c r="B517" s="2" t="s">
        <v>955</v>
      </c>
      <c r="C517" s="1"/>
      <c r="D517" s="1"/>
      <c r="E517" s="1"/>
      <c r="F517" s="1"/>
      <c r="G517" s="1"/>
      <c r="H517" s="1"/>
      <c r="I517"/>
      <c r="J517"/>
      <c r="K517"/>
      <c r="L517"/>
      <c r="M517"/>
      <c r="N517"/>
      <c r="O517"/>
      <c r="Q517" t="s">
        <v>25</v>
      </c>
      <c r="R517" s="1"/>
      <c r="S517" s="1"/>
      <c r="T517" s="1" t="s">
        <v>32</v>
      </c>
      <c r="U517" s="1" t="s">
        <v>33</v>
      </c>
      <c r="V517" t="s">
        <v>29</v>
      </c>
      <c r="W517"/>
      <c r="X517" t="s">
        <v>30</v>
      </c>
    </row>
    <row r="518" spans="2:24">
      <c r="B518" s="2" t="s">
        <v>956</v>
      </c>
      <c r="C518" s="1">
        <v>9959076666</v>
      </c>
      <c r="D518" s="1"/>
      <c r="E518" s="1"/>
      <c r="F518" s="1"/>
      <c r="G518" s="1" t="s">
        <v>230</v>
      </c>
      <c r="H518" s="1" t="s">
        <v>46</v>
      </c>
      <c r="I518"/>
      <c r="J518"/>
      <c r="K518"/>
      <c r="L518"/>
      <c r="M518"/>
      <c r="N518"/>
      <c r="O518"/>
      <c r="Q518" t="s">
        <v>25</v>
      </c>
      <c r="R518" s="1"/>
      <c r="S518" s="1"/>
      <c r="T518" s="1" t="s">
        <v>184</v>
      </c>
      <c r="U518" s="1" t="s">
        <v>185</v>
      </c>
      <c r="V518" t="s">
        <v>29</v>
      </c>
      <c r="W518"/>
      <c r="X518" t="s">
        <v>30</v>
      </c>
    </row>
    <row r="519" spans="2:24">
      <c r="B519" s="2" t="s">
        <v>957</v>
      </c>
      <c r="C519" s="1"/>
      <c r="D519" s="1"/>
      <c r="E519" s="1"/>
      <c r="F519" s="1"/>
      <c r="G519" s="1"/>
      <c r="H519" s="1"/>
      <c r="I519"/>
      <c r="J519"/>
      <c r="K519"/>
      <c r="L519"/>
      <c r="M519"/>
      <c r="N519"/>
      <c r="O519"/>
      <c r="Q519" t="s">
        <v>25</v>
      </c>
      <c r="R519" s="1" t="s">
        <v>958</v>
      </c>
      <c r="S519" s="1"/>
      <c r="T519" s="1" t="s">
        <v>959</v>
      </c>
      <c r="U519" s="1" t="s">
        <v>33</v>
      </c>
      <c r="V519" t="s">
        <v>29</v>
      </c>
      <c r="W519"/>
      <c r="X519" t="s">
        <v>30</v>
      </c>
    </row>
    <row r="520" spans="2:24">
      <c r="B520" s="2" t="s">
        <v>960</v>
      </c>
      <c r="C520" s="1"/>
      <c r="D520" s="1"/>
      <c r="E520" s="1"/>
      <c r="F520" s="1"/>
      <c r="G520" s="1"/>
      <c r="H520" s="1"/>
      <c r="I520"/>
      <c r="J520"/>
      <c r="K520"/>
      <c r="L520"/>
      <c r="M520"/>
      <c r="N520"/>
      <c r="O520"/>
      <c r="Q520" t="s">
        <v>25</v>
      </c>
      <c r="R520" s="1"/>
      <c r="S520" s="1"/>
      <c r="T520" s="1" t="s">
        <v>428</v>
      </c>
      <c r="U520" s="1" t="s">
        <v>28</v>
      </c>
      <c r="V520" t="s">
        <v>29</v>
      </c>
      <c r="W520"/>
      <c r="X520" t="s">
        <v>30</v>
      </c>
    </row>
    <row r="521" spans="2:24">
      <c r="B521" s="2" t="s">
        <v>961</v>
      </c>
      <c r="C521" s="1">
        <v>9338650674</v>
      </c>
      <c r="D521" s="1"/>
      <c r="E521" s="1"/>
      <c r="F521" s="1"/>
      <c r="G521" s="1" t="s">
        <v>45</v>
      </c>
      <c r="H521" s="1" t="s">
        <v>247</v>
      </c>
      <c r="I521"/>
      <c r="J521"/>
      <c r="K521"/>
      <c r="L521"/>
      <c r="M521"/>
      <c r="N521"/>
      <c r="O521"/>
      <c r="Q521" t="s">
        <v>25</v>
      </c>
      <c r="R521" s="1"/>
      <c r="S521" s="1"/>
      <c r="T521" s="1" t="s">
        <v>962</v>
      </c>
      <c r="U521" s="1" t="s">
        <v>240</v>
      </c>
      <c r="V521" t="s">
        <v>29</v>
      </c>
      <c r="W521"/>
      <c r="X521" t="s">
        <v>30</v>
      </c>
    </row>
    <row r="522" spans="2:24">
      <c r="B522" s="2" t="s">
        <v>963</v>
      </c>
      <c r="C522" s="1"/>
      <c r="D522" s="1"/>
      <c r="E522" s="1"/>
      <c r="F522" s="1"/>
      <c r="G522" s="1"/>
      <c r="H522" s="1"/>
      <c r="I522"/>
      <c r="J522"/>
      <c r="K522"/>
      <c r="L522"/>
      <c r="M522"/>
      <c r="N522"/>
      <c r="O522"/>
      <c r="Q522" t="s">
        <v>25</v>
      </c>
      <c r="R522" s="1"/>
      <c r="S522" s="1"/>
      <c r="T522" s="1" t="s">
        <v>52</v>
      </c>
      <c r="U522" s="1" t="s">
        <v>53</v>
      </c>
      <c r="V522" t="s">
        <v>29</v>
      </c>
      <c r="W522"/>
      <c r="X522" t="s">
        <v>30</v>
      </c>
    </row>
    <row r="523" spans="2:24">
      <c r="B523" s="2" t="s">
        <v>964</v>
      </c>
      <c r="C523" s="1">
        <v>9714713750</v>
      </c>
      <c r="D523" s="1"/>
      <c r="E523" s="1"/>
      <c r="F523" s="1"/>
      <c r="G523" s="1" t="s">
        <v>45</v>
      </c>
      <c r="H523" s="1" t="s">
        <v>331</v>
      </c>
      <c r="I523"/>
      <c r="J523"/>
      <c r="K523"/>
      <c r="L523"/>
      <c r="M523"/>
      <c r="N523"/>
      <c r="O523"/>
      <c r="Q523" t="s">
        <v>25</v>
      </c>
      <c r="R523" s="1"/>
      <c r="S523" s="1"/>
      <c r="T523" s="1" t="s">
        <v>965</v>
      </c>
      <c r="U523" s="1" t="s">
        <v>116</v>
      </c>
      <c r="V523" t="s">
        <v>29</v>
      </c>
      <c r="W523"/>
      <c r="X523" t="s">
        <v>30</v>
      </c>
    </row>
    <row r="524" spans="2:24">
      <c r="B524" s="2" t="s">
        <v>966</v>
      </c>
      <c r="C524" s="1"/>
      <c r="D524" s="1"/>
      <c r="E524" s="1"/>
      <c r="F524" s="1"/>
      <c r="G524" s="1"/>
      <c r="H524" s="1"/>
      <c r="I524"/>
      <c r="J524"/>
      <c r="K524"/>
      <c r="L524"/>
      <c r="M524"/>
      <c r="N524"/>
      <c r="O524"/>
      <c r="Q524" t="s">
        <v>25</v>
      </c>
      <c r="R524" s="1" t="s">
        <v>967</v>
      </c>
      <c r="S524" s="1"/>
      <c r="T524" s="1" t="s">
        <v>421</v>
      </c>
      <c r="U524" s="1" t="s">
        <v>28</v>
      </c>
      <c r="V524" t="s">
        <v>29</v>
      </c>
      <c r="W524"/>
      <c r="X524" t="s">
        <v>30</v>
      </c>
    </row>
    <row r="525" spans="2:24">
      <c r="B525" s="2" t="s">
        <v>968</v>
      </c>
      <c r="C525" s="1"/>
      <c r="D525" s="1"/>
      <c r="E525" s="1"/>
      <c r="F525" s="1"/>
      <c r="G525" s="1"/>
      <c r="H525" s="1"/>
      <c r="I525"/>
      <c r="J525"/>
      <c r="K525"/>
      <c r="L525"/>
      <c r="M525"/>
      <c r="N525"/>
      <c r="O525"/>
      <c r="Q525" t="s">
        <v>25</v>
      </c>
      <c r="R525" s="1"/>
      <c r="S525" s="1"/>
      <c r="T525" s="1" t="s">
        <v>418</v>
      </c>
      <c r="U525" s="1" t="s">
        <v>60</v>
      </c>
      <c r="V525" t="s">
        <v>29</v>
      </c>
      <c r="W525"/>
      <c r="X525" t="s">
        <v>30</v>
      </c>
    </row>
    <row r="526" spans="2:24">
      <c r="B526" s="2" t="s">
        <v>969</v>
      </c>
      <c r="C526" s="1">
        <v>9973417347</v>
      </c>
      <c r="D526" s="1"/>
      <c r="E526" s="1"/>
      <c r="F526" s="1"/>
      <c r="G526" s="1" t="s">
        <v>146</v>
      </c>
      <c r="H526" s="1" t="s">
        <v>331</v>
      </c>
      <c r="I526"/>
      <c r="J526"/>
      <c r="K526"/>
      <c r="L526"/>
      <c r="M526"/>
      <c r="N526"/>
      <c r="O526"/>
      <c r="Q526" t="s">
        <v>25</v>
      </c>
      <c r="R526" s="1"/>
      <c r="S526" s="1"/>
      <c r="T526" s="1" t="s">
        <v>970</v>
      </c>
      <c r="U526" s="1" t="s">
        <v>284</v>
      </c>
      <c r="V526" t="s">
        <v>29</v>
      </c>
      <c r="W526"/>
      <c r="X526" t="s">
        <v>30</v>
      </c>
    </row>
    <row r="527" spans="2:24">
      <c r="B527" s="2" t="s">
        <v>971</v>
      </c>
      <c r="C527" s="1">
        <v>9942786131</v>
      </c>
      <c r="D527" s="1"/>
      <c r="E527" s="1"/>
      <c r="F527" s="1"/>
      <c r="G527" s="1" t="s">
        <v>199</v>
      </c>
      <c r="H527" s="1" t="s">
        <v>57</v>
      </c>
      <c r="I527"/>
      <c r="J527"/>
      <c r="K527"/>
      <c r="L527"/>
      <c r="M527"/>
      <c r="N527"/>
      <c r="O527"/>
      <c r="Q527" t="s">
        <v>25</v>
      </c>
      <c r="R527" s="1"/>
      <c r="S527" s="1"/>
      <c r="T527" s="1" t="s">
        <v>972</v>
      </c>
      <c r="U527" s="1" t="s">
        <v>179</v>
      </c>
      <c r="V527" t="s">
        <v>29</v>
      </c>
      <c r="W527"/>
      <c r="X527" t="s">
        <v>30</v>
      </c>
    </row>
    <row r="528" spans="2:24">
      <c r="B528" s="2" t="s">
        <v>973</v>
      </c>
      <c r="C528" s="1"/>
      <c r="D528" s="1"/>
      <c r="E528" s="1"/>
      <c r="F528" s="1"/>
      <c r="G528" s="1"/>
      <c r="H528" s="1"/>
      <c r="I528"/>
      <c r="J528"/>
      <c r="K528"/>
      <c r="L528"/>
      <c r="M528"/>
      <c r="N528"/>
      <c r="O528"/>
      <c r="Q528" t="s">
        <v>25</v>
      </c>
      <c r="R528" s="1" t="s">
        <v>974</v>
      </c>
      <c r="S528" s="1"/>
      <c r="T528" s="1" t="s">
        <v>421</v>
      </c>
      <c r="U528" s="1" t="s">
        <v>28</v>
      </c>
      <c r="V528" t="s">
        <v>29</v>
      </c>
      <c r="W528"/>
      <c r="X528" t="s">
        <v>30</v>
      </c>
    </row>
    <row r="529" spans="2:24">
      <c r="B529" s="2" t="s">
        <v>975</v>
      </c>
      <c r="C529" s="1">
        <f>919911143037</f>
        <v>919911143037</v>
      </c>
      <c r="D529" s="1"/>
      <c r="E529" s="1"/>
      <c r="F529" s="1"/>
      <c r="G529" s="1" t="s">
        <v>146</v>
      </c>
      <c r="H529" s="1" t="s">
        <v>695</v>
      </c>
      <c r="I529"/>
      <c r="J529"/>
      <c r="K529"/>
      <c r="L529"/>
      <c r="M529"/>
      <c r="N529"/>
      <c r="O529"/>
      <c r="Q529" t="s">
        <v>25</v>
      </c>
      <c r="R529" s="1"/>
      <c r="S529" s="1"/>
      <c r="T529" s="1" t="s">
        <v>594</v>
      </c>
      <c r="U529" s="1" t="s">
        <v>53</v>
      </c>
      <c r="V529" t="s">
        <v>29</v>
      </c>
      <c r="W529"/>
      <c r="X529" t="s">
        <v>30</v>
      </c>
    </row>
    <row r="530" spans="2:24">
      <c r="B530" s="2" t="s">
        <v>976</v>
      </c>
      <c r="C530" s="1"/>
      <c r="D530" s="1"/>
      <c r="E530" s="1"/>
      <c r="F530" s="1"/>
      <c r="G530" s="1"/>
      <c r="H530" s="1"/>
      <c r="I530"/>
      <c r="J530"/>
      <c r="K530"/>
      <c r="L530"/>
      <c r="M530"/>
      <c r="N530"/>
      <c r="O530"/>
      <c r="Q530" t="s">
        <v>25</v>
      </c>
      <c r="R530" s="1"/>
      <c r="S530" s="1"/>
      <c r="T530" s="1" t="s">
        <v>977</v>
      </c>
      <c r="U530" s="1" t="s">
        <v>33</v>
      </c>
      <c r="V530" t="s">
        <v>29</v>
      </c>
      <c r="W530"/>
      <c r="X530" t="s">
        <v>30</v>
      </c>
    </row>
    <row r="531" spans="2:24">
      <c r="B531" s="2" t="s">
        <v>978</v>
      </c>
      <c r="C531" s="1">
        <v>9414489587</v>
      </c>
      <c r="D531" s="1"/>
      <c r="E531" s="1"/>
      <c r="F531" s="1"/>
      <c r="G531" s="1" t="s">
        <v>45</v>
      </c>
      <c r="H531" s="1" t="s">
        <v>331</v>
      </c>
      <c r="I531"/>
      <c r="J531"/>
      <c r="K531"/>
      <c r="L531"/>
      <c r="M531"/>
      <c r="N531"/>
      <c r="O531"/>
      <c r="Q531" t="s">
        <v>25</v>
      </c>
      <c r="R531" s="1"/>
      <c r="S531" s="1"/>
      <c r="T531" s="1" t="s">
        <v>123</v>
      </c>
      <c r="U531" s="1" t="s">
        <v>43</v>
      </c>
      <c r="V531" t="s">
        <v>29</v>
      </c>
      <c r="W531"/>
      <c r="X531" t="s">
        <v>30</v>
      </c>
    </row>
    <row r="532" spans="2:24">
      <c r="B532" s="2" t="s">
        <v>979</v>
      </c>
      <c r="C532" s="1">
        <v>9823592934</v>
      </c>
      <c r="D532" s="1"/>
      <c r="E532" s="1"/>
      <c r="F532" s="1"/>
      <c r="G532" s="1" t="s">
        <v>45</v>
      </c>
      <c r="H532" s="1" t="s">
        <v>57</v>
      </c>
      <c r="I532"/>
      <c r="J532"/>
      <c r="K532"/>
      <c r="L532"/>
      <c r="M532"/>
      <c r="N532"/>
      <c r="O532"/>
      <c r="Q532" t="s">
        <v>25</v>
      </c>
      <c r="R532" s="1"/>
      <c r="S532" s="1"/>
      <c r="T532" s="1" t="s">
        <v>980</v>
      </c>
      <c r="U532" s="1" t="s">
        <v>33</v>
      </c>
      <c r="V532" t="s">
        <v>29</v>
      </c>
      <c r="W532"/>
      <c r="X532" t="s">
        <v>30</v>
      </c>
    </row>
    <row r="533" spans="2:24">
      <c r="B533" s="2" t="s">
        <v>981</v>
      </c>
      <c r="C533" s="1"/>
      <c r="D533" s="1"/>
      <c r="E533" s="1"/>
      <c r="F533" s="1"/>
      <c r="G533" s="1"/>
      <c r="H533" s="1"/>
      <c r="I533"/>
      <c r="J533"/>
      <c r="K533"/>
      <c r="L533"/>
      <c r="M533"/>
      <c r="N533"/>
      <c r="O533"/>
      <c r="Q533" t="s">
        <v>25</v>
      </c>
      <c r="R533" s="1" t="s">
        <v>982</v>
      </c>
      <c r="S533" s="1"/>
      <c r="T533" s="1" t="s">
        <v>52</v>
      </c>
      <c r="U533" s="1" t="s">
        <v>53</v>
      </c>
      <c r="V533" t="s">
        <v>29</v>
      </c>
      <c r="W533"/>
      <c r="X533" t="s">
        <v>30</v>
      </c>
    </row>
    <row r="534" spans="2:24">
      <c r="B534" s="2" t="s">
        <v>983</v>
      </c>
      <c r="C534" s="1">
        <v>9925230756</v>
      </c>
      <c r="D534" s="1"/>
      <c r="E534" s="1"/>
      <c r="F534" s="1"/>
      <c r="G534" s="1" t="s">
        <v>230</v>
      </c>
      <c r="H534" s="1" t="s">
        <v>57</v>
      </c>
      <c r="I534"/>
      <c r="J534"/>
      <c r="K534"/>
      <c r="L534"/>
      <c r="M534"/>
      <c r="N534"/>
      <c r="O534"/>
      <c r="Q534" t="s">
        <v>25</v>
      </c>
      <c r="R534" s="1"/>
      <c r="S534" s="1"/>
      <c r="T534" s="1" t="s">
        <v>255</v>
      </c>
      <c r="U534" s="1" t="s">
        <v>116</v>
      </c>
      <c r="V534" t="s">
        <v>29</v>
      </c>
      <c r="W534"/>
      <c r="X534" t="s">
        <v>30</v>
      </c>
    </row>
    <row r="535" spans="2:24">
      <c r="B535" s="2" t="s">
        <v>984</v>
      </c>
      <c r="C535" s="1"/>
      <c r="D535" s="1"/>
      <c r="E535" s="1"/>
      <c r="F535" s="1"/>
      <c r="G535" s="1"/>
      <c r="H535" s="1"/>
      <c r="I535"/>
      <c r="J535"/>
      <c r="K535"/>
      <c r="L535"/>
      <c r="M535"/>
      <c r="N535"/>
      <c r="O535"/>
      <c r="Q535" t="s">
        <v>25</v>
      </c>
      <c r="R535" s="1"/>
      <c r="S535" s="1"/>
      <c r="T535" s="1" t="s">
        <v>977</v>
      </c>
      <c r="U535" s="1" t="s">
        <v>33</v>
      </c>
      <c r="V535" t="s">
        <v>29</v>
      </c>
      <c r="W535"/>
      <c r="X535" t="s">
        <v>30</v>
      </c>
    </row>
    <row r="536" spans="2:24">
      <c r="B536" s="2" t="s">
        <v>985</v>
      </c>
      <c r="C536" s="1"/>
      <c r="D536" s="1"/>
      <c r="E536" s="1"/>
      <c r="F536" s="1"/>
      <c r="G536" s="1"/>
      <c r="H536" s="1"/>
      <c r="I536"/>
      <c r="J536"/>
      <c r="K536"/>
      <c r="L536"/>
      <c r="M536"/>
      <c r="N536"/>
      <c r="O536"/>
      <c r="Q536" t="s">
        <v>25</v>
      </c>
      <c r="R536" s="1"/>
      <c r="S536" s="1"/>
      <c r="T536" s="1" t="s">
        <v>986</v>
      </c>
      <c r="U536" s="1" t="s">
        <v>28</v>
      </c>
      <c r="V536" t="s">
        <v>29</v>
      </c>
      <c r="W536"/>
      <c r="X536" t="s">
        <v>30</v>
      </c>
    </row>
    <row r="537" spans="2:24">
      <c r="B537" s="2" t="s">
        <v>987</v>
      </c>
      <c r="C537" s="1">
        <v>8871140419</v>
      </c>
      <c r="D537" s="1"/>
      <c r="E537" s="1"/>
      <c r="F537" s="1"/>
      <c r="G537" s="1" t="s">
        <v>146</v>
      </c>
      <c r="H537" s="1" t="s">
        <v>331</v>
      </c>
      <c r="I537"/>
      <c r="J537"/>
      <c r="K537"/>
      <c r="L537"/>
      <c r="M537"/>
      <c r="N537"/>
      <c r="O537"/>
      <c r="Q537" t="s">
        <v>25</v>
      </c>
      <c r="R537" s="1"/>
      <c r="S537" s="1"/>
      <c r="T537" s="1" t="s">
        <v>988</v>
      </c>
      <c r="U537" s="1" t="s">
        <v>105</v>
      </c>
      <c r="V537" t="s">
        <v>29</v>
      </c>
      <c r="W537"/>
      <c r="X537" t="s">
        <v>30</v>
      </c>
    </row>
    <row r="538" spans="2:24">
      <c r="B538" s="2" t="s">
        <v>989</v>
      </c>
      <c r="C538" s="1"/>
      <c r="D538" s="1"/>
      <c r="E538" s="1"/>
      <c r="F538" s="1"/>
      <c r="G538" s="1"/>
      <c r="H538" s="1"/>
      <c r="I538"/>
      <c r="J538"/>
      <c r="K538"/>
      <c r="L538"/>
      <c r="M538"/>
      <c r="N538"/>
      <c r="O538"/>
      <c r="Q538" t="s">
        <v>25</v>
      </c>
      <c r="R538" s="1" t="s">
        <v>990</v>
      </c>
      <c r="S538" s="1"/>
      <c r="T538" s="1" t="s">
        <v>631</v>
      </c>
      <c r="U538" s="1" t="s">
        <v>102</v>
      </c>
      <c r="V538" t="s">
        <v>29</v>
      </c>
      <c r="W538"/>
      <c r="X538" t="s">
        <v>30</v>
      </c>
    </row>
    <row r="539" spans="2:24">
      <c r="B539" s="2" t="s">
        <v>991</v>
      </c>
      <c r="C539" s="1"/>
      <c r="D539" s="1"/>
      <c r="E539" s="1"/>
      <c r="F539" s="1"/>
      <c r="G539" s="1"/>
      <c r="H539" s="1"/>
      <c r="I539"/>
      <c r="J539"/>
      <c r="K539"/>
      <c r="L539"/>
      <c r="M539"/>
      <c r="N539"/>
      <c r="O539"/>
      <c r="Q539" t="s">
        <v>25</v>
      </c>
      <c r="R539" s="1"/>
      <c r="S539" s="1"/>
      <c r="T539" s="1" t="s">
        <v>155</v>
      </c>
      <c r="U539" s="1" t="s">
        <v>90</v>
      </c>
      <c r="V539" t="s">
        <v>29</v>
      </c>
      <c r="W539"/>
      <c r="X539" t="s">
        <v>30</v>
      </c>
    </row>
    <row r="540" spans="2:24">
      <c r="B540" s="2" t="s">
        <v>992</v>
      </c>
      <c r="C540" s="1"/>
      <c r="D540" s="1"/>
      <c r="E540" s="1"/>
      <c r="F540" s="1"/>
      <c r="G540" s="1"/>
      <c r="H540" s="1"/>
      <c r="I540"/>
      <c r="J540"/>
      <c r="K540"/>
      <c r="L540"/>
      <c r="M540"/>
      <c r="N540"/>
      <c r="O540"/>
      <c r="Q540" t="s">
        <v>25</v>
      </c>
      <c r="R540" s="1"/>
      <c r="S540" s="1"/>
      <c r="T540" s="1" t="s">
        <v>39</v>
      </c>
      <c r="U540" s="1" t="s">
        <v>28</v>
      </c>
      <c r="V540" t="s">
        <v>29</v>
      </c>
      <c r="W540"/>
      <c r="X540" t="s">
        <v>30</v>
      </c>
    </row>
    <row r="541" spans="2:24">
      <c r="B541" s="2" t="s">
        <v>993</v>
      </c>
      <c r="C541" s="1"/>
      <c r="D541" s="1"/>
      <c r="E541" s="1"/>
      <c r="F541" s="1"/>
      <c r="G541" s="1"/>
      <c r="H541" s="1"/>
      <c r="I541"/>
      <c r="J541"/>
      <c r="K541"/>
      <c r="L541"/>
      <c r="M541"/>
      <c r="N541"/>
      <c r="O541"/>
      <c r="Q541" t="s">
        <v>25</v>
      </c>
      <c r="R541" s="1" t="s">
        <v>994</v>
      </c>
      <c r="S541" s="1"/>
      <c r="T541" s="1" t="s">
        <v>286</v>
      </c>
      <c r="U541" s="1" t="s">
        <v>28</v>
      </c>
      <c r="V541" t="s">
        <v>29</v>
      </c>
      <c r="W541"/>
      <c r="X541" t="s">
        <v>30</v>
      </c>
    </row>
    <row r="542" spans="2:24">
      <c r="B542" s="2" t="s">
        <v>995</v>
      </c>
      <c r="C542" s="1"/>
      <c r="D542" s="1"/>
      <c r="E542" s="1"/>
      <c r="F542" s="1"/>
      <c r="G542" s="1"/>
      <c r="H542" s="1"/>
      <c r="I542"/>
      <c r="J542"/>
      <c r="K542"/>
      <c r="L542"/>
      <c r="M542"/>
      <c r="N542"/>
      <c r="O542"/>
      <c r="Q542" t="s">
        <v>25</v>
      </c>
      <c r="R542" s="1"/>
      <c r="S542" s="1"/>
      <c r="T542" s="1" t="s">
        <v>52</v>
      </c>
      <c r="U542" s="1" t="s">
        <v>53</v>
      </c>
      <c r="V542" t="s">
        <v>29</v>
      </c>
      <c r="W542"/>
      <c r="X542" t="s">
        <v>30</v>
      </c>
    </row>
    <row r="543" spans="2:24">
      <c r="B543" s="2" t="s">
        <v>996</v>
      </c>
      <c r="C543" s="1"/>
      <c r="D543" s="1"/>
      <c r="E543" s="1"/>
      <c r="F543" s="1"/>
      <c r="G543" s="1"/>
      <c r="H543" s="1"/>
      <c r="I543"/>
      <c r="J543"/>
      <c r="K543"/>
      <c r="L543"/>
      <c r="M543"/>
      <c r="N543"/>
      <c r="O543"/>
      <c r="Q543" t="s">
        <v>25</v>
      </c>
      <c r="R543" s="1"/>
      <c r="S543" s="1"/>
      <c r="T543" s="1" t="s">
        <v>39</v>
      </c>
      <c r="U543" s="1" t="s">
        <v>28</v>
      </c>
      <c r="V543" t="s">
        <v>29</v>
      </c>
      <c r="W543"/>
      <c r="X543" t="s">
        <v>30</v>
      </c>
    </row>
    <row r="544" spans="2:24">
      <c r="B544" s="2" t="s">
        <v>997</v>
      </c>
      <c r="C544" s="1"/>
      <c r="D544" s="1"/>
      <c r="E544" s="1"/>
      <c r="F544" s="1"/>
      <c r="G544" s="1"/>
      <c r="H544" s="1"/>
      <c r="I544"/>
      <c r="J544"/>
      <c r="K544"/>
      <c r="L544"/>
      <c r="M544"/>
      <c r="N544"/>
      <c r="O544"/>
      <c r="Q544" t="s">
        <v>25</v>
      </c>
      <c r="R544" s="1"/>
      <c r="S544" s="1"/>
      <c r="T544" s="1" t="s">
        <v>998</v>
      </c>
      <c r="U544" s="1" t="s">
        <v>90</v>
      </c>
      <c r="V544" t="s">
        <v>29</v>
      </c>
      <c r="W544"/>
      <c r="X544" t="s">
        <v>30</v>
      </c>
    </row>
    <row r="545" spans="2:24">
      <c r="B545" s="2" t="s">
        <v>999</v>
      </c>
      <c r="C545" s="1"/>
      <c r="D545" s="1"/>
      <c r="E545" s="1"/>
      <c r="F545" s="1"/>
      <c r="G545" s="1"/>
      <c r="H545" s="1"/>
      <c r="I545"/>
      <c r="J545"/>
      <c r="K545"/>
      <c r="L545"/>
      <c r="M545"/>
      <c r="N545"/>
      <c r="O545"/>
      <c r="Q545" t="s">
        <v>25</v>
      </c>
      <c r="R545" s="1"/>
      <c r="S545" s="1"/>
      <c r="T545" s="1" t="s">
        <v>423</v>
      </c>
      <c r="U545" s="1" t="s">
        <v>28</v>
      </c>
      <c r="V545" t="s">
        <v>29</v>
      </c>
      <c r="W545"/>
      <c r="X545" t="s">
        <v>30</v>
      </c>
    </row>
    <row r="546" spans="2:24">
      <c r="B546" s="2" t="s">
        <v>1000</v>
      </c>
      <c r="C546" s="1"/>
      <c r="D546" s="1"/>
      <c r="E546" s="1"/>
      <c r="F546" s="1"/>
      <c r="G546" s="1"/>
      <c r="H546" s="1"/>
      <c r="I546"/>
      <c r="J546"/>
      <c r="K546"/>
      <c r="L546"/>
      <c r="M546"/>
      <c r="N546"/>
      <c r="O546"/>
      <c r="Q546" t="s">
        <v>25</v>
      </c>
      <c r="R546" s="1"/>
      <c r="S546" s="1"/>
      <c r="T546" s="1" t="s">
        <v>39</v>
      </c>
      <c r="U546" s="1" t="s">
        <v>28</v>
      </c>
      <c r="V546" t="s">
        <v>29</v>
      </c>
      <c r="W546"/>
      <c r="X546" t="s">
        <v>30</v>
      </c>
    </row>
    <row r="547" spans="2:24">
      <c r="B547" s="2" t="s">
        <v>1001</v>
      </c>
      <c r="C547" s="1">
        <v>9818727071</v>
      </c>
      <c r="D547" s="1"/>
      <c r="E547" s="1"/>
      <c r="F547" s="1"/>
      <c r="G547" s="1" t="s">
        <v>230</v>
      </c>
      <c r="H547" s="1" t="s">
        <v>46</v>
      </c>
      <c r="I547"/>
      <c r="J547"/>
      <c r="K547"/>
      <c r="L547"/>
      <c r="M547"/>
      <c r="N547"/>
      <c r="O547"/>
      <c r="Q547" t="s">
        <v>25</v>
      </c>
      <c r="R547" s="1"/>
      <c r="S547" s="1"/>
      <c r="T547" s="1" t="s">
        <v>660</v>
      </c>
      <c r="U547" s="1" t="s">
        <v>53</v>
      </c>
      <c r="V547" t="s">
        <v>29</v>
      </c>
      <c r="W547"/>
      <c r="X547" t="s">
        <v>30</v>
      </c>
    </row>
    <row r="548" spans="2:24">
      <c r="B548" s="2" t="s">
        <v>1002</v>
      </c>
      <c r="C548" s="1"/>
      <c r="D548" s="1"/>
      <c r="E548" s="1"/>
      <c r="F548" s="1"/>
      <c r="G548" s="1"/>
      <c r="H548" s="1"/>
      <c r="I548"/>
      <c r="J548"/>
      <c r="K548"/>
      <c r="L548"/>
      <c r="M548"/>
      <c r="N548"/>
      <c r="O548"/>
      <c r="Q548" t="s">
        <v>25</v>
      </c>
      <c r="R548" s="1"/>
      <c r="S548" s="1"/>
      <c r="T548" s="1" t="s">
        <v>52</v>
      </c>
      <c r="U548" s="1" t="s">
        <v>53</v>
      </c>
      <c r="V548" t="s">
        <v>29</v>
      </c>
      <c r="W548"/>
      <c r="X548" t="s">
        <v>30</v>
      </c>
    </row>
    <row r="549" spans="2:24">
      <c r="B549" s="2" t="s">
        <v>1003</v>
      </c>
      <c r="C549" s="1"/>
      <c r="D549" s="1"/>
      <c r="E549" s="1"/>
      <c r="F549" s="1"/>
      <c r="G549" s="1"/>
      <c r="H549" s="1"/>
      <c r="I549"/>
      <c r="J549"/>
      <c r="K549"/>
      <c r="L549"/>
      <c r="M549"/>
      <c r="N549"/>
      <c r="O549"/>
      <c r="Q549" t="s">
        <v>25</v>
      </c>
      <c r="R549" s="1"/>
      <c r="S549" s="1"/>
      <c r="T549" s="1" t="s">
        <v>39</v>
      </c>
      <c r="U549" s="1" t="s">
        <v>28</v>
      </c>
      <c r="V549" t="s">
        <v>29</v>
      </c>
      <c r="W549"/>
      <c r="X549" t="s">
        <v>30</v>
      </c>
    </row>
    <row r="550" spans="2:24">
      <c r="B550" s="2" t="s">
        <v>1004</v>
      </c>
      <c r="C550" s="1">
        <v>8699369333</v>
      </c>
      <c r="D550" s="1"/>
      <c r="E550" s="1"/>
      <c r="F550" s="1"/>
      <c r="G550" s="1" t="s">
        <v>45</v>
      </c>
      <c r="H550" s="1" t="s">
        <v>247</v>
      </c>
      <c r="I550"/>
      <c r="J550"/>
      <c r="K550"/>
      <c r="L550"/>
      <c r="M550"/>
      <c r="N550"/>
      <c r="O550"/>
      <c r="Q550" t="s">
        <v>25</v>
      </c>
      <c r="R550" s="1"/>
      <c r="S550" s="1"/>
      <c r="T550" s="1" t="s">
        <v>1005</v>
      </c>
      <c r="U550" s="1" t="s">
        <v>90</v>
      </c>
      <c r="V550" t="s">
        <v>29</v>
      </c>
      <c r="W550"/>
      <c r="X550" t="s">
        <v>30</v>
      </c>
    </row>
    <row r="551" spans="2:24">
      <c r="B551" s="2" t="s">
        <v>1006</v>
      </c>
      <c r="C551" s="1">
        <v>9848628820</v>
      </c>
      <c r="D551" s="1"/>
      <c r="E551" s="1"/>
      <c r="F551" s="1"/>
      <c r="G551" s="1" t="s">
        <v>45</v>
      </c>
      <c r="H551" s="1" t="s">
        <v>57</v>
      </c>
      <c r="I551"/>
      <c r="J551"/>
      <c r="K551"/>
      <c r="L551"/>
      <c r="M551"/>
      <c r="N551"/>
      <c r="O551"/>
      <c r="Q551" t="s">
        <v>25</v>
      </c>
      <c r="R551" s="1"/>
      <c r="S551" s="1"/>
      <c r="T551" s="1" t="s">
        <v>1007</v>
      </c>
      <c r="U551" s="1" t="s">
        <v>276</v>
      </c>
      <c r="V551" t="s">
        <v>29</v>
      </c>
      <c r="W551"/>
      <c r="X551" t="s">
        <v>30</v>
      </c>
    </row>
    <row r="552" spans="2:24">
      <c r="B552" s="2" t="s">
        <v>1008</v>
      </c>
      <c r="C552" s="1"/>
      <c r="D552" s="1"/>
      <c r="E552" s="1"/>
      <c r="F552" s="1"/>
      <c r="G552" s="1"/>
      <c r="H552" s="1"/>
      <c r="I552"/>
      <c r="J552"/>
      <c r="K552"/>
      <c r="L552"/>
      <c r="M552"/>
      <c r="N552"/>
      <c r="O552"/>
      <c r="Q552" t="s">
        <v>25</v>
      </c>
      <c r="R552" s="1"/>
      <c r="S552" s="1"/>
      <c r="T552" s="1" t="s">
        <v>52</v>
      </c>
      <c r="U552" s="1" t="s">
        <v>53</v>
      </c>
      <c r="V552" t="s">
        <v>29</v>
      </c>
      <c r="W552"/>
      <c r="X552" t="s">
        <v>30</v>
      </c>
    </row>
    <row r="553" spans="2:24">
      <c r="B553" s="2" t="s">
        <v>1009</v>
      </c>
      <c r="C553" s="1"/>
      <c r="D553" s="1"/>
      <c r="E553" s="1"/>
      <c r="F553" s="1"/>
      <c r="G553" s="1"/>
      <c r="H553" s="1"/>
      <c r="I553"/>
      <c r="J553"/>
      <c r="K553"/>
      <c r="L553"/>
      <c r="M553"/>
      <c r="N553"/>
      <c r="O553"/>
      <c r="Q553" t="s">
        <v>25</v>
      </c>
      <c r="R553" s="1"/>
      <c r="S553" s="1"/>
      <c r="T553" s="1" t="s">
        <v>313</v>
      </c>
      <c r="U553" s="1" t="s">
        <v>43</v>
      </c>
      <c r="V553" t="s">
        <v>29</v>
      </c>
      <c r="W553"/>
      <c r="X553" t="s">
        <v>30</v>
      </c>
    </row>
    <row r="554" spans="2:24">
      <c r="B554" s="2" t="s">
        <v>1010</v>
      </c>
      <c r="C554" s="1"/>
      <c r="D554" s="1"/>
      <c r="E554" s="1"/>
      <c r="F554" s="1"/>
      <c r="G554" s="1"/>
      <c r="H554" s="1"/>
      <c r="I554"/>
      <c r="J554"/>
      <c r="K554"/>
      <c r="L554"/>
      <c r="M554"/>
      <c r="N554"/>
      <c r="O554"/>
      <c r="Q554" t="s">
        <v>25</v>
      </c>
      <c r="R554" s="1"/>
      <c r="S554" s="1"/>
      <c r="T554" s="1" t="s">
        <v>1011</v>
      </c>
      <c r="U554" s="1" t="s">
        <v>158</v>
      </c>
      <c r="V554" t="s">
        <v>29</v>
      </c>
      <c r="W554"/>
      <c r="X554" t="s">
        <v>30</v>
      </c>
    </row>
    <row r="555" spans="2:24">
      <c r="B555" s="2" t="s">
        <v>1012</v>
      </c>
      <c r="C555" s="1">
        <v>9776445343</v>
      </c>
      <c r="D555" s="1"/>
      <c r="E555" s="1"/>
      <c r="F555" s="1"/>
      <c r="G555" s="1" t="s">
        <v>45</v>
      </c>
      <c r="H555" s="1" t="s">
        <v>510</v>
      </c>
      <c r="I555"/>
      <c r="J555"/>
      <c r="K555"/>
      <c r="L555"/>
      <c r="M555"/>
      <c r="N555"/>
      <c r="O555"/>
      <c r="Q555" t="s">
        <v>25</v>
      </c>
      <c r="R555" s="1" t="s">
        <v>1013</v>
      </c>
      <c r="S555" s="1"/>
      <c r="T555" s="1" t="s">
        <v>1014</v>
      </c>
      <c r="U555" s="1" t="s">
        <v>240</v>
      </c>
      <c r="V555" t="s">
        <v>29</v>
      </c>
      <c r="W555"/>
      <c r="X555" t="s">
        <v>30</v>
      </c>
    </row>
    <row r="556" spans="2:24">
      <c r="B556" s="2" t="s">
        <v>1015</v>
      </c>
      <c r="C556" s="1"/>
      <c r="D556" s="1"/>
      <c r="E556" s="1"/>
      <c r="F556" s="1"/>
      <c r="G556" s="1"/>
      <c r="H556" s="1"/>
      <c r="I556"/>
      <c r="J556"/>
      <c r="K556"/>
      <c r="L556"/>
      <c r="M556"/>
      <c r="N556"/>
      <c r="O556"/>
      <c r="Q556" t="s">
        <v>25</v>
      </c>
      <c r="R556" s="1"/>
      <c r="S556" s="1"/>
      <c r="T556" s="1" t="s">
        <v>52</v>
      </c>
      <c r="U556" s="1" t="s">
        <v>53</v>
      </c>
      <c r="V556" t="s">
        <v>29</v>
      </c>
      <c r="W556"/>
      <c r="X556" t="s">
        <v>30</v>
      </c>
    </row>
    <row r="557" spans="2:24">
      <c r="B557" s="2" t="s">
        <v>1016</v>
      </c>
      <c r="C557" s="1"/>
      <c r="D557" s="1"/>
      <c r="E557" s="1"/>
      <c r="F557" s="1"/>
      <c r="G557" s="1"/>
      <c r="H557" s="1"/>
      <c r="I557"/>
      <c r="J557"/>
      <c r="K557"/>
      <c r="L557"/>
      <c r="M557"/>
      <c r="N557"/>
      <c r="O557"/>
      <c r="Q557" t="s">
        <v>25</v>
      </c>
      <c r="R557" s="1" t="s">
        <v>1017</v>
      </c>
      <c r="S557" s="1"/>
      <c r="T557" s="1" t="s">
        <v>52</v>
      </c>
      <c r="U557" s="1" t="s">
        <v>53</v>
      </c>
      <c r="V557" t="s">
        <v>29</v>
      </c>
      <c r="W557"/>
      <c r="X557" t="s">
        <v>30</v>
      </c>
    </row>
    <row r="558" spans="2:24">
      <c r="B558" s="2" t="s">
        <v>1018</v>
      </c>
      <c r="C558" s="1"/>
      <c r="D558" s="1"/>
      <c r="E558" s="1"/>
      <c r="F558" s="1"/>
      <c r="G558" s="1"/>
      <c r="H558" s="1"/>
      <c r="I558"/>
      <c r="J558"/>
      <c r="K558"/>
      <c r="L558"/>
      <c r="M558"/>
      <c r="N558"/>
      <c r="O558"/>
      <c r="Q558" t="s">
        <v>25</v>
      </c>
      <c r="R558" s="1"/>
      <c r="S558" s="1"/>
      <c r="T558" s="1" t="s">
        <v>1019</v>
      </c>
      <c r="U558" s="1" t="s">
        <v>102</v>
      </c>
      <c r="V558" t="s">
        <v>29</v>
      </c>
      <c r="W558"/>
      <c r="X558" t="s">
        <v>30</v>
      </c>
    </row>
    <row r="559" spans="2:24">
      <c r="B559" s="2" t="s">
        <v>1020</v>
      </c>
      <c r="C559" s="1">
        <v>9698689089</v>
      </c>
      <c r="D559" s="1"/>
      <c r="E559" s="1"/>
      <c r="F559" s="1"/>
      <c r="G559" s="1" t="s">
        <v>146</v>
      </c>
      <c r="H559" s="1" t="s">
        <v>331</v>
      </c>
      <c r="I559"/>
      <c r="J559"/>
      <c r="K559"/>
      <c r="L559"/>
      <c r="M559"/>
      <c r="N559"/>
      <c r="O559"/>
      <c r="Q559" t="s">
        <v>25</v>
      </c>
      <c r="R559" s="1"/>
      <c r="S559" s="1"/>
      <c r="T559" s="1" t="s">
        <v>1021</v>
      </c>
      <c r="U559" s="1" t="s">
        <v>179</v>
      </c>
      <c r="V559" t="s">
        <v>29</v>
      </c>
      <c r="W559"/>
      <c r="X559" t="s">
        <v>30</v>
      </c>
    </row>
    <row r="560" spans="2:24">
      <c r="B560" s="2" t="s">
        <v>1022</v>
      </c>
      <c r="C560" s="1">
        <v>8527199254</v>
      </c>
      <c r="D560" s="1"/>
      <c r="E560" s="1"/>
      <c r="F560" s="1"/>
      <c r="G560" s="1" t="s">
        <v>72</v>
      </c>
      <c r="H560" s="1" t="s">
        <v>46</v>
      </c>
      <c r="I560"/>
      <c r="J560"/>
      <c r="K560"/>
      <c r="L560"/>
      <c r="M560"/>
      <c r="N560"/>
      <c r="O560"/>
      <c r="Q560" t="s">
        <v>25</v>
      </c>
      <c r="R560" s="1"/>
      <c r="S560" s="1"/>
      <c r="T560" s="1" t="s">
        <v>39</v>
      </c>
      <c r="U560" s="1" t="s">
        <v>28</v>
      </c>
      <c r="V560" t="s">
        <v>29</v>
      </c>
      <c r="W560"/>
      <c r="X560" t="s">
        <v>30</v>
      </c>
    </row>
    <row r="561" spans="2:24">
      <c r="B561" s="2" t="s">
        <v>1023</v>
      </c>
      <c r="C561" s="1"/>
      <c r="D561" s="1"/>
      <c r="E561" s="1"/>
      <c r="F561" s="1"/>
      <c r="G561" s="1" t="s">
        <v>72</v>
      </c>
      <c r="H561" s="1" t="s">
        <v>92</v>
      </c>
      <c r="I561"/>
      <c r="J561"/>
      <c r="K561"/>
      <c r="L561"/>
      <c r="M561"/>
      <c r="N561"/>
      <c r="O561"/>
      <c r="Q561" t="s">
        <v>25</v>
      </c>
      <c r="R561" s="1" t="s">
        <v>1024</v>
      </c>
      <c r="S561" s="1"/>
      <c r="T561" s="1" t="s">
        <v>789</v>
      </c>
      <c r="U561" s="1" t="s">
        <v>53</v>
      </c>
      <c r="V561" t="s">
        <v>29</v>
      </c>
      <c r="W561"/>
      <c r="X561" t="s">
        <v>30</v>
      </c>
    </row>
    <row r="562" spans="2:24">
      <c r="B562" s="2" t="s">
        <v>1025</v>
      </c>
      <c r="C562" s="1"/>
      <c r="D562" s="1"/>
      <c r="E562" s="1"/>
      <c r="F562" s="1"/>
      <c r="G562" s="1"/>
      <c r="H562" s="1"/>
      <c r="I562"/>
      <c r="J562"/>
      <c r="K562"/>
      <c r="L562"/>
      <c r="M562"/>
      <c r="N562"/>
      <c r="O562"/>
      <c r="Q562" t="s">
        <v>25</v>
      </c>
      <c r="R562" s="1" t="s">
        <v>1026</v>
      </c>
      <c r="S562" s="1"/>
      <c r="T562" s="1" t="s">
        <v>1027</v>
      </c>
      <c r="U562" s="1" t="s">
        <v>284</v>
      </c>
      <c r="V562" t="s">
        <v>29</v>
      </c>
      <c r="W562"/>
      <c r="X562" t="s">
        <v>30</v>
      </c>
    </row>
    <row r="563" spans="2:24">
      <c r="B563" s="2" t="s">
        <v>1028</v>
      </c>
      <c r="C563" s="1">
        <v>9672225333</v>
      </c>
      <c r="D563" s="1"/>
      <c r="E563" s="1"/>
      <c r="F563" s="1"/>
      <c r="G563" s="1" t="s">
        <v>56</v>
      </c>
      <c r="H563" s="1" t="s">
        <v>57</v>
      </c>
      <c r="I563"/>
      <c r="J563"/>
      <c r="K563"/>
      <c r="L563"/>
      <c r="M563"/>
      <c r="N563"/>
      <c r="O563"/>
      <c r="Q563" t="s">
        <v>25</v>
      </c>
      <c r="R563" s="1"/>
      <c r="S563" s="1"/>
      <c r="T563" s="1" t="s">
        <v>123</v>
      </c>
      <c r="U563" s="1" t="s">
        <v>43</v>
      </c>
      <c r="V563" t="s">
        <v>29</v>
      </c>
      <c r="W563"/>
      <c r="X563" t="s">
        <v>30</v>
      </c>
    </row>
    <row r="564" spans="2:24">
      <c r="B564" s="2" t="s">
        <v>1029</v>
      </c>
      <c r="C564" s="1"/>
      <c r="D564" s="1"/>
      <c r="E564" s="1"/>
      <c r="F564" s="1"/>
      <c r="G564" s="1"/>
      <c r="H564" s="1"/>
      <c r="I564"/>
      <c r="J564"/>
      <c r="K564"/>
      <c r="L564"/>
      <c r="M564"/>
      <c r="N564"/>
      <c r="O564"/>
      <c r="Q564" t="s">
        <v>25</v>
      </c>
      <c r="R564" s="1"/>
      <c r="S564" s="1"/>
      <c r="T564" s="1" t="s">
        <v>52</v>
      </c>
      <c r="U564" s="1" t="s">
        <v>53</v>
      </c>
      <c r="V564" t="s">
        <v>29</v>
      </c>
      <c r="W564"/>
      <c r="X564" t="s">
        <v>30</v>
      </c>
    </row>
    <row r="565" spans="2:24">
      <c r="B565" s="2" t="s">
        <v>1030</v>
      </c>
      <c r="C565" s="1"/>
      <c r="D565" s="1"/>
      <c r="E565" s="1"/>
      <c r="F565" s="1"/>
      <c r="G565" s="1"/>
      <c r="H565" s="1"/>
      <c r="I565"/>
      <c r="J565"/>
      <c r="K565"/>
      <c r="L565"/>
      <c r="M565"/>
      <c r="N565"/>
      <c r="O565"/>
      <c r="Q565" t="s">
        <v>25</v>
      </c>
      <c r="R565" s="1" t="s">
        <v>1031</v>
      </c>
      <c r="S565" s="1"/>
      <c r="T565" s="1" t="s">
        <v>614</v>
      </c>
      <c r="U565" s="1" t="s">
        <v>70</v>
      </c>
      <c r="V565" t="s">
        <v>29</v>
      </c>
      <c r="W565"/>
      <c r="X565" t="s">
        <v>30</v>
      </c>
    </row>
    <row r="566" spans="2:24">
      <c r="B566" s="2" t="s">
        <v>1032</v>
      </c>
      <c r="C566" s="1">
        <v>9312209408</v>
      </c>
      <c r="D566" s="1"/>
      <c r="E566" s="1"/>
      <c r="F566" s="1"/>
      <c r="G566" s="1" t="s">
        <v>915</v>
      </c>
      <c r="H566" s="1" t="s">
        <v>57</v>
      </c>
      <c r="I566"/>
      <c r="J566"/>
      <c r="K566"/>
      <c r="L566"/>
      <c r="M566"/>
      <c r="N566"/>
      <c r="O566"/>
      <c r="Q566" t="s">
        <v>25</v>
      </c>
      <c r="R566" s="1" t="s">
        <v>1033</v>
      </c>
      <c r="S566" s="1"/>
      <c r="T566" s="1" t="s">
        <v>301</v>
      </c>
      <c r="U566" s="1" t="s">
        <v>53</v>
      </c>
      <c r="V566" t="s">
        <v>29</v>
      </c>
      <c r="W566"/>
      <c r="X566" t="s">
        <v>30</v>
      </c>
    </row>
    <row r="567" spans="2:24">
      <c r="B567" s="2" t="s">
        <v>1034</v>
      </c>
      <c r="C567" s="1">
        <v>9911587993</v>
      </c>
      <c r="D567" s="1"/>
      <c r="E567" s="1"/>
      <c r="F567" s="1"/>
      <c r="G567" s="1" t="s">
        <v>56</v>
      </c>
      <c r="H567" s="1" t="s">
        <v>247</v>
      </c>
      <c r="I567"/>
      <c r="J567"/>
      <c r="K567"/>
      <c r="L567"/>
      <c r="M567"/>
      <c r="N567"/>
      <c r="O567"/>
      <c r="Q567" t="s">
        <v>25</v>
      </c>
      <c r="R567" s="1"/>
      <c r="S567" s="1"/>
      <c r="T567" s="1" t="s">
        <v>374</v>
      </c>
      <c r="U567" s="1" t="s">
        <v>78</v>
      </c>
      <c r="V567" t="s">
        <v>29</v>
      </c>
      <c r="W567"/>
      <c r="X567" t="s">
        <v>30</v>
      </c>
    </row>
    <row r="568" spans="2:24">
      <c r="B568" s="2" t="s">
        <v>1035</v>
      </c>
      <c r="C568" s="1"/>
      <c r="D568" s="1"/>
      <c r="E568" s="1"/>
      <c r="F568" s="1"/>
      <c r="G568" s="1"/>
      <c r="H568" s="1"/>
      <c r="I568"/>
      <c r="J568"/>
      <c r="K568"/>
      <c r="L568"/>
      <c r="M568"/>
      <c r="N568"/>
      <c r="O568"/>
      <c r="Q568" t="s">
        <v>25</v>
      </c>
      <c r="R568" s="1"/>
      <c r="S568" s="1"/>
      <c r="T568" s="1" t="s">
        <v>39</v>
      </c>
      <c r="U568" s="1" t="s">
        <v>28</v>
      </c>
      <c r="V568" t="s">
        <v>29</v>
      </c>
      <c r="W568"/>
      <c r="X568" t="s">
        <v>30</v>
      </c>
    </row>
    <row r="569" spans="2:24">
      <c r="B569" s="2" t="s">
        <v>1036</v>
      </c>
      <c r="C569" s="1">
        <v>9899337885</v>
      </c>
      <c r="D569" s="1"/>
      <c r="E569" s="1"/>
      <c r="F569" s="1"/>
      <c r="G569" s="1" t="s">
        <v>146</v>
      </c>
      <c r="H569" s="1" t="s">
        <v>247</v>
      </c>
      <c r="I569"/>
      <c r="J569"/>
      <c r="K569"/>
      <c r="L569"/>
      <c r="M569"/>
      <c r="N569"/>
      <c r="O569"/>
      <c r="Q569" t="s">
        <v>25</v>
      </c>
      <c r="R569" s="1" t="s">
        <v>1037</v>
      </c>
      <c r="S569" s="1"/>
      <c r="T569" s="1" t="s">
        <v>39</v>
      </c>
      <c r="U569" s="1" t="s">
        <v>28</v>
      </c>
      <c r="V569" t="s">
        <v>29</v>
      </c>
      <c r="W569"/>
      <c r="X569" t="s">
        <v>30</v>
      </c>
    </row>
    <row r="570" spans="2:24">
      <c r="B570" s="2" t="s">
        <v>1038</v>
      </c>
      <c r="C570" s="1"/>
      <c r="D570" s="1"/>
      <c r="E570" s="1"/>
      <c r="F570" s="1"/>
      <c r="G570" s="1"/>
      <c r="H570" s="1"/>
      <c r="I570"/>
      <c r="J570"/>
      <c r="K570"/>
      <c r="L570"/>
      <c r="M570"/>
      <c r="N570"/>
      <c r="O570"/>
      <c r="Q570" t="s">
        <v>25</v>
      </c>
      <c r="R570" s="1"/>
      <c r="S570" s="1"/>
      <c r="T570" s="1" t="s">
        <v>52</v>
      </c>
      <c r="U570" s="1" t="s">
        <v>53</v>
      </c>
      <c r="V570" t="s">
        <v>29</v>
      </c>
      <c r="W570"/>
      <c r="X570" t="s">
        <v>30</v>
      </c>
    </row>
    <row r="571" spans="2:24">
      <c r="B571" s="2" t="s">
        <v>1039</v>
      </c>
      <c r="C571" s="1"/>
      <c r="D571" s="1"/>
      <c r="E571" s="1"/>
      <c r="F571" s="1"/>
      <c r="G571" s="1"/>
      <c r="H571" s="1"/>
      <c r="I571"/>
      <c r="J571"/>
      <c r="K571"/>
      <c r="L571"/>
      <c r="M571"/>
      <c r="N571"/>
      <c r="O571"/>
      <c r="Q571" t="s">
        <v>25</v>
      </c>
      <c r="R571" s="1"/>
      <c r="S571" s="1"/>
      <c r="T571" s="1" t="s">
        <v>52</v>
      </c>
      <c r="U571" s="1" t="s">
        <v>53</v>
      </c>
      <c r="V571" t="s">
        <v>29</v>
      </c>
      <c r="W571"/>
      <c r="X571" t="s">
        <v>30</v>
      </c>
    </row>
    <row r="572" spans="2:24">
      <c r="B572" s="2" t="s">
        <v>1040</v>
      </c>
      <c r="C572" s="1"/>
      <c r="D572" s="1"/>
      <c r="E572" s="1"/>
      <c r="F572" s="1"/>
      <c r="G572" s="1"/>
      <c r="H572" s="1"/>
      <c r="I572"/>
      <c r="J572"/>
      <c r="K572"/>
      <c r="L572"/>
      <c r="M572"/>
      <c r="N572"/>
      <c r="O572"/>
      <c r="Q572" t="s">
        <v>25</v>
      </c>
      <c r="R572" s="1"/>
      <c r="S572" s="1"/>
      <c r="T572" s="1" t="s">
        <v>356</v>
      </c>
      <c r="U572" s="1" t="s">
        <v>78</v>
      </c>
      <c r="V572" t="s">
        <v>29</v>
      </c>
      <c r="W572"/>
      <c r="X572" t="s">
        <v>30</v>
      </c>
    </row>
    <row r="573" spans="2:24">
      <c r="B573" s="2" t="s">
        <v>1041</v>
      </c>
      <c r="C573" s="1"/>
      <c r="D573" s="1"/>
      <c r="E573" s="1"/>
      <c r="F573" s="1"/>
      <c r="G573" s="1"/>
      <c r="H573" s="1"/>
      <c r="I573"/>
      <c r="J573"/>
      <c r="K573"/>
      <c r="L573"/>
      <c r="M573"/>
      <c r="N573"/>
      <c r="O573"/>
      <c r="Q573" t="s">
        <v>25</v>
      </c>
      <c r="R573" s="1"/>
      <c r="S573" s="1"/>
      <c r="T573" s="1" t="s">
        <v>792</v>
      </c>
      <c r="U573" s="1" t="s">
        <v>60</v>
      </c>
      <c r="V573" t="s">
        <v>29</v>
      </c>
      <c r="W573"/>
      <c r="X573" t="s">
        <v>30</v>
      </c>
    </row>
    <row r="574" spans="2:24">
      <c r="B574" s="2" t="s">
        <v>1042</v>
      </c>
      <c r="C574" s="1"/>
      <c r="D574" s="1"/>
      <c r="E574" s="1"/>
      <c r="F574" s="1"/>
      <c r="G574" s="1"/>
      <c r="H574" s="1"/>
      <c r="I574"/>
      <c r="J574"/>
      <c r="K574"/>
      <c r="L574"/>
      <c r="M574"/>
      <c r="N574"/>
      <c r="O574"/>
      <c r="Q574" t="s">
        <v>25</v>
      </c>
      <c r="R574" s="1"/>
      <c r="S574" s="1"/>
      <c r="T574" s="1" t="s">
        <v>39</v>
      </c>
      <c r="U574" s="1" t="s">
        <v>28</v>
      </c>
      <c r="V574" t="s">
        <v>29</v>
      </c>
      <c r="W574"/>
      <c r="X574" t="s">
        <v>30</v>
      </c>
    </row>
    <row r="575" spans="2:24">
      <c r="B575" s="2" t="s">
        <v>1043</v>
      </c>
      <c r="C575" s="1"/>
      <c r="D575" s="1"/>
      <c r="E575" s="1"/>
      <c r="F575" s="1"/>
      <c r="G575" s="1"/>
      <c r="H575" s="1"/>
      <c r="I575"/>
      <c r="J575"/>
      <c r="K575"/>
      <c r="L575"/>
      <c r="M575"/>
      <c r="N575"/>
      <c r="O575"/>
      <c r="Q575" t="s">
        <v>25</v>
      </c>
      <c r="R575" s="1"/>
      <c r="S575" s="1"/>
      <c r="T575" s="1" t="s">
        <v>508</v>
      </c>
      <c r="U575" s="1" t="s">
        <v>60</v>
      </c>
      <c r="V575" t="s">
        <v>29</v>
      </c>
      <c r="W575"/>
      <c r="X575" t="s">
        <v>30</v>
      </c>
    </row>
    <row r="576" spans="2:24">
      <c r="B576" s="2" t="s">
        <v>1044</v>
      </c>
      <c r="C576" s="1"/>
      <c r="D576" s="1"/>
      <c r="E576" s="1"/>
      <c r="F576" s="1"/>
      <c r="G576" s="1"/>
      <c r="H576" s="1"/>
      <c r="I576"/>
      <c r="J576"/>
      <c r="K576"/>
      <c r="L576"/>
      <c r="M576"/>
      <c r="N576"/>
      <c r="O576"/>
      <c r="Q576" t="s">
        <v>25</v>
      </c>
      <c r="R576" s="1"/>
      <c r="S576" s="1"/>
      <c r="T576" s="1" t="s">
        <v>1045</v>
      </c>
      <c r="U576" s="1" t="s">
        <v>43</v>
      </c>
      <c r="V576" t="s">
        <v>29</v>
      </c>
      <c r="W576"/>
      <c r="X576" t="s">
        <v>30</v>
      </c>
    </row>
    <row r="577" spans="2:24">
      <c r="B577" s="2" t="s">
        <v>1046</v>
      </c>
      <c r="C577" s="1">
        <v>9537907196</v>
      </c>
      <c r="D577" s="1"/>
      <c r="E577" s="1"/>
      <c r="F577" s="1"/>
      <c r="G577" s="1" t="s">
        <v>731</v>
      </c>
      <c r="H577" s="1" t="s">
        <v>46</v>
      </c>
      <c r="I577"/>
      <c r="J577"/>
      <c r="K577"/>
      <c r="L577"/>
      <c r="M577"/>
      <c r="N577"/>
      <c r="O577"/>
      <c r="Q577" t="s">
        <v>25</v>
      </c>
      <c r="R577" s="1"/>
      <c r="S577" s="1"/>
      <c r="T577" s="1" t="s">
        <v>255</v>
      </c>
      <c r="U577" s="1" t="s">
        <v>116</v>
      </c>
      <c r="V577" t="s">
        <v>29</v>
      </c>
      <c r="W577"/>
      <c r="X577" t="s">
        <v>30</v>
      </c>
    </row>
    <row r="578" spans="2:24">
      <c r="B578" s="2" t="s">
        <v>1047</v>
      </c>
      <c r="C578" s="1"/>
      <c r="D578" s="1"/>
      <c r="E578" s="1"/>
      <c r="F578" s="1"/>
      <c r="G578" s="1"/>
      <c r="H578" s="1"/>
      <c r="I578"/>
      <c r="J578"/>
      <c r="K578"/>
      <c r="L578"/>
      <c r="M578"/>
      <c r="N578"/>
      <c r="O578"/>
      <c r="Q578" t="s">
        <v>25</v>
      </c>
      <c r="R578" s="1" t="s">
        <v>1048</v>
      </c>
      <c r="S578" s="1"/>
      <c r="T578" s="1" t="s">
        <v>345</v>
      </c>
      <c r="U578" s="1" t="s">
        <v>116</v>
      </c>
      <c r="V578" t="s">
        <v>29</v>
      </c>
      <c r="W578"/>
      <c r="X578" t="s">
        <v>30</v>
      </c>
    </row>
    <row r="579" spans="2:24">
      <c r="B579" s="2" t="s">
        <v>1049</v>
      </c>
      <c r="C579" s="1">
        <v>9879565478</v>
      </c>
      <c r="D579" s="1"/>
      <c r="E579" s="1"/>
      <c r="F579" s="1"/>
      <c r="G579" s="1" t="s">
        <v>56</v>
      </c>
      <c r="H579" s="1" t="s">
        <v>57</v>
      </c>
      <c r="I579"/>
      <c r="J579"/>
      <c r="K579"/>
      <c r="L579"/>
      <c r="M579"/>
      <c r="N579"/>
      <c r="O579"/>
      <c r="Q579" t="s">
        <v>25</v>
      </c>
      <c r="R579" s="1" t="s">
        <v>1050</v>
      </c>
      <c r="S579" s="1"/>
      <c r="T579" s="1" t="s">
        <v>202</v>
      </c>
      <c r="U579" s="1" t="s">
        <v>116</v>
      </c>
      <c r="V579" t="s">
        <v>29</v>
      </c>
      <c r="W579"/>
      <c r="X579" t="s">
        <v>30</v>
      </c>
    </row>
    <row r="580" spans="2:24">
      <c r="B580" s="2" t="s">
        <v>1051</v>
      </c>
      <c r="C580" s="1"/>
      <c r="D580" s="1"/>
      <c r="E580" s="1"/>
      <c r="F580" s="1"/>
      <c r="G580" s="1"/>
      <c r="H580" s="1"/>
      <c r="I580"/>
      <c r="J580"/>
      <c r="K580"/>
      <c r="L580"/>
      <c r="M580"/>
      <c r="N580"/>
      <c r="O580"/>
      <c r="Q580" t="s">
        <v>25</v>
      </c>
      <c r="R580" s="1"/>
      <c r="S580" s="1"/>
      <c r="T580" s="1" t="s">
        <v>1052</v>
      </c>
      <c r="U580" s="1" t="s">
        <v>78</v>
      </c>
      <c r="V580" t="s">
        <v>29</v>
      </c>
      <c r="W580"/>
      <c r="X580" t="s">
        <v>30</v>
      </c>
    </row>
    <row r="581" spans="2:24">
      <c r="B581" s="2" t="s">
        <v>1053</v>
      </c>
      <c r="C581" s="1"/>
      <c r="D581" s="1"/>
      <c r="E581" s="1"/>
      <c r="F581" s="1"/>
      <c r="G581" s="1"/>
      <c r="H581" s="1"/>
      <c r="I581"/>
      <c r="J581"/>
      <c r="K581"/>
      <c r="L581"/>
      <c r="M581"/>
      <c r="N581"/>
      <c r="O581"/>
      <c r="Q581" t="s">
        <v>25</v>
      </c>
      <c r="R581" s="1"/>
      <c r="S581" s="1"/>
      <c r="T581" s="1" t="s">
        <v>52</v>
      </c>
      <c r="U581" s="1" t="s">
        <v>53</v>
      </c>
      <c r="V581" t="s">
        <v>29</v>
      </c>
      <c r="W581"/>
      <c r="X581" t="s">
        <v>30</v>
      </c>
    </row>
    <row r="582" spans="2:24">
      <c r="B582" s="2" t="s">
        <v>1054</v>
      </c>
      <c r="C582" s="1"/>
      <c r="D582" s="1"/>
      <c r="E582" s="1"/>
      <c r="F582" s="1"/>
      <c r="G582" s="1"/>
      <c r="H582" s="1"/>
      <c r="I582"/>
      <c r="J582"/>
      <c r="K582"/>
      <c r="L582"/>
      <c r="M582"/>
      <c r="N582"/>
      <c r="O582"/>
      <c r="Q582" t="s">
        <v>25</v>
      </c>
      <c r="R582" s="1"/>
      <c r="S582" s="1"/>
      <c r="T582" s="1" t="s">
        <v>977</v>
      </c>
      <c r="U582" s="1" t="s">
        <v>33</v>
      </c>
      <c r="V582" t="s">
        <v>29</v>
      </c>
      <c r="W582"/>
      <c r="X582" t="s">
        <v>30</v>
      </c>
    </row>
    <row r="583" spans="2:24">
      <c r="B583" s="2" t="s">
        <v>1055</v>
      </c>
      <c r="C583" s="1"/>
      <c r="D583" s="1"/>
      <c r="E583" s="1"/>
      <c r="F583" s="1"/>
      <c r="G583" s="1"/>
      <c r="H583" s="1"/>
      <c r="I583"/>
      <c r="J583"/>
      <c r="K583"/>
      <c r="L583"/>
      <c r="M583"/>
      <c r="N583"/>
      <c r="O583"/>
      <c r="Q583" t="s">
        <v>25</v>
      </c>
      <c r="R583" s="1"/>
      <c r="S583" s="1"/>
      <c r="T583" s="1" t="s">
        <v>193</v>
      </c>
      <c r="U583" s="1" t="s">
        <v>33</v>
      </c>
      <c r="V583" t="s">
        <v>29</v>
      </c>
      <c r="W583"/>
      <c r="X583" t="s">
        <v>30</v>
      </c>
    </row>
    <row r="584" spans="2:24">
      <c r="B584" s="2" t="s">
        <v>1056</v>
      </c>
      <c r="C584" s="1"/>
      <c r="D584" s="1"/>
      <c r="E584" s="1"/>
      <c r="F584" s="1"/>
      <c r="G584" s="1"/>
      <c r="H584" s="1"/>
      <c r="I584"/>
      <c r="J584"/>
      <c r="K584"/>
      <c r="L584"/>
      <c r="M584"/>
      <c r="N584"/>
      <c r="O584"/>
      <c r="Q584" t="s">
        <v>25</v>
      </c>
      <c r="R584" s="1"/>
      <c r="S584" s="1"/>
      <c r="T584" s="1" t="s">
        <v>1057</v>
      </c>
      <c r="U584" s="1" t="s">
        <v>43</v>
      </c>
      <c r="V584" t="s">
        <v>29</v>
      </c>
      <c r="W584"/>
      <c r="X584" t="s">
        <v>30</v>
      </c>
    </row>
    <row r="585" spans="2:24">
      <c r="B585" s="2" t="s">
        <v>1058</v>
      </c>
      <c r="C585" s="1"/>
      <c r="D585" s="1"/>
      <c r="E585" s="1"/>
      <c r="F585" s="1"/>
      <c r="G585" s="1"/>
      <c r="H585" s="1"/>
      <c r="I585"/>
      <c r="J585"/>
      <c r="K585"/>
      <c r="L585"/>
      <c r="M585"/>
      <c r="N585"/>
      <c r="O585"/>
      <c r="Q585" t="s">
        <v>25</v>
      </c>
      <c r="R585" s="1" t="s">
        <v>1059</v>
      </c>
      <c r="S585" s="1"/>
      <c r="T585" s="1" t="s">
        <v>211</v>
      </c>
      <c r="U585" s="1" t="s">
        <v>33</v>
      </c>
      <c r="V585" t="s">
        <v>29</v>
      </c>
      <c r="W585"/>
      <c r="X585" t="s">
        <v>30</v>
      </c>
    </row>
    <row r="586" spans="2:24">
      <c r="B586" s="2" t="s">
        <v>1060</v>
      </c>
      <c r="C586" s="1"/>
      <c r="D586" s="1"/>
      <c r="E586" s="1"/>
      <c r="F586" s="1"/>
      <c r="G586" s="1"/>
      <c r="H586" s="1"/>
      <c r="I586"/>
      <c r="J586"/>
      <c r="K586"/>
      <c r="L586"/>
      <c r="M586"/>
      <c r="N586"/>
      <c r="O586"/>
      <c r="Q586" t="s">
        <v>25</v>
      </c>
      <c r="R586" s="1" t="s">
        <v>1061</v>
      </c>
      <c r="S586" s="1"/>
      <c r="T586" s="1" t="s">
        <v>998</v>
      </c>
      <c r="U586" s="1" t="s">
        <v>90</v>
      </c>
      <c r="V586" t="s">
        <v>29</v>
      </c>
      <c r="W586"/>
      <c r="X586" t="s">
        <v>30</v>
      </c>
    </row>
    <row r="587" spans="2:24">
      <c r="B587" s="2" t="s">
        <v>1062</v>
      </c>
      <c r="C587" s="1"/>
      <c r="D587" s="1"/>
      <c r="E587" s="1"/>
      <c r="F587" s="1"/>
      <c r="G587" s="1"/>
      <c r="H587" s="1"/>
      <c r="I587"/>
      <c r="J587"/>
      <c r="K587"/>
      <c r="L587"/>
      <c r="M587"/>
      <c r="N587"/>
      <c r="O587"/>
      <c r="Q587" t="s">
        <v>25</v>
      </c>
      <c r="R587" s="1"/>
      <c r="S587" s="1"/>
      <c r="T587" s="1" t="s">
        <v>39</v>
      </c>
      <c r="U587" s="1" t="s">
        <v>28</v>
      </c>
      <c r="V587" t="s">
        <v>29</v>
      </c>
      <c r="W587"/>
      <c r="X587" t="s">
        <v>30</v>
      </c>
    </row>
    <row r="588" spans="2:24">
      <c r="B588" s="2" t="s">
        <v>1063</v>
      </c>
      <c r="C588" s="1"/>
      <c r="D588" s="1"/>
      <c r="E588" s="1"/>
      <c r="F588" s="1"/>
      <c r="G588" s="1"/>
      <c r="H588" s="1"/>
      <c r="I588"/>
      <c r="J588"/>
      <c r="K588"/>
      <c r="L588"/>
      <c r="M588"/>
      <c r="N588"/>
      <c r="O588"/>
      <c r="Q588" t="s">
        <v>25</v>
      </c>
      <c r="R588" s="1"/>
      <c r="S588" s="1"/>
      <c r="T588" s="1" t="s">
        <v>182</v>
      </c>
      <c r="U588" s="1" t="s">
        <v>182</v>
      </c>
      <c r="V588" t="s">
        <v>29</v>
      </c>
      <c r="W588"/>
      <c r="X588" t="s">
        <v>30</v>
      </c>
    </row>
    <row r="589" spans="2:24">
      <c r="B589" s="2" t="s">
        <v>1064</v>
      </c>
      <c r="C589" s="1">
        <v>9560672721</v>
      </c>
      <c r="D589" s="1"/>
      <c r="E589" s="1"/>
      <c r="F589" s="1"/>
      <c r="G589" s="1" t="s">
        <v>230</v>
      </c>
      <c r="H589" s="1" t="s">
        <v>1065</v>
      </c>
      <c r="I589"/>
      <c r="J589"/>
      <c r="K589"/>
      <c r="L589"/>
      <c r="M589"/>
      <c r="N589"/>
      <c r="O589"/>
      <c r="Q589" t="s">
        <v>25</v>
      </c>
      <c r="R589" s="1"/>
      <c r="S589" s="1"/>
      <c r="T589" s="1" t="s">
        <v>301</v>
      </c>
      <c r="U589" s="1" t="s">
        <v>53</v>
      </c>
      <c r="V589" t="s">
        <v>29</v>
      </c>
      <c r="W589"/>
      <c r="X589" t="s">
        <v>30</v>
      </c>
    </row>
    <row r="590" spans="2:24">
      <c r="B590" s="2" t="s">
        <v>1066</v>
      </c>
      <c r="C590" s="1">
        <v>9427614098</v>
      </c>
      <c r="D590" s="1"/>
      <c r="E590" s="1"/>
      <c r="F590" s="1"/>
      <c r="G590" s="1" t="s">
        <v>45</v>
      </c>
      <c r="H590" s="1" t="s">
        <v>331</v>
      </c>
      <c r="I590"/>
      <c r="J590"/>
      <c r="K590"/>
      <c r="L590"/>
      <c r="M590"/>
      <c r="N590"/>
      <c r="O590"/>
      <c r="Q590" t="s">
        <v>25</v>
      </c>
      <c r="R590" s="1"/>
      <c r="S590" s="1"/>
      <c r="T590" s="1" t="s">
        <v>115</v>
      </c>
      <c r="U590" s="1" t="s">
        <v>116</v>
      </c>
      <c r="V590" t="s">
        <v>29</v>
      </c>
      <c r="W590"/>
      <c r="X590" t="s">
        <v>30</v>
      </c>
    </row>
    <row r="591" spans="2:24">
      <c r="B591" s="2" t="s">
        <v>1067</v>
      </c>
      <c r="C591" s="1"/>
      <c r="D591" s="1"/>
      <c r="E591" s="1"/>
      <c r="F591" s="1"/>
      <c r="G591" s="1"/>
      <c r="H591" s="1"/>
      <c r="I591"/>
      <c r="J591"/>
      <c r="K591"/>
      <c r="L591"/>
      <c r="M591"/>
      <c r="N591"/>
      <c r="O591"/>
      <c r="Q591" t="s">
        <v>25</v>
      </c>
      <c r="R591" s="1"/>
      <c r="S591" s="1"/>
      <c r="T591" s="1" t="s">
        <v>52</v>
      </c>
      <c r="U591" s="1" t="s">
        <v>53</v>
      </c>
      <c r="V591" t="s">
        <v>29</v>
      </c>
      <c r="W591"/>
      <c r="X591" t="s">
        <v>30</v>
      </c>
    </row>
    <row r="592" spans="2:24">
      <c r="B592" s="2" t="s">
        <v>1068</v>
      </c>
      <c r="C592" s="1">
        <v>9417623100</v>
      </c>
      <c r="D592" s="1"/>
      <c r="E592" s="1"/>
      <c r="F592" s="1"/>
      <c r="G592" s="1" t="s">
        <v>45</v>
      </c>
      <c r="H592" s="1" t="s">
        <v>247</v>
      </c>
      <c r="I592"/>
      <c r="J592"/>
      <c r="K592"/>
      <c r="L592"/>
      <c r="M592"/>
      <c r="N592"/>
      <c r="O592"/>
      <c r="Q592" t="s">
        <v>25</v>
      </c>
      <c r="R592" s="1"/>
      <c r="S592" s="1"/>
      <c r="T592" s="1" t="s">
        <v>678</v>
      </c>
      <c r="U592" s="1" t="s">
        <v>90</v>
      </c>
      <c r="V592" t="s">
        <v>29</v>
      </c>
      <c r="W592"/>
      <c r="X592" t="s">
        <v>30</v>
      </c>
    </row>
    <row r="593" spans="2:24">
      <c r="B593" s="2" t="s">
        <v>1069</v>
      </c>
      <c r="C593" s="1"/>
      <c r="D593" s="1"/>
      <c r="E593" s="1"/>
      <c r="F593" s="1"/>
      <c r="G593" s="1"/>
      <c r="H593" s="1"/>
      <c r="I593"/>
      <c r="J593"/>
      <c r="K593"/>
      <c r="L593"/>
      <c r="M593"/>
      <c r="N593"/>
      <c r="O593"/>
      <c r="Q593" t="s">
        <v>25</v>
      </c>
      <c r="R593" s="1"/>
      <c r="S593" s="1"/>
      <c r="T593" s="1" t="s">
        <v>345</v>
      </c>
      <c r="U593" s="1" t="s">
        <v>116</v>
      </c>
      <c r="V593" t="s">
        <v>29</v>
      </c>
      <c r="W593"/>
      <c r="X593" t="s">
        <v>30</v>
      </c>
    </row>
    <row r="594" spans="2:24">
      <c r="B594" s="2" t="s">
        <v>1070</v>
      </c>
      <c r="C594" s="1"/>
      <c r="D594" s="1"/>
      <c r="E594" s="1"/>
      <c r="F594" s="1"/>
      <c r="G594" s="1"/>
      <c r="H594" s="1"/>
      <c r="I594"/>
      <c r="J594"/>
      <c r="K594"/>
      <c r="L594"/>
      <c r="M594"/>
      <c r="N594"/>
      <c r="O594"/>
      <c r="Q594" t="s">
        <v>25</v>
      </c>
      <c r="R594" s="1" t="s">
        <v>1071</v>
      </c>
      <c r="S594" s="1"/>
      <c r="T594" s="1" t="s">
        <v>52</v>
      </c>
      <c r="U594" s="1" t="s">
        <v>53</v>
      </c>
      <c r="V594" t="s">
        <v>29</v>
      </c>
      <c r="W594"/>
      <c r="X594" t="s">
        <v>30</v>
      </c>
    </row>
    <row r="595" spans="2:24">
      <c r="B595" s="2" t="s">
        <v>1072</v>
      </c>
      <c r="C595" s="1"/>
      <c r="D595" s="1"/>
      <c r="E595" s="1"/>
      <c r="F595" s="1"/>
      <c r="G595" s="1"/>
      <c r="H595" s="1"/>
      <c r="I595"/>
      <c r="J595"/>
      <c r="K595"/>
      <c r="L595"/>
      <c r="M595"/>
      <c r="N595"/>
      <c r="O595"/>
      <c r="Q595" t="s">
        <v>25</v>
      </c>
      <c r="R595" s="1"/>
      <c r="S595" s="1"/>
      <c r="T595" s="1" t="s">
        <v>52</v>
      </c>
      <c r="U595" s="1" t="s">
        <v>53</v>
      </c>
      <c r="V595" t="s">
        <v>29</v>
      </c>
      <c r="W595"/>
      <c r="X595" t="s">
        <v>30</v>
      </c>
    </row>
    <row r="596" spans="2:24">
      <c r="B596" s="2" t="s">
        <v>1073</v>
      </c>
      <c r="C596" s="1"/>
      <c r="D596" s="1"/>
      <c r="E596" s="1"/>
      <c r="F596" s="1"/>
      <c r="G596" s="1"/>
      <c r="H596" s="1"/>
      <c r="I596"/>
      <c r="J596"/>
      <c r="K596"/>
      <c r="L596"/>
      <c r="M596"/>
      <c r="N596"/>
      <c r="O596"/>
      <c r="Q596" t="s">
        <v>25</v>
      </c>
      <c r="R596" s="1"/>
      <c r="S596" s="1"/>
      <c r="T596" s="1" t="s">
        <v>631</v>
      </c>
      <c r="U596" s="1" t="s">
        <v>102</v>
      </c>
      <c r="V596" t="s">
        <v>29</v>
      </c>
      <c r="W596"/>
      <c r="X596" t="s">
        <v>30</v>
      </c>
    </row>
    <row r="597" spans="2:24">
      <c r="B597" s="2" t="s">
        <v>1074</v>
      </c>
      <c r="C597" s="1"/>
      <c r="D597" s="1"/>
      <c r="E597" s="1"/>
      <c r="F597" s="1"/>
      <c r="G597" s="1" t="s">
        <v>146</v>
      </c>
      <c r="H597" s="1" t="s">
        <v>476</v>
      </c>
      <c r="I597"/>
      <c r="J597"/>
      <c r="K597"/>
      <c r="L597"/>
      <c r="M597"/>
      <c r="N597"/>
      <c r="O597"/>
      <c r="Q597" t="s">
        <v>25</v>
      </c>
      <c r="R597" s="1"/>
      <c r="S597" s="1"/>
      <c r="T597" s="1" t="s">
        <v>345</v>
      </c>
      <c r="U597" s="1" t="s">
        <v>116</v>
      </c>
      <c r="V597" t="s">
        <v>29</v>
      </c>
      <c r="W597"/>
      <c r="X597" t="s">
        <v>30</v>
      </c>
    </row>
    <row r="598" spans="2:24">
      <c r="B598" s="2" t="s">
        <v>1075</v>
      </c>
      <c r="C598" s="1">
        <v>9926390132</v>
      </c>
      <c r="D598" s="1"/>
      <c r="E598" s="1"/>
      <c r="F598" s="1"/>
      <c r="G598" s="1" t="s">
        <v>45</v>
      </c>
      <c r="H598" s="1" t="s">
        <v>247</v>
      </c>
      <c r="I598"/>
      <c r="J598"/>
      <c r="K598"/>
      <c r="L598"/>
      <c r="M598"/>
      <c r="N598"/>
      <c r="O598"/>
      <c r="Q598" t="s">
        <v>25</v>
      </c>
      <c r="R598" s="1"/>
      <c r="S598" s="1"/>
      <c r="T598" s="1" t="s">
        <v>1076</v>
      </c>
      <c r="U598" s="1" t="s">
        <v>105</v>
      </c>
      <c r="V598" t="s">
        <v>29</v>
      </c>
      <c r="W598"/>
      <c r="X598" t="s">
        <v>30</v>
      </c>
    </row>
    <row r="599" spans="2:24">
      <c r="B599" s="2" t="s">
        <v>1077</v>
      </c>
      <c r="C599" s="1">
        <v>9560123636</v>
      </c>
      <c r="D599" s="1"/>
      <c r="E599" s="1"/>
      <c r="F599" s="1"/>
      <c r="G599" s="1" t="s">
        <v>72</v>
      </c>
      <c r="H599" s="1" t="s">
        <v>57</v>
      </c>
      <c r="I599"/>
      <c r="J599"/>
      <c r="K599"/>
      <c r="L599"/>
      <c r="M599"/>
      <c r="N599"/>
      <c r="O599"/>
      <c r="Q599" t="s">
        <v>25</v>
      </c>
      <c r="R599" s="1"/>
      <c r="S599" s="1"/>
      <c r="T599" s="1" t="s">
        <v>820</v>
      </c>
      <c r="U599" s="1" t="s">
        <v>53</v>
      </c>
      <c r="V599" t="s">
        <v>29</v>
      </c>
      <c r="W599"/>
      <c r="X599" t="s">
        <v>30</v>
      </c>
    </row>
    <row r="600" spans="2:24">
      <c r="B600" s="2" t="s">
        <v>1078</v>
      </c>
      <c r="C600" s="1">
        <v>9999307856</v>
      </c>
      <c r="D600" s="1"/>
      <c r="E600" s="1"/>
      <c r="F600" s="1"/>
      <c r="G600" s="1" t="s">
        <v>45</v>
      </c>
      <c r="H600" s="1" t="s">
        <v>46</v>
      </c>
      <c r="I600"/>
      <c r="J600"/>
      <c r="K600"/>
      <c r="L600"/>
      <c r="M600"/>
      <c r="N600"/>
      <c r="O600"/>
      <c r="Q600" t="s">
        <v>25</v>
      </c>
      <c r="R600" s="1"/>
      <c r="S600" s="1"/>
      <c r="T600" s="1" t="s">
        <v>1079</v>
      </c>
      <c r="U600" s="1" t="s">
        <v>53</v>
      </c>
      <c r="V600" t="s">
        <v>29</v>
      </c>
      <c r="W600"/>
      <c r="X600" t="s">
        <v>30</v>
      </c>
    </row>
    <row r="601" spans="2:24">
      <c r="B601" s="2" t="s">
        <v>1080</v>
      </c>
      <c r="C601" s="1"/>
      <c r="D601" s="1"/>
      <c r="E601" s="1"/>
      <c r="F601" s="1"/>
      <c r="G601" s="1"/>
      <c r="H601" s="1"/>
      <c r="I601"/>
      <c r="J601"/>
      <c r="K601"/>
      <c r="L601"/>
      <c r="M601"/>
      <c r="N601"/>
      <c r="O601"/>
      <c r="Q601" t="s">
        <v>25</v>
      </c>
      <c r="R601" s="1" t="s">
        <v>1081</v>
      </c>
      <c r="S601" s="1"/>
      <c r="T601" s="1" t="s">
        <v>52</v>
      </c>
      <c r="U601" s="1" t="s">
        <v>53</v>
      </c>
      <c r="V601" t="s">
        <v>29</v>
      </c>
      <c r="W601"/>
      <c r="X601" t="s">
        <v>30</v>
      </c>
    </row>
    <row r="602" spans="2:24">
      <c r="B602" s="2" t="s">
        <v>1082</v>
      </c>
      <c r="C602" s="1"/>
      <c r="D602" s="1"/>
      <c r="E602" s="1"/>
      <c r="F602" s="1"/>
      <c r="G602" s="1"/>
      <c r="H602" s="1"/>
      <c r="I602"/>
      <c r="J602"/>
      <c r="K602"/>
      <c r="L602"/>
      <c r="M602"/>
      <c r="N602"/>
      <c r="O602"/>
      <c r="Q602" t="s">
        <v>25</v>
      </c>
      <c r="R602" s="1"/>
      <c r="S602" s="1"/>
      <c r="T602" s="1" t="s">
        <v>211</v>
      </c>
      <c r="U602" s="1" t="s">
        <v>33</v>
      </c>
      <c r="V602" t="s">
        <v>29</v>
      </c>
      <c r="W602"/>
      <c r="X602" t="s">
        <v>30</v>
      </c>
    </row>
    <row r="603" spans="2:24">
      <c r="B603" s="2" t="s">
        <v>1083</v>
      </c>
      <c r="C603" s="1"/>
      <c r="D603" s="1"/>
      <c r="E603" s="1"/>
      <c r="F603" s="1"/>
      <c r="G603" s="1"/>
      <c r="H603" s="1"/>
      <c r="I603"/>
      <c r="J603"/>
      <c r="K603"/>
      <c r="L603"/>
      <c r="M603"/>
      <c r="N603"/>
      <c r="O603"/>
      <c r="Q603" t="s">
        <v>25</v>
      </c>
      <c r="R603" s="1" t="s">
        <v>1084</v>
      </c>
      <c r="S603" s="1"/>
      <c r="T603" s="1" t="s">
        <v>77</v>
      </c>
      <c r="U603" s="1" t="s">
        <v>78</v>
      </c>
      <c r="V603" t="s">
        <v>29</v>
      </c>
      <c r="W603"/>
      <c r="X603" t="s">
        <v>30</v>
      </c>
    </row>
    <row r="604" spans="2:24">
      <c r="B604" s="2" t="s">
        <v>1085</v>
      </c>
      <c r="C604" s="1"/>
      <c r="D604" s="1"/>
      <c r="E604" s="1"/>
      <c r="F604" s="1"/>
      <c r="G604" s="1"/>
      <c r="H604" s="1"/>
      <c r="I604"/>
      <c r="J604"/>
      <c r="K604"/>
      <c r="L604"/>
      <c r="M604"/>
      <c r="N604"/>
      <c r="O604"/>
      <c r="Q604" t="s">
        <v>25</v>
      </c>
      <c r="R604" s="1"/>
      <c r="S604" s="1"/>
      <c r="T604" s="1" t="s">
        <v>52</v>
      </c>
      <c r="U604" s="1" t="s">
        <v>53</v>
      </c>
      <c r="V604" t="s">
        <v>29</v>
      </c>
      <c r="W604"/>
      <c r="X604" t="s">
        <v>30</v>
      </c>
    </row>
    <row r="605" spans="2:24">
      <c r="B605" s="2" t="s">
        <v>1086</v>
      </c>
      <c r="C605" s="1"/>
      <c r="D605" s="1"/>
      <c r="E605" s="1"/>
      <c r="F605" s="1"/>
      <c r="G605" s="1"/>
      <c r="H605" s="1"/>
      <c r="I605"/>
      <c r="J605"/>
      <c r="K605"/>
      <c r="L605"/>
      <c r="M605"/>
      <c r="N605"/>
      <c r="O605"/>
      <c r="Q605" t="s">
        <v>25</v>
      </c>
      <c r="R605" s="1"/>
      <c r="S605" s="1"/>
      <c r="T605" s="1" t="s">
        <v>374</v>
      </c>
      <c r="U605" s="1" t="s">
        <v>78</v>
      </c>
      <c r="V605" t="s">
        <v>29</v>
      </c>
      <c r="W605"/>
      <c r="X605" t="s">
        <v>30</v>
      </c>
    </row>
    <row r="606" spans="2:24">
      <c r="B606" s="2" t="s">
        <v>1087</v>
      </c>
      <c r="C606" s="1"/>
      <c r="D606" s="1"/>
      <c r="E606" s="1"/>
      <c r="F606" s="1"/>
      <c r="G606" s="1"/>
      <c r="H606" s="1"/>
      <c r="I606"/>
      <c r="J606"/>
      <c r="K606"/>
      <c r="L606"/>
      <c r="M606"/>
      <c r="N606"/>
      <c r="O606"/>
      <c r="Q606" t="s">
        <v>25</v>
      </c>
      <c r="R606" s="1"/>
      <c r="S606" s="1"/>
      <c r="T606" s="1" t="s">
        <v>631</v>
      </c>
      <c r="U606" s="1" t="s">
        <v>102</v>
      </c>
      <c r="V606" t="s">
        <v>29</v>
      </c>
      <c r="W606"/>
      <c r="X606" t="s">
        <v>30</v>
      </c>
    </row>
    <row r="607" spans="2:24">
      <c r="B607" s="2" t="s">
        <v>1088</v>
      </c>
      <c r="C607" s="1">
        <f>919967667671</f>
        <v>919967667671</v>
      </c>
      <c r="D607" s="1"/>
      <c r="E607" s="1"/>
      <c r="F607" s="1"/>
      <c r="G607" s="1" t="s">
        <v>199</v>
      </c>
      <c r="H607" s="1" t="s">
        <v>57</v>
      </c>
      <c r="I607"/>
      <c r="J607"/>
      <c r="K607"/>
      <c r="L607"/>
      <c r="M607"/>
      <c r="N607"/>
      <c r="O607"/>
      <c r="Q607" t="s">
        <v>25</v>
      </c>
      <c r="R607" s="1"/>
      <c r="S607" s="1"/>
      <c r="T607" s="1" t="s">
        <v>1089</v>
      </c>
      <c r="U607" s="1" t="s">
        <v>33</v>
      </c>
      <c r="V607" t="s">
        <v>29</v>
      </c>
      <c r="W607"/>
      <c r="X607" t="s">
        <v>30</v>
      </c>
    </row>
    <row r="608" spans="2:24">
      <c r="B608" s="2" t="s">
        <v>1090</v>
      </c>
      <c r="C608" s="1"/>
      <c r="D608" s="1"/>
      <c r="E608" s="1"/>
      <c r="F608" s="1"/>
      <c r="G608" s="1"/>
      <c r="H608" s="1"/>
      <c r="I608"/>
      <c r="J608"/>
      <c r="K608"/>
      <c r="L608"/>
      <c r="M608"/>
      <c r="N608"/>
      <c r="O608"/>
      <c r="Q608" t="s">
        <v>25</v>
      </c>
      <c r="R608" s="1" t="s">
        <v>1091</v>
      </c>
      <c r="S608" s="1"/>
      <c r="T608" s="1" t="s">
        <v>211</v>
      </c>
      <c r="U608" s="1" t="s">
        <v>33</v>
      </c>
      <c r="V608" t="s">
        <v>29</v>
      </c>
      <c r="W608"/>
      <c r="X608" t="s">
        <v>30</v>
      </c>
    </row>
    <row r="609" spans="2:24">
      <c r="B609" s="2" t="s">
        <v>1092</v>
      </c>
      <c r="C609" s="1"/>
      <c r="D609" s="1"/>
      <c r="E609" s="1"/>
      <c r="F609" s="1"/>
      <c r="G609" s="1"/>
      <c r="H609" s="1"/>
      <c r="I609"/>
      <c r="J609"/>
      <c r="K609"/>
      <c r="L609"/>
      <c r="M609"/>
      <c r="N609"/>
      <c r="O609"/>
      <c r="Q609" t="s">
        <v>25</v>
      </c>
      <c r="R609" s="1"/>
      <c r="S609" s="1"/>
      <c r="T609" s="1" t="s">
        <v>1093</v>
      </c>
      <c r="U609" s="1" t="s">
        <v>28</v>
      </c>
      <c r="V609" t="s">
        <v>29</v>
      </c>
      <c r="W609"/>
      <c r="X609" t="s">
        <v>30</v>
      </c>
    </row>
    <row r="610" spans="2:24">
      <c r="B610" s="2" t="s">
        <v>1094</v>
      </c>
      <c r="C610" s="1"/>
      <c r="D610" s="1"/>
      <c r="E610" s="1"/>
      <c r="F610" s="1"/>
      <c r="G610" s="1"/>
      <c r="H610" s="1"/>
      <c r="I610"/>
      <c r="J610"/>
      <c r="K610"/>
      <c r="L610"/>
      <c r="M610"/>
      <c r="N610"/>
      <c r="O610"/>
      <c r="Q610" t="s">
        <v>25</v>
      </c>
      <c r="R610" s="1"/>
      <c r="S610" s="1"/>
      <c r="T610" s="1" t="s">
        <v>1095</v>
      </c>
      <c r="U610" s="1" t="s">
        <v>33</v>
      </c>
      <c r="V610" t="s">
        <v>29</v>
      </c>
      <c r="W610"/>
      <c r="X610" t="s">
        <v>30</v>
      </c>
    </row>
    <row r="611" spans="2:24">
      <c r="B611" s="2" t="s">
        <v>1096</v>
      </c>
      <c r="C611" s="1"/>
      <c r="D611" s="1"/>
      <c r="E611" s="1"/>
      <c r="F611" s="1"/>
      <c r="G611" s="1"/>
      <c r="H611" s="1"/>
      <c r="I611"/>
      <c r="J611"/>
      <c r="K611"/>
      <c r="L611"/>
      <c r="M611"/>
      <c r="N611"/>
      <c r="O611"/>
      <c r="Q611" t="s">
        <v>25</v>
      </c>
      <c r="R611" s="1" t="s">
        <v>1097</v>
      </c>
      <c r="S611" s="1"/>
      <c r="T611" s="1" t="s">
        <v>1098</v>
      </c>
      <c r="U611" s="1" t="s">
        <v>70</v>
      </c>
      <c r="V611" t="s">
        <v>29</v>
      </c>
      <c r="W611"/>
      <c r="X611" t="s">
        <v>30</v>
      </c>
    </row>
    <row r="612" spans="2:24">
      <c r="B612" s="2" t="s">
        <v>1099</v>
      </c>
      <c r="C612" s="1">
        <v>9351666667</v>
      </c>
      <c r="D612" s="1"/>
      <c r="E612" s="1"/>
      <c r="F612" s="1"/>
      <c r="G612" s="1" t="s">
        <v>230</v>
      </c>
      <c r="H612" s="1" t="s">
        <v>46</v>
      </c>
      <c r="I612"/>
      <c r="J612"/>
      <c r="K612"/>
      <c r="L612"/>
      <c r="M612"/>
      <c r="N612"/>
      <c r="O612"/>
      <c r="Q612" t="s">
        <v>25</v>
      </c>
      <c r="R612" s="1"/>
      <c r="S612" s="1"/>
      <c r="T612" s="1" t="s">
        <v>47</v>
      </c>
      <c r="U612" s="1" t="s">
        <v>43</v>
      </c>
      <c r="V612" t="s">
        <v>29</v>
      </c>
      <c r="W612"/>
      <c r="X612" t="s">
        <v>30</v>
      </c>
    </row>
    <row r="613" spans="2:24">
      <c r="B613" s="2" t="s">
        <v>1100</v>
      </c>
      <c r="C613" s="1"/>
      <c r="D613" s="1"/>
      <c r="E613" s="1"/>
      <c r="F613" s="1"/>
      <c r="G613" s="1"/>
      <c r="H613" s="1"/>
      <c r="I613"/>
      <c r="J613"/>
      <c r="K613"/>
      <c r="L613"/>
      <c r="M613"/>
      <c r="N613"/>
      <c r="O613"/>
      <c r="Q613" t="s">
        <v>25</v>
      </c>
      <c r="R613" s="1"/>
      <c r="S613" s="1"/>
      <c r="T613" s="1" t="s">
        <v>670</v>
      </c>
      <c r="U613" s="1" t="s">
        <v>28</v>
      </c>
      <c r="V613" t="s">
        <v>29</v>
      </c>
      <c r="W613"/>
      <c r="X613" t="s">
        <v>30</v>
      </c>
    </row>
    <row r="614" spans="2:24">
      <c r="B614" s="2" t="s">
        <v>1101</v>
      </c>
      <c r="C614" s="1"/>
      <c r="D614" s="1"/>
      <c r="E614" s="1"/>
      <c r="F614" s="1"/>
      <c r="G614" s="1"/>
      <c r="H614" s="1"/>
      <c r="I614"/>
      <c r="J614"/>
      <c r="K614"/>
      <c r="L614"/>
      <c r="M614"/>
      <c r="N614"/>
      <c r="O614"/>
      <c r="Q614" t="s">
        <v>25</v>
      </c>
      <c r="R614" s="1"/>
      <c r="S614" s="1"/>
      <c r="T614" s="1" t="s">
        <v>52</v>
      </c>
      <c r="U614" s="1" t="s">
        <v>53</v>
      </c>
      <c r="V614" t="s">
        <v>29</v>
      </c>
      <c r="W614"/>
      <c r="X614" t="s">
        <v>30</v>
      </c>
    </row>
    <row r="615" spans="2:24">
      <c r="B615" s="2" t="s">
        <v>1102</v>
      </c>
      <c r="C615" s="1"/>
      <c r="D615" s="1"/>
      <c r="E615" s="1"/>
      <c r="F615" s="1"/>
      <c r="G615" s="1"/>
      <c r="H615" s="1"/>
      <c r="I615"/>
      <c r="J615"/>
      <c r="K615"/>
      <c r="L615"/>
      <c r="M615"/>
      <c r="N615"/>
      <c r="O615"/>
      <c r="Q615" t="s">
        <v>25</v>
      </c>
      <c r="R615" s="1"/>
      <c r="S615" s="1"/>
      <c r="T615" s="1" t="s">
        <v>1103</v>
      </c>
      <c r="U615" s="1" t="s">
        <v>78</v>
      </c>
      <c r="V615" t="s">
        <v>29</v>
      </c>
      <c r="W615"/>
      <c r="X615" t="s">
        <v>30</v>
      </c>
    </row>
    <row r="616" spans="2:24">
      <c r="B616" s="2" t="s">
        <v>1104</v>
      </c>
      <c r="C616" s="1">
        <v>9885467676</v>
      </c>
      <c r="D616" s="1"/>
      <c r="E616" s="1"/>
      <c r="F616" s="1"/>
      <c r="G616" s="1" t="s">
        <v>45</v>
      </c>
      <c r="H616" s="1" t="s">
        <v>57</v>
      </c>
      <c r="I616"/>
      <c r="J616"/>
      <c r="K616"/>
      <c r="L616"/>
      <c r="M616"/>
      <c r="N616"/>
      <c r="O616"/>
      <c r="Q616" t="s">
        <v>25</v>
      </c>
      <c r="R616" s="1"/>
      <c r="S616" s="1"/>
      <c r="T616" s="1" t="s">
        <v>184</v>
      </c>
      <c r="U616" s="1" t="s">
        <v>185</v>
      </c>
      <c r="V616" t="s">
        <v>29</v>
      </c>
      <c r="W616"/>
      <c r="X616" t="s">
        <v>30</v>
      </c>
    </row>
    <row r="617" spans="2:24">
      <c r="B617" s="2" t="s">
        <v>1105</v>
      </c>
      <c r="C617" s="1">
        <v>9893515842</v>
      </c>
      <c r="D617" s="1"/>
      <c r="E617" s="1"/>
      <c r="F617" s="1"/>
      <c r="G617" s="1" t="s">
        <v>146</v>
      </c>
      <c r="H617" s="1" t="s">
        <v>247</v>
      </c>
      <c r="I617"/>
      <c r="J617"/>
      <c r="K617"/>
      <c r="L617"/>
      <c r="M617"/>
      <c r="N617"/>
      <c r="O617"/>
      <c r="Q617" t="s">
        <v>25</v>
      </c>
      <c r="R617" s="1"/>
      <c r="S617" s="1"/>
      <c r="T617" s="1" t="s">
        <v>1106</v>
      </c>
      <c r="U617" s="1" t="s">
        <v>105</v>
      </c>
      <c r="V617" t="s">
        <v>29</v>
      </c>
      <c r="W617"/>
      <c r="X617" t="s">
        <v>30</v>
      </c>
    </row>
    <row r="618" spans="2:24">
      <c r="B618" s="2" t="s">
        <v>1107</v>
      </c>
      <c r="C618" s="1">
        <v>9500048297</v>
      </c>
      <c r="D618" s="1"/>
      <c r="E618" s="1"/>
      <c r="F618" s="1"/>
      <c r="G618" s="1" t="s">
        <v>731</v>
      </c>
      <c r="H618" s="1" t="s">
        <v>46</v>
      </c>
      <c r="I618"/>
      <c r="J618"/>
      <c r="K618"/>
      <c r="L618"/>
      <c r="M618"/>
      <c r="N618"/>
      <c r="O618"/>
      <c r="Q618" t="s">
        <v>25</v>
      </c>
      <c r="R618" s="1"/>
      <c r="S618" s="1"/>
      <c r="T618" s="1" t="s">
        <v>1108</v>
      </c>
      <c r="U618" s="1" t="s">
        <v>179</v>
      </c>
      <c r="V618" t="s">
        <v>29</v>
      </c>
      <c r="W618"/>
      <c r="X618" t="s">
        <v>30</v>
      </c>
    </row>
    <row r="619" spans="2:24">
      <c r="B619" s="2" t="s">
        <v>1109</v>
      </c>
      <c r="C619" s="1">
        <v>9811243421</v>
      </c>
      <c r="D619" s="1"/>
      <c r="E619" s="1"/>
      <c r="F619" s="1"/>
      <c r="G619" s="1" t="s">
        <v>45</v>
      </c>
      <c r="H619" s="1" t="s">
        <v>46</v>
      </c>
      <c r="I619"/>
      <c r="J619"/>
      <c r="K619"/>
      <c r="L619"/>
      <c r="M619"/>
      <c r="N619"/>
      <c r="O619"/>
      <c r="Q619" t="s">
        <v>25</v>
      </c>
      <c r="R619" s="1"/>
      <c r="S619" s="1"/>
      <c r="T619" s="1" t="s">
        <v>39</v>
      </c>
      <c r="U619" s="1" t="s">
        <v>28</v>
      </c>
      <c r="V619" t="s">
        <v>29</v>
      </c>
      <c r="W619"/>
      <c r="X619" t="s">
        <v>30</v>
      </c>
    </row>
    <row r="620" spans="2:24">
      <c r="B620" s="2" t="s">
        <v>1110</v>
      </c>
      <c r="C620" s="1"/>
      <c r="D620" s="1"/>
      <c r="E620" s="1"/>
      <c r="F620" s="1"/>
      <c r="G620" s="1"/>
      <c r="H620" s="1"/>
      <c r="I620"/>
      <c r="J620"/>
      <c r="K620"/>
      <c r="L620"/>
      <c r="M620"/>
      <c r="N620"/>
      <c r="O620"/>
      <c r="Q620" t="s">
        <v>25</v>
      </c>
      <c r="R620" s="1"/>
      <c r="S620" s="1"/>
      <c r="T620" s="1" t="s">
        <v>533</v>
      </c>
      <c r="U620" s="1" t="s">
        <v>28</v>
      </c>
      <c r="V620" t="s">
        <v>29</v>
      </c>
      <c r="W620"/>
      <c r="X620" t="s">
        <v>30</v>
      </c>
    </row>
    <row r="621" spans="2:24">
      <c r="B621" s="2" t="s">
        <v>1111</v>
      </c>
      <c r="C621" s="1"/>
      <c r="D621" s="1"/>
      <c r="E621" s="1"/>
      <c r="F621" s="1"/>
      <c r="G621" s="1"/>
      <c r="H621" s="1"/>
      <c r="I621"/>
      <c r="J621"/>
      <c r="K621"/>
      <c r="L621"/>
      <c r="M621"/>
      <c r="N621"/>
      <c r="O621"/>
      <c r="Q621" t="s">
        <v>25</v>
      </c>
      <c r="R621" s="1"/>
      <c r="S621" s="1"/>
      <c r="T621" s="1" t="s">
        <v>52</v>
      </c>
      <c r="U621" s="1" t="s">
        <v>53</v>
      </c>
      <c r="V621" t="s">
        <v>29</v>
      </c>
      <c r="W621"/>
      <c r="X621" t="s">
        <v>30</v>
      </c>
    </row>
    <row r="622" spans="2:24">
      <c r="B622" s="2" t="s">
        <v>1112</v>
      </c>
      <c r="C622" s="1"/>
      <c r="D622" s="1"/>
      <c r="E622" s="1"/>
      <c r="F622" s="1"/>
      <c r="G622" s="1"/>
      <c r="H622" s="1"/>
      <c r="I622"/>
      <c r="J622"/>
      <c r="K622"/>
      <c r="L622"/>
      <c r="M622"/>
      <c r="N622"/>
      <c r="O622"/>
      <c r="Q622" t="s">
        <v>25</v>
      </c>
      <c r="R622" s="1"/>
      <c r="S622" s="1"/>
      <c r="T622" s="1" t="s">
        <v>128</v>
      </c>
      <c r="U622" s="1" t="s">
        <v>43</v>
      </c>
      <c r="V622" t="s">
        <v>29</v>
      </c>
      <c r="W622"/>
      <c r="X622" t="s">
        <v>30</v>
      </c>
    </row>
    <row r="623" spans="2:24">
      <c r="B623" s="2" t="s">
        <v>1113</v>
      </c>
      <c r="C623" s="1"/>
      <c r="D623" s="1"/>
      <c r="E623" s="1"/>
      <c r="F623" s="1"/>
      <c r="G623" s="1"/>
      <c r="H623" s="1"/>
      <c r="I623"/>
      <c r="J623"/>
      <c r="K623"/>
      <c r="L623"/>
      <c r="M623"/>
      <c r="N623"/>
      <c r="O623"/>
      <c r="Q623" t="s">
        <v>25</v>
      </c>
      <c r="R623" s="1" t="s">
        <v>1114</v>
      </c>
      <c r="S623" s="1"/>
      <c r="T623" s="1" t="s">
        <v>52</v>
      </c>
      <c r="U623" s="1" t="s">
        <v>53</v>
      </c>
      <c r="V623" t="s">
        <v>29</v>
      </c>
      <c r="W623"/>
      <c r="X623" t="s">
        <v>30</v>
      </c>
    </row>
    <row r="624" spans="2:24">
      <c r="B624" s="2" t="s">
        <v>1115</v>
      </c>
      <c r="C624" s="1"/>
      <c r="D624" s="1"/>
      <c r="E624" s="1"/>
      <c r="F624" s="1"/>
      <c r="G624" s="1"/>
      <c r="H624" s="1"/>
      <c r="I624"/>
      <c r="J624"/>
      <c r="K624"/>
      <c r="L624"/>
      <c r="M624"/>
      <c r="N624"/>
      <c r="O624"/>
      <c r="Q624" t="s">
        <v>25</v>
      </c>
      <c r="R624" s="1"/>
      <c r="S624" s="1"/>
      <c r="T624" s="1" t="s">
        <v>1116</v>
      </c>
      <c r="U624" s="1" t="s">
        <v>90</v>
      </c>
      <c r="V624" t="s">
        <v>29</v>
      </c>
      <c r="W624"/>
      <c r="X624" t="s">
        <v>30</v>
      </c>
    </row>
    <row r="625" spans="2:24">
      <c r="B625" s="2" t="s">
        <v>1117</v>
      </c>
      <c r="C625" s="1">
        <v>9988005511</v>
      </c>
      <c r="D625" s="1"/>
      <c r="E625" s="1"/>
      <c r="F625" s="1"/>
      <c r="G625" s="1" t="s">
        <v>56</v>
      </c>
      <c r="H625" s="1" t="s">
        <v>57</v>
      </c>
      <c r="I625"/>
      <c r="J625"/>
      <c r="K625"/>
      <c r="L625"/>
      <c r="M625"/>
      <c r="N625"/>
      <c r="O625"/>
      <c r="Q625" t="s">
        <v>25</v>
      </c>
      <c r="R625" s="1"/>
      <c r="S625" s="1"/>
      <c r="T625" s="1" t="s">
        <v>678</v>
      </c>
      <c r="U625" s="1" t="s">
        <v>90</v>
      </c>
      <c r="V625" t="s">
        <v>29</v>
      </c>
      <c r="W625"/>
      <c r="X625" t="s">
        <v>30</v>
      </c>
    </row>
    <row r="626" spans="2:24">
      <c r="B626" s="2" t="s">
        <v>1118</v>
      </c>
      <c r="C626" s="1">
        <v>9589166252</v>
      </c>
      <c r="D626" s="1"/>
      <c r="E626" s="1"/>
      <c r="F626" s="1"/>
      <c r="G626" s="1" t="s">
        <v>72</v>
      </c>
      <c r="H626" s="1" t="s">
        <v>57</v>
      </c>
      <c r="I626"/>
      <c r="J626"/>
      <c r="K626"/>
      <c r="L626"/>
      <c r="M626"/>
      <c r="N626"/>
      <c r="O626"/>
      <c r="Q626" t="s">
        <v>25</v>
      </c>
      <c r="R626" s="1" t="s">
        <v>1119</v>
      </c>
      <c r="S626" s="1"/>
      <c r="T626" s="1" t="s">
        <v>516</v>
      </c>
      <c r="U626" s="1" t="s">
        <v>105</v>
      </c>
      <c r="V626" t="s">
        <v>29</v>
      </c>
      <c r="W626"/>
      <c r="X626" t="s">
        <v>30</v>
      </c>
    </row>
    <row r="627" spans="2:24">
      <c r="B627" s="2" t="s">
        <v>1120</v>
      </c>
      <c r="C627" s="1"/>
      <c r="D627" s="1"/>
      <c r="E627" s="1"/>
      <c r="F627" s="1"/>
      <c r="G627" s="1"/>
      <c r="H627" s="1"/>
      <c r="I627"/>
      <c r="J627"/>
      <c r="K627"/>
      <c r="L627"/>
      <c r="M627"/>
      <c r="N627"/>
      <c r="O627"/>
      <c r="Q627" t="s">
        <v>25</v>
      </c>
      <c r="R627" s="1"/>
      <c r="S627" s="1"/>
      <c r="T627" s="1" t="s">
        <v>32</v>
      </c>
      <c r="U627" s="1" t="s">
        <v>33</v>
      </c>
      <c r="V627" t="s">
        <v>29</v>
      </c>
      <c r="W627"/>
      <c r="X627" t="s">
        <v>30</v>
      </c>
    </row>
    <row r="628" spans="2:24">
      <c r="B628" s="2" t="s">
        <v>1121</v>
      </c>
      <c r="C628" s="1"/>
      <c r="D628" s="1"/>
      <c r="E628" s="1"/>
      <c r="F628" s="1"/>
      <c r="G628" s="1"/>
      <c r="H628" s="1"/>
      <c r="I628"/>
      <c r="J628"/>
      <c r="K628"/>
      <c r="L628"/>
      <c r="M628"/>
      <c r="N628"/>
      <c r="O628"/>
      <c r="Q628" t="s">
        <v>25</v>
      </c>
      <c r="R628" s="1"/>
      <c r="S628" s="1"/>
      <c r="T628" s="1" t="s">
        <v>1122</v>
      </c>
      <c r="U628" s="1" t="s">
        <v>28</v>
      </c>
      <c r="V628" t="s">
        <v>29</v>
      </c>
      <c r="W628"/>
      <c r="X628" t="s">
        <v>30</v>
      </c>
    </row>
    <row r="629" spans="2:24">
      <c r="B629" s="2" t="s">
        <v>1123</v>
      </c>
      <c r="C629" s="1"/>
      <c r="D629" s="1"/>
      <c r="E629" s="1"/>
      <c r="F629" s="1"/>
      <c r="G629" s="1"/>
      <c r="H629" s="1"/>
      <c r="I629"/>
      <c r="J629"/>
      <c r="K629"/>
      <c r="L629"/>
      <c r="M629"/>
      <c r="N629"/>
      <c r="O629"/>
      <c r="Q629" t="s">
        <v>25</v>
      </c>
      <c r="R629" s="1" t="s">
        <v>1124</v>
      </c>
      <c r="S629" s="1"/>
      <c r="T629" s="1" t="s">
        <v>1125</v>
      </c>
      <c r="U629" s="1" t="s">
        <v>90</v>
      </c>
      <c r="V629" t="s">
        <v>29</v>
      </c>
      <c r="W629"/>
      <c r="X629" t="s">
        <v>30</v>
      </c>
    </row>
    <row r="630" spans="2:24">
      <c r="B630" s="2" t="s">
        <v>1126</v>
      </c>
      <c r="C630" s="1"/>
      <c r="D630" s="1"/>
      <c r="E630" s="1"/>
      <c r="F630" s="1"/>
      <c r="G630" s="1"/>
      <c r="H630" s="1"/>
      <c r="I630"/>
      <c r="J630"/>
      <c r="K630"/>
      <c r="L630"/>
      <c r="M630"/>
      <c r="N630"/>
      <c r="O630"/>
      <c r="Q630" t="s">
        <v>25</v>
      </c>
      <c r="R630" s="1"/>
      <c r="S630" s="1"/>
      <c r="T630" s="1" t="s">
        <v>356</v>
      </c>
      <c r="U630" s="1" t="s">
        <v>78</v>
      </c>
      <c r="V630" t="s">
        <v>29</v>
      </c>
      <c r="W630"/>
      <c r="X630" t="s">
        <v>30</v>
      </c>
    </row>
    <row r="631" spans="2:24">
      <c r="B631" s="2" t="s">
        <v>1127</v>
      </c>
      <c r="C631" s="1"/>
      <c r="D631" s="1"/>
      <c r="E631" s="1"/>
      <c r="F631" s="1"/>
      <c r="G631" s="1"/>
      <c r="H631" s="1"/>
      <c r="I631"/>
      <c r="J631"/>
      <c r="K631"/>
      <c r="L631"/>
      <c r="M631"/>
      <c r="N631"/>
      <c r="O631"/>
      <c r="Q631" t="s">
        <v>25</v>
      </c>
      <c r="R631" s="1"/>
      <c r="S631" s="1"/>
      <c r="T631" s="1" t="s">
        <v>52</v>
      </c>
      <c r="U631" s="1" t="s">
        <v>53</v>
      </c>
      <c r="V631" t="s">
        <v>29</v>
      </c>
      <c r="W631"/>
      <c r="X631" t="s">
        <v>30</v>
      </c>
    </row>
    <row r="632" spans="2:24">
      <c r="B632" s="2" t="s">
        <v>1128</v>
      </c>
      <c r="C632" s="1">
        <v>8851070155</v>
      </c>
      <c r="D632" s="1"/>
      <c r="E632" s="1"/>
      <c r="F632" s="1"/>
      <c r="G632" s="1" t="s">
        <v>45</v>
      </c>
      <c r="H632" s="1" t="s">
        <v>695</v>
      </c>
      <c r="I632"/>
      <c r="J632"/>
      <c r="K632"/>
      <c r="L632"/>
      <c r="M632"/>
      <c r="N632"/>
      <c r="O632"/>
      <c r="Q632" t="s">
        <v>25</v>
      </c>
      <c r="R632" s="1"/>
      <c r="S632" s="1"/>
      <c r="T632" s="1" t="s">
        <v>660</v>
      </c>
      <c r="U632" s="1" t="s">
        <v>53</v>
      </c>
      <c r="V632" t="s">
        <v>29</v>
      </c>
      <c r="W632"/>
      <c r="X632" t="s">
        <v>30</v>
      </c>
    </row>
    <row r="633" spans="2:24">
      <c r="B633" s="2" t="s">
        <v>1129</v>
      </c>
      <c r="C633" s="1"/>
      <c r="D633" s="1"/>
      <c r="E633" s="1"/>
      <c r="F633" s="1"/>
      <c r="G633" s="1"/>
      <c r="H633" s="1"/>
      <c r="I633"/>
      <c r="J633"/>
      <c r="K633"/>
      <c r="L633"/>
      <c r="M633"/>
      <c r="N633"/>
      <c r="O633"/>
      <c r="Q633" t="s">
        <v>25</v>
      </c>
      <c r="R633" s="1" t="s">
        <v>1130</v>
      </c>
      <c r="S633" s="1"/>
      <c r="T633" s="1" t="s">
        <v>32</v>
      </c>
      <c r="U633" s="1" t="s">
        <v>33</v>
      </c>
      <c r="V633" t="s">
        <v>29</v>
      </c>
      <c r="W633"/>
      <c r="X633" t="s">
        <v>30</v>
      </c>
    </row>
    <row r="634" spans="2:24">
      <c r="B634" s="2" t="s">
        <v>1131</v>
      </c>
      <c r="C634" s="1"/>
      <c r="D634" s="1"/>
      <c r="E634" s="1"/>
      <c r="F634" s="1"/>
      <c r="G634" s="1"/>
      <c r="H634" s="1"/>
      <c r="I634"/>
      <c r="J634"/>
      <c r="K634"/>
      <c r="L634"/>
      <c r="M634"/>
      <c r="N634"/>
      <c r="O634"/>
      <c r="Q634" t="s">
        <v>25</v>
      </c>
      <c r="R634" s="1" t="s">
        <v>1132</v>
      </c>
      <c r="S634" s="1"/>
      <c r="T634" s="1" t="s">
        <v>52</v>
      </c>
      <c r="U634" s="1" t="s">
        <v>53</v>
      </c>
      <c r="V634" t="s">
        <v>29</v>
      </c>
      <c r="W634"/>
      <c r="X634" t="s">
        <v>30</v>
      </c>
    </row>
    <row r="635" spans="2:24">
      <c r="B635" s="2" t="s">
        <v>1133</v>
      </c>
      <c r="C635" s="1"/>
      <c r="D635" s="1"/>
      <c r="E635" s="1"/>
      <c r="F635" s="1"/>
      <c r="G635" s="1"/>
      <c r="H635" s="1"/>
      <c r="I635"/>
      <c r="J635"/>
      <c r="K635"/>
      <c r="L635"/>
      <c r="M635"/>
      <c r="N635"/>
      <c r="O635"/>
      <c r="Q635" t="s">
        <v>25</v>
      </c>
      <c r="R635" s="1" t="s">
        <v>1134</v>
      </c>
      <c r="S635" s="1"/>
      <c r="T635" s="1" t="s">
        <v>157</v>
      </c>
      <c r="U635" s="1" t="s">
        <v>158</v>
      </c>
      <c r="V635" t="s">
        <v>29</v>
      </c>
      <c r="W635"/>
      <c r="X635" t="s">
        <v>30</v>
      </c>
    </row>
    <row r="636" spans="2:24">
      <c r="B636" s="2" t="s">
        <v>1135</v>
      </c>
      <c r="C636" s="1">
        <v>9313369468</v>
      </c>
      <c r="D636" s="1"/>
      <c r="E636" s="1"/>
      <c r="F636" s="1"/>
      <c r="G636" s="1" t="s">
        <v>72</v>
      </c>
      <c r="H636" s="1" t="s">
        <v>57</v>
      </c>
      <c r="I636"/>
      <c r="J636"/>
      <c r="K636"/>
      <c r="L636"/>
      <c r="M636"/>
      <c r="N636"/>
      <c r="O636"/>
      <c r="Q636" t="s">
        <v>25</v>
      </c>
      <c r="R636" s="1"/>
      <c r="S636" s="1"/>
      <c r="T636" s="1" t="s">
        <v>84</v>
      </c>
      <c r="U636" s="1" t="s">
        <v>53</v>
      </c>
      <c r="V636" t="s">
        <v>29</v>
      </c>
      <c r="W636"/>
      <c r="X636" t="s">
        <v>30</v>
      </c>
    </row>
    <row r="637" spans="2:24">
      <c r="B637" s="2" t="s">
        <v>1136</v>
      </c>
      <c r="C637" s="1"/>
      <c r="D637" s="1"/>
      <c r="E637" s="1"/>
      <c r="F637" s="1"/>
      <c r="G637" s="1"/>
      <c r="H637" s="1"/>
      <c r="I637"/>
      <c r="J637"/>
      <c r="K637"/>
      <c r="L637"/>
      <c r="M637"/>
      <c r="N637"/>
      <c r="O637"/>
      <c r="Q637" t="s">
        <v>25</v>
      </c>
      <c r="R637" s="1"/>
      <c r="S637" s="1"/>
      <c r="T637" s="1" t="s">
        <v>52</v>
      </c>
      <c r="U637" s="1" t="s">
        <v>53</v>
      </c>
      <c r="V637" t="s">
        <v>29</v>
      </c>
      <c r="W637"/>
      <c r="X637" t="s">
        <v>30</v>
      </c>
    </row>
    <row r="638" spans="2:24">
      <c r="B638" s="2" t="s">
        <v>1137</v>
      </c>
      <c r="C638" s="1"/>
      <c r="D638" s="1"/>
      <c r="E638" s="1"/>
      <c r="F638" s="1"/>
      <c r="G638" s="1"/>
      <c r="H638" s="1"/>
      <c r="I638"/>
      <c r="J638"/>
      <c r="K638"/>
      <c r="L638"/>
      <c r="M638"/>
      <c r="N638"/>
      <c r="O638"/>
      <c r="Q638" t="s">
        <v>25</v>
      </c>
      <c r="R638" s="1" t="s">
        <v>1138</v>
      </c>
      <c r="S638" s="1"/>
      <c r="T638" s="1" t="s">
        <v>52</v>
      </c>
      <c r="U638" s="1" t="s">
        <v>53</v>
      </c>
      <c r="V638" t="s">
        <v>29</v>
      </c>
      <c r="W638"/>
      <c r="X638" t="s">
        <v>30</v>
      </c>
    </row>
    <row r="639" spans="2:24">
      <c r="B639" s="2" t="s">
        <v>1139</v>
      </c>
      <c r="C639" s="1"/>
      <c r="D639" s="1"/>
      <c r="E639" s="1"/>
      <c r="F639" s="1"/>
      <c r="G639" s="1"/>
      <c r="H639" s="1"/>
      <c r="I639"/>
      <c r="J639"/>
      <c r="K639"/>
      <c r="L639"/>
      <c r="M639"/>
      <c r="N639"/>
      <c r="O639"/>
      <c r="Q639" t="s">
        <v>25</v>
      </c>
      <c r="R639" s="1"/>
      <c r="S639" s="1"/>
      <c r="T639" s="1" t="s">
        <v>39</v>
      </c>
      <c r="U639" s="1" t="s">
        <v>28</v>
      </c>
      <c r="V639" t="s">
        <v>29</v>
      </c>
      <c r="W639"/>
      <c r="X639" t="s">
        <v>30</v>
      </c>
    </row>
    <row r="640" spans="2:24">
      <c r="B640" s="2" t="s">
        <v>1140</v>
      </c>
      <c r="C640" s="1">
        <v>9425847740</v>
      </c>
      <c r="D640" s="1"/>
      <c r="E640" s="1"/>
      <c r="F640" s="1"/>
      <c r="G640" s="1" t="s">
        <v>146</v>
      </c>
      <c r="H640" s="1" t="s">
        <v>247</v>
      </c>
      <c r="I640"/>
      <c r="J640"/>
      <c r="K640"/>
      <c r="L640"/>
      <c r="M640"/>
      <c r="N640"/>
      <c r="O640"/>
      <c r="Q640" t="s">
        <v>25</v>
      </c>
      <c r="R640" s="1"/>
      <c r="S640" s="1"/>
      <c r="T640" s="1" t="s">
        <v>1141</v>
      </c>
      <c r="U640" s="1" t="s">
        <v>105</v>
      </c>
      <c r="V640" t="s">
        <v>29</v>
      </c>
      <c r="W640"/>
      <c r="X640" t="s">
        <v>30</v>
      </c>
    </row>
    <row r="641" spans="2:24">
      <c r="B641" s="2" t="s">
        <v>1142</v>
      </c>
      <c r="C641" s="1"/>
      <c r="D641" s="1"/>
      <c r="E641" s="1"/>
      <c r="F641" s="1"/>
      <c r="G641" s="1"/>
      <c r="H641" s="1"/>
      <c r="I641"/>
      <c r="J641"/>
      <c r="K641"/>
      <c r="L641"/>
      <c r="M641"/>
      <c r="N641"/>
      <c r="O641"/>
      <c r="Q641" t="s">
        <v>25</v>
      </c>
      <c r="R641" s="1" t="s">
        <v>1143</v>
      </c>
      <c r="S641" s="1"/>
      <c r="T641" s="1" t="s">
        <v>849</v>
      </c>
      <c r="U641" s="1" t="s">
        <v>284</v>
      </c>
      <c r="V641" t="s">
        <v>29</v>
      </c>
      <c r="W641"/>
      <c r="X641" t="s">
        <v>30</v>
      </c>
    </row>
    <row r="642" spans="2:24">
      <c r="B642" s="2" t="s">
        <v>1144</v>
      </c>
      <c r="C642" s="1"/>
      <c r="D642" s="1"/>
      <c r="E642" s="1"/>
      <c r="F642" s="1"/>
      <c r="G642" s="1"/>
      <c r="H642" s="1"/>
      <c r="I642"/>
      <c r="J642"/>
      <c r="K642"/>
      <c r="L642"/>
      <c r="M642"/>
      <c r="N642"/>
      <c r="O642"/>
      <c r="Q642" t="s">
        <v>25</v>
      </c>
      <c r="R642" s="1" t="s">
        <v>1145</v>
      </c>
      <c r="S642" s="1"/>
      <c r="T642" s="1" t="s">
        <v>1146</v>
      </c>
      <c r="U642" s="1" t="s">
        <v>284</v>
      </c>
      <c r="V642" t="s">
        <v>29</v>
      </c>
      <c r="W642"/>
      <c r="X642" t="s">
        <v>30</v>
      </c>
    </row>
    <row r="643" spans="2:24">
      <c r="B643" s="2" t="s">
        <v>1147</v>
      </c>
      <c r="C643" s="1"/>
      <c r="D643" s="1"/>
      <c r="E643" s="1"/>
      <c r="F643" s="1"/>
      <c r="G643" s="1"/>
      <c r="H643" s="1"/>
      <c r="I643"/>
      <c r="J643"/>
      <c r="K643"/>
      <c r="L643"/>
      <c r="M643"/>
      <c r="N643"/>
      <c r="O643"/>
      <c r="Q643" t="s">
        <v>25</v>
      </c>
      <c r="R643" s="1"/>
      <c r="S643" s="1"/>
      <c r="T643" s="1" t="s">
        <v>52</v>
      </c>
      <c r="U643" s="1" t="s">
        <v>53</v>
      </c>
      <c r="V643" t="s">
        <v>29</v>
      </c>
      <c r="W643"/>
      <c r="X643" t="s">
        <v>30</v>
      </c>
    </row>
    <row r="644" spans="2:24">
      <c r="B644" s="2" t="s">
        <v>1148</v>
      </c>
      <c r="C644" s="1"/>
      <c r="D644" s="1"/>
      <c r="E644" s="1"/>
      <c r="F644" s="1"/>
      <c r="G644" s="1"/>
      <c r="H644" s="1"/>
      <c r="I644"/>
      <c r="J644"/>
      <c r="K644"/>
      <c r="L644"/>
      <c r="M644"/>
      <c r="N644"/>
      <c r="O644"/>
      <c r="Q644" t="s">
        <v>25</v>
      </c>
      <c r="R644" s="1"/>
      <c r="S644" s="1"/>
      <c r="T644" s="1" t="s">
        <v>52</v>
      </c>
      <c r="U644" s="1" t="s">
        <v>53</v>
      </c>
      <c r="V644" t="s">
        <v>29</v>
      </c>
      <c r="W644"/>
      <c r="X644" t="s">
        <v>30</v>
      </c>
    </row>
    <row r="645" spans="2:24">
      <c r="B645" s="2" t="s">
        <v>1149</v>
      </c>
      <c r="C645" s="1"/>
      <c r="D645" s="1"/>
      <c r="E645" s="1"/>
      <c r="F645" s="1"/>
      <c r="G645" s="1"/>
      <c r="H645" s="1"/>
      <c r="I645"/>
      <c r="J645"/>
      <c r="K645"/>
      <c r="L645"/>
      <c r="M645"/>
      <c r="N645"/>
      <c r="O645"/>
      <c r="Q645" t="s">
        <v>25</v>
      </c>
      <c r="R645" s="1" t="s">
        <v>1150</v>
      </c>
      <c r="S645" s="1"/>
      <c r="T645" s="1" t="s">
        <v>1151</v>
      </c>
      <c r="U645" s="1" t="s">
        <v>43</v>
      </c>
      <c r="V645" t="s">
        <v>29</v>
      </c>
      <c r="W645"/>
      <c r="X645" t="s">
        <v>30</v>
      </c>
    </row>
    <row r="646" spans="2:24">
      <c r="B646" s="2" t="s">
        <v>1152</v>
      </c>
      <c r="C646" s="1"/>
      <c r="D646" s="1"/>
      <c r="E646" s="1"/>
      <c r="F646" s="1"/>
      <c r="G646" s="1"/>
      <c r="H646" s="1"/>
      <c r="I646"/>
      <c r="J646"/>
      <c r="K646"/>
      <c r="L646"/>
      <c r="M646"/>
      <c r="N646"/>
      <c r="O646"/>
      <c r="Q646" t="s">
        <v>25</v>
      </c>
      <c r="R646" s="1"/>
      <c r="S646" s="1"/>
      <c r="T646" s="1" t="s">
        <v>52</v>
      </c>
      <c r="U646" s="1" t="s">
        <v>53</v>
      </c>
      <c r="V646" t="s">
        <v>29</v>
      </c>
      <c r="W646"/>
      <c r="X646" t="s">
        <v>30</v>
      </c>
    </row>
    <row r="647" spans="2:24">
      <c r="B647" s="2" t="s">
        <v>1153</v>
      </c>
      <c r="C647" s="1">
        <v>9718813600</v>
      </c>
      <c r="D647" s="1"/>
      <c r="E647" s="1"/>
      <c r="F647" s="1"/>
      <c r="G647" s="1" t="s">
        <v>146</v>
      </c>
      <c r="H647" s="1" t="s">
        <v>247</v>
      </c>
      <c r="I647"/>
      <c r="J647"/>
      <c r="K647"/>
      <c r="L647"/>
      <c r="M647"/>
      <c r="N647"/>
      <c r="O647"/>
      <c r="Q647" t="s">
        <v>25</v>
      </c>
      <c r="R647" s="1" t="s">
        <v>1154</v>
      </c>
      <c r="S647" s="1"/>
      <c r="T647" s="1" t="s">
        <v>39</v>
      </c>
      <c r="U647" s="1" t="s">
        <v>28</v>
      </c>
      <c r="V647" t="s">
        <v>29</v>
      </c>
      <c r="W647"/>
      <c r="X647" t="s">
        <v>30</v>
      </c>
    </row>
    <row r="648" spans="2:24">
      <c r="B648" s="2" t="s">
        <v>1155</v>
      </c>
      <c r="C648" s="1"/>
      <c r="D648" s="1"/>
      <c r="E648" s="1"/>
      <c r="F648" s="1"/>
      <c r="G648" s="1"/>
      <c r="H648" s="1"/>
      <c r="I648"/>
      <c r="J648"/>
      <c r="K648"/>
      <c r="L648"/>
      <c r="M648"/>
      <c r="N648"/>
      <c r="O648"/>
      <c r="Q648" t="s">
        <v>25</v>
      </c>
      <c r="R648" s="1"/>
      <c r="S648" s="1"/>
      <c r="T648" s="1" t="s">
        <v>39</v>
      </c>
      <c r="U648" s="1" t="s">
        <v>28</v>
      </c>
      <c r="V648" t="s">
        <v>29</v>
      </c>
      <c r="W648"/>
      <c r="X648" t="s">
        <v>30</v>
      </c>
    </row>
    <row r="649" spans="2:24">
      <c r="B649" s="2" t="s">
        <v>1156</v>
      </c>
      <c r="C649" s="1"/>
      <c r="D649" s="1"/>
      <c r="E649" s="1"/>
      <c r="F649" s="1"/>
      <c r="G649" s="1"/>
      <c r="H649" s="1"/>
      <c r="I649"/>
      <c r="J649"/>
      <c r="K649"/>
      <c r="L649"/>
      <c r="M649"/>
      <c r="N649"/>
      <c r="O649"/>
      <c r="Q649" t="s">
        <v>25</v>
      </c>
      <c r="R649" s="1"/>
      <c r="S649" s="1"/>
      <c r="T649" s="1" t="s">
        <v>39</v>
      </c>
      <c r="U649" s="1" t="s">
        <v>28</v>
      </c>
      <c r="V649" t="s">
        <v>29</v>
      </c>
      <c r="W649"/>
      <c r="X649" t="s">
        <v>30</v>
      </c>
    </row>
    <row r="650" spans="2:24">
      <c r="B650" s="2" t="s">
        <v>1157</v>
      </c>
      <c r="C650" s="1"/>
      <c r="D650" s="1"/>
      <c r="E650" s="1"/>
      <c r="F650" s="1"/>
      <c r="G650" s="1"/>
      <c r="H650" s="1"/>
      <c r="I650"/>
      <c r="J650"/>
      <c r="K650"/>
      <c r="L650"/>
      <c r="M650"/>
      <c r="N650"/>
      <c r="O650"/>
      <c r="Q650" t="s">
        <v>25</v>
      </c>
      <c r="R650" s="1"/>
      <c r="S650" s="1"/>
      <c r="T650" s="1" t="s">
        <v>52</v>
      </c>
      <c r="U650" s="1" t="s">
        <v>53</v>
      </c>
      <c r="V650" t="s">
        <v>29</v>
      </c>
      <c r="W650"/>
      <c r="X650" t="s">
        <v>30</v>
      </c>
    </row>
    <row r="651" spans="2:24">
      <c r="B651" s="2" t="s">
        <v>1158</v>
      </c>
      <c r="C651" s="1">
        <v>9827113469</v>
      </c>
      <c r="D651" s="1"/>
      <c r="E651" s="1"/>
      <c r="F651" s="1"/>
      <c r="G651" s="1" t="s">
        <v>45</v>
      </c>
      <c r="H651" s="1" t="s">
        <v>510</v>
      </c>
      <c r="I651"/>
      <c r="J651"/>
      <c r="K651"/>
      <c r="L651"/>
      <c r="M651"/>
      <c r="N651"/>
      <c r="O651"/>
      <c r="Q651" t="s">
        <v>25</v>
      </c>
      <c r="R651" s="1"/>
      <c r="S651" s="1"/>
      <c r="T651" s="1" t="s">
        <v>1159</v>
      </c>
      <c r="U651" s="1" t="s">
        <v>350</v>
      </c>
      <c r="V651" t="s">
        <v>29</v>
      </c>
      <c r="W651"/>
      <c r="X651" t="s">
        <v>30</v>
      </c>
    </row>
    <row r="652" spans="2:24">
      <c r="B652" s="2" t="s">
        <v>1160</v>
      </c>
      <c r="C652" s="1">
        <v>9929802708</v>
      </c>
      <c r="D652" s="1"/>
      <c r="E652" s="1"/>
      <c r="F652" s="1"/>
      <c r="G652" s="1" t="s">
        <v>45</v>
      </c>
      <c r="H652" s="1" t="s">
        <v>247</v>
      </c>
      <c r="I652"/>
      <c r="J652"/>
      <c r="K652"/>
      <c r="L652"/>
      <c r="M652"/>
      <c r="N652"/>
      <c r="O652"/>
      <c r="Q652" t="s">
        <v>25</v>
      </c>
      <c r="R652" s="1"/>
      <c r="S652" s="1"/>
      <c r="T652" s="1" t="s">
        <v>950</v>
      </c>
      <c r="U652" s="1" t="s">
        <v>43</v>
      </c>
      <c r="V652" t="s">
        <v>29</v>
      </c>
      <c r="W652"/>
      <c r="X652" t="s">
        <v>30</v>
      </c>
    </row>
    <row r="653" spans="2:24">
      <c r="B653" s="2" t="s">
        <v>1161</v>
      </c>
      <c r="C653" s="1">
        <v>8270711226</v>
      </c>
      <c r="D653" s="1"/>
      <c r="E653" s="1"/>
      <c r="F653" s="1"/>
      <c r="G653" s="1" t="s">
        <v>45</v>
      </c>
      <c r="H653" s="1" t="s">
        <v>247</v>
      </c>
      <c r="I653"/>
      <c r="J653"/>
      <c r="K653"/>
      <c r="L653"/>
      <c r="M653"/>
      <c r="N653"/>
      <c r="O653"/>
      <c r="Q653" t="s">
        <v>25</v>
      </c>
      <c r="R653" s="1"/>
      <c r="S653" s="1"/>
      <c r="T653" s="1" t="s">
        <v>239</v>
      </c>
      <c r="U653" s="1" t="s">
        <v>240</v>
      </c>
      <c r="V653" t="s">
        <v>29</v>
      </c>
      <c r="W653"/>
      <c r="X653" t="s">
        <v>30</v>
      </c>
    </row>
    <row r="654" spans="2:24">
      <c r="B654" s="2" t="s">
        <v>1162</v>
      </c>
      <c r="C654" s="1">
        <v>8270416384</v>
      </c>
      <c r="D654" s="1"/>
      <c r="E654" s="1"/>
      <c r="F654" s="1"/>
      <c r="G654" s="1" t="s">
        <v>45</v>
      </c>
      <c r="H654" s="1" t="s">
        <v>695</v>
      </c>
      <c r="I654"/>
      <c r="J654"/>
      <c r="K654"/>
      <c r="L654"/>
      <c r="M654"/>
      <c r="N654"/>
      <c r="O654"/>
      <c r="Q654" t="s">
        <v>25</v>
      </c>
      <c r="R654" s="1"/>
      <c r="S654" s="1"/>
      <c r="T654" s="1" t="s">
        <v>1163</v>
      </c>
      <c r="U654" s="1" t="s">
        <v>240</v>
      </c>
      <c r="V654" t="s">
        <v>29</v>
      </c>
      <c r="W654"/>
      <c r="X654" t="s">
        <v>30</v>
      </c>
    </row>
    <row r="655" spans="2:24">
      <c r="B655" s="2" t="s">
        <v>1164</v>
      </c>
      <c r="C655" s="1">
        <v>9603281201</v>
      </c>
      <c r="D655" s="1"/>
      <c r="E655" s="1"/>
      <c r="F655" s="1"/>
      <c r="G655" s="1" t="s">
        <v>45</v>
      </c>
      <c r="H655" s="1" t="s">
        <v>247</v>
      </c>
      <c r="I655"/>
      <c r="J655"/>
      <c r="K655"/>
      <c r="L655"/>
      <c r="M655"/>
      <c r="N655"/>
      <c r="O655"/>
      <c r="Q655" t="s">
        <v>25</v>
      </c>
      <c r="R655" s="1"/>
      <c r="S655" s="1"/>
      <c r="T655" s="1" t="s">
        <v>1165</v>
      </c>
      <c r="U655" s="1" t="s">
        <v>276</v>
      </c>
      <c r="V655" t="s">
        <v>29</v>
      </c>
      <c r="W655"/>
      <c r="X655" t="s">
        <v>30</v>
      </c>
    </row>
    <row r="656" spans="2:24">
      <c r="B656" s="2" t="s">
        <v>1166</v>
      </c>
      <c r="C656" s="1">
        <v>9777664635</v>
      </c>
      <c r="D656" s="1"/>
      <c r="E656" s="1"/>
      <c r="F656" s="1"/>
      <c r="G656" s="1" t="s">
        <v>45</v>
      </c>
      <c r="H656" s="1" t="s">
        <v>695</v>
      </c>
      <c r="I656"/>
      <c r="J656"/>
      <c r="K656"/>
      <c r="L656"/>
      <c r="M656"/>
      <c r="N656"/>
      <c r="O656"/>
      <c r="Q656" t="s">
        <v>25</v>
      </c>
      <c r="R656" s="1"/>
      <c r="S656" s="1"/>
      <c r="T656" s="1" t="s">
        <v>1014</v>
      </c>
      <c r="U656" s="1" t="s">
        <v>240</v>
      </c>
      <c r="V656" t="s">
        <v>29</v>
      </c>
      <c r="W656"/>
      <c r="X656" t="s">
        <v>30</v>
      </c>
    </row>
    <row r="657" spans="2:24">
      <c r="B657" s="2" t="s">
        <v>1167</v>
      </c>
      <c r="C657" s="1">
        <v>9015805235</v>
      </c>
      <c r="D657" s="1"/>
      <c r="E657" s="1"/>
      <c r="F657" s="1"/>
      <c r="G657" s="1" t="s">
        <v>708</v>
      </c>
      <c r="H657" s="1" t="s">
        <v>476</v>
      </c>
      <c r="I657"/>
      <c r="J657"/>
      <c r="K657"/>
      <c r="L657"/>
      <c r="M657"/>
      <c r="N657"/>
      <c r="O657"/>
      <c r="Q657" t="s">
        <v>25</v>
      </c>
      <c r="R657" s="1" t="s">
        <v>1168</v>
      </c>
      <c r="S657" s="1"/>
      <c r="T657" s="1" t="s">
        <v>39</v>
      </c>
      <c r="U657" s="1" t="s">
        <v>28</v>
      </c>
      <c r="V657" t="s">
        <v>29</v>
      </c>
      <c r="W657"/>
      <c r="X657" t="s">
        <v>30</v>
      </c>
    </row>
    <row r="658" spans="2:24">
      <c r="B658" s="2" t="s">
        <v>1169</v>
      </c>
      <c r="C658" s="1"/>
      <c r="D658" s="1"/>
      <c r="E658" s="1"/>
      <c r="F658" s="1"/>
      <c r="G658" s="1"/>
      <c r="H658" s="1"/>
      <c r="I658"/>
      <c r="J658"/>
      <c r="K658"/>
      <c r="L658"/>
      <c r="M658"/>
      <c r="N658"/>
      <c r="O658"/>
      <c r="Q658" t="s">
        <v>25</v>
      </c>
      <c r="R658" s="1"/>
      <c r="S658" s="1"/>
      <c r="T658" s="1" t="s">
        <v>52</v>
      </c>
      <c r="U658" s="1" t="s">
        <v>53</v>
      </c>
      <c r="V658" t="s">
        <v>29</v>
      </c>
      <c r="W658"/>
      <c r="X658" t="s">
        <v>30</v>
      </c>
    </row>
    <row r="659" spans="2:24">
      <c r="B659" s="2" t="s">
        <v>1170</v>
      </c>
      <c r="C659" s="1"/>
      <c r="D659" s="1"/>
      <c r="E659" s="1"/>
      <c r="F659" s="1"/>
      <c r="G659" s="1"/>
      <c r="H659" s="1"/>
      <c r="I659"/>
      <c r="J659"/>
      <c r="K659"/>
      <c r="L659"/>
      <c r="M659"/>
      <c r="N659"/>
      <c r="O659"/>
      <c r="Q659" t="s">
        <v>25</v>
      </c>
      <c r="R659" s="1"/>
      <c r="S659" s="1"/>
      <c r="T659" s="1" t="s">
        <v>1171</v>
      </c>
      <c r="U659" s="1" t="s">
        <v>90</v>
      </c>
      <c r="V659" t="s">
        <v>29</v>
      </c>
      <c r="W659"/>
      <c r="X659" t="s">
        <v>30</v>
      </c>
    </row>
    <row r="660" spans="2:24">
      <c r="B660" s="2" t="s">
        <v>1172</v>
      </c>
      <c r="C660" s="1"/>
      <c r="D660" s="1"/>
      <c r="E660" s="1"/>
      <c r="F660" s="1"/>
      <c r="G660" s="1"/>
      <c r="H660" s="1"/>
      <c r="I660"/>
      <c r="J660"/>
      <c r="K660"/>
      <c r="L660"/>
      <c r="M660"/>
      <c r="N660"/>
      <c r="O660"/>
      <c r="Q660" t="s">
        <v>25</v>
      </c>
      <c r="R660" s="1"/>
      <c r="S660" s="1"/>
      <c r="T660" s="1" t="s">
        <v>423</v>
      </c>
      <c r="U660" s="1" t="s">
        <v>28</v>
      </c>
      <c r="V660" t="s">
        <v>29</v>
      </c>
      <c r="W660"/>
      <c r="X660" t="s">
        <v>30</v>
      </c>
    </row>
    <row r="661" spans="2:24">
      <c r="B661" s="2" t="s">
        <v>1173</v>
      </c>
      <c r="C661" s="1"/>
      <c r="D661" s="1"/>
      <c r="E661" s="1"/>
      <c r="F661" s="1"/>
      <c r="G661" s="1"/>
      <c r="H661" s="1"/>
      <c r="I661"/>
      <c r="J661"/>
      <c r="K661"/>
      <c r="L661"/>
      <c r="M661"/>
      <c r="N661"/>
      <c r="O661"/>
      <c r="Q661" t="s">
        <v>25</v>
      </c>
      <c r="R661" s="1" t="s">
        <v>1174</v>
      </c>
      <c r="S661" s="1"/>
      <c r="T661" s="1" t="s">
        <v>264</v>
      </c>
      <c r="U661" s="1" t="s">
        <v>28</v>
      </c>
      <c r="V661" t="s">
        <v>29</v>
      </c>
      <c r="W661"/>
      <c r="X661" t="s">
        <v>30</v>
      </c>
    </row>
    <row r="662" spans="2:24">
      <c r="B662" s="2" t="s">
        <v>1175</v>
      </c>
      <c r="C662" s="1"/>
      <c r="D662" s="1"/>
      <c r="E662" s="1"/>
      <c r="F662" s="1"/>
      <c r="G662" s="1"/>
      <c r="H662" s="1"/>
      <c r="I662"/>
      <c r="J662"/>
      <c r="K662"/>
      <c r="L662"/>
      <c r="M662"/>
      <c r="N662"/>
      <c r="O662"/>
      <c r="Q662" t="s">
        <v>25</v>
      </c>
      <c r="R662" s="1" t="s">
        <v>1176</v>
      </c>
      <c r="S662" s="1"/>
      <c r="T662" s="1" t="s">
        <v>52</v>
      </c>
      <c r="U662" s="1" t="s">
        <v>53</v>
      </c>
      <c r="V662" t="s">
        <v>29</v>
      </c>
      <c r="W662"/>
      <c r="X662" t="s">
        <v>30</v>
      </c>
    </row>
    <row r="663" spans="2:24">
      <c r="B663" s="2" t="s">
        <v>1177</v>
      </c>
      <c r="C663" s="1"/>
      <c r="D663" s="1"/>
      <c r="E663" s="1"/>
      <c r="F663" s="1"/>
      <c r="G663" s="1"/>
      <c r="H663" s="1"/>
      <c r="I663"/>
      <c r="J663"/>
      <c r="K663"/>
      <c r="L663"/>
      <c r="M663"/>
      <c r="N663"/>
      <c r="O663"/>
      <c r="Q663" t="s">
        <v>25</v>
      </c>
      <c r="R663" s="1"/>
      <c r="S663" s="1"/>
      <c r="T663" s="1" t="s">
        <v>1178</v>
      </c>
      <c r="U663" s="1" t="s">
        <v>105</v>
      </c>
      <c r="V663" t="s">
        <v>29</v>
      </c>
      <c r="W663"/>
      <c r="X663" t="s">
        <v>30</v>
      </c>
    </row>
    <row r="664" spans="2:24">
      <c r="B664" s="2" t="s">
        <v>1179</v>
      </c>
      <c r="C664" s="1"/>
      <c r="D664" s="1"/>
      <c r="E664" s="1"/>
      <c r="F664" s="1"/>
      <c r="G664" s="1"/>
      <c r="H664" s="1"/>
      <c r="I664"/>
      <c r="J664"/>
      <c r="K664"/>
      <c r="L664"/>
      <c r="M664"/>
      <c r="N664"/>
      <c r="O664"/>
      <c r="Q664" t="s">
        <v>25</v>
      </c>
      <c r="R664" s="1"/>
      <c r="S664" s="1"/>
      <c r="T664" s="1" t="s">
        <v>356</v>
      </c>
      <c r="U664" s="1" t="s">
        <v>78</v>
      </c>
      <c r="V664" t="s">
        <v>29</v>
      </c>
      <c r="W664"/>
      <c r="X664" t="s">
        <v>30</v>
      </c>
    </row>
    <row r="665" spans="2:24">
      <c r="B665" s="2" t="s">
        <v>1180</v>
      </c>
      <c r="C665" s="1"/>
      <c r="D665" s="1"/>
      <c r="E665" s="1"/>
      <c r="F665" s="1"/>
      <c r="G665" s="1"/>
      <c r="H665" s="1"/>
      <c r="I665"/>
      <c r="J665"/>
      <c r="K665"/>
      <c r="L665"/>
      <c r="M665"/>
      <c r="N665"/>
      <c r="O665"/>
      <c r="Q665" t="s">
        <v>25</v>
      </c>
      <c r="R665" s="1"/>
      <c r="S665" s="1"/>
      <c r="T665" s="1" t="s">
        <v>1181</v>
      </c>
      <c r="U665" s="1" t="s">
        <v>70</v>
      </c>
      <c r="V665" t="s">
        <v>29</v>
      </c>
      <c r="W665"/>
      <c r="X665" t="s">
        <v>30</v>
      </c>
    </row>
    <row r="666" spans="2:24">
      <c r="B666" s="2" t="s">
        <v>1182</v>
      </c>
      <c r="C666" s="1"/>
      <c r="D666" s="1"/>
      <c r="E666" s="1"/>
      <c r="F666" s="1"/>
      <c r="G666" s="1"/>
      <c r="H666" s="1"/>
      <c r="I666"/>
      <c r="J666"/>
      <c r="K666"/>
      <c r="L666"/>
      <c r="M666"/>
      <c r="N666"/>
      <c r="O666"/>
      <c r="Q666" t="s">
        <v>25</v>
      </c>
      <c r="R666" s="1"/>
      <c r="S666" s="1"/>
      <c r="T666" s="1" t="s">
        <v>361</v>
      </c>
      <c r="U666" s="1" t="s">
        <v>90</v>
      </c>
      <c r="V666" t="s">
        <v>29</v>
      </c>
      <c r="W666"/>
      <c r="X666" t="s">
        <v>30</v>
      </c>
    </row>
    <row r="667" spans="2:24">
      <c r="B667" s="2" t="s">
        <v>1183</v>
      </c>
      <c r="C667" s="1"/>
      <c r="D667" s="1"/>
      <c r="E667" s="1"/>
      <c r="F667" s="1"/>
      <c r="G667" s="1"/>
      <c r="H667" s="1"/>
      <c r="I667"/>
      <c r="J667"/>
      <c r="K667"/>
      <c r="L667"/>
      <c r="M667"/>
      <c r="N667"/>
      <c r="O667"/>
      <c r="Q667" t="s">
        <v>25</v>
      </c>
      <c r="R667" s="1"/>
      <c r="S667" s="1"/>
      <c r="T667" s="1" t="s">
        <v>39</v>
      </c>
      <c r="U667" s="1" t="s">
        <v>28</v>
      </c>
      <c r="V667" t="s">
        <v>29</v>
      </c>
      <c r="W667"/>
      <c r="X667" t="s">
        <v>30</v>
      </c>
    </row>
    <row r="668" spans="2:24">
      <c r="B668" s="2" t="s">
        <v>1184</v>
      </c>
      <c r="C668" s="1"/>
      <c r="D668" s="1"/>
      <c r="E668" s="1"/>
      <c r="F668" s="1"/>
      <c r="G668" s="1"/>
      <c r="H668" s="1"/>
      <c r="I668"/>
      <c r="J668"/>
      <c r="K668"/>
      <c r="L668"/>
      <c r="M668"/>
      <c r="N668"/>
      <c r="O668"/>
      <c r="Q668" t="s">
        <v>25</v>
      </c>
      <c r="R668" s="1"/>
      <c r="S668" s="1"/>
      <c r="T668" s="1" t="s">
        <v>1185</v>
      </c>
      <c r="U668" s="1" t="s">
        <v>276</v>
      </c>
      <c r="V668" t="s">
        <v>29</v>
      </c>
      <c r="W668"/>
      <c r="X668" t="s">
        <v>30</v>
      </c>
    </row>
    <row r="669" spans="2:24">
      <c r="B669" s="2" t="s">
        <v>1186</v>
      </c>
      <c r="C669" s="1">
        <v>9999619750</v>
      </c>
      <c r="D669" s="1"/>
      <c r="E669" s="1"/>
      <c r="F669" s="1"/>
      <c r="G669" s="1" t="s">
        <v>72</v>
      </c>
      <c r="H669" s="1" t="s">
        <v>231</v>
      </c>
      <c r="I669"/>
      <c r="J669"/>
      <c r="K669"/>
      <c r="L669"/>
      <c r="M669"/>
      <c r="N669"/>
      <c r="O669"/>
      <c r="Q669" t="s">
        <v>25</v>
      </c>
      <c r="R669" s="1"/>
      <c r="S669" s="1"/>
      <c r="T669" s="1" t="s">
        <v>39</v>
      </c>
      <c r="U669" s="1" t="s">
        <v>28</v>
      </c>
      <c r="V669" t="s">
        <v>29</v>
      </c>
      <c r="W669"/>
      <c r="X669" t="s">
        <v>30</v>
      </c>
    </row>
    <row r="670" spans="2:24">
      <c r="B670" s="2" t="s">
        <v>1187</v>
      </c>
      <c r="C670" s="1"/>
      <c r="D670" s="1"/>
      <c r="E670" s="1"/>
      <c r="F670" s="1"/>
      <c r="G670" s="1"/>
      <c r="H670" s="1"/>
      <c r="I670"/>
      <c r="J670"/>
      <c r="K670"/>
      <c r="L670"/>
      <c r="M670"/>
      <c r="N670"/>
      <c r="O670"/>
      <c r="Q670" t="s">
        <v>25</v>
      </c>
      <c r="R670" s="1"/>
      <c r="S670" s="1"/>
      <c r="T670" s="1" t="s">
        <v>758</v>
      </c>
      <c r="U670" s="1" t="s">
        <v>78</v>
      </c>
      <c r="V670" t="s">
        <v>29</v>
      </c>
      <c r="W670"/>
      <c r="X670" t="s">
        <v>30</v>
      </c>
    </row>
    <row r="671" spans="2:24">
      <c r="B671" s="2" t="s">
        <v>1188</v>
      </c>
      <c r="C671" s="1">
        <v>9452332843</v>
      </c>
      <c r="D671" s="1"/>
      <c r="E671" s="1"/>
      <c r="F671" s="1"/>
      <c r="G671" s="1" t="s">
        <v>45</v>
      </c>
      <c r="H671" s="1" t="s">
        <v>331</v>
      </c>
      <c r="I671"/>
      <c r="J671"/>
      <c r="K671"/>
      <c r="L671"/>
      <c r="M671"/>
      <c r="N671"/>
      <c r="O671"/>
      <c r="Q671" t="s">
        <v>25</v>
      </c>
      <c r="R671" s="1"/>
      <c r="S671" s="1"/>
      <c r="T671" s="1" t="s">
        <v>294</v>
      </c>
      <c r="U671" s="1" t="s">
        <v>28</v>
      </c>
      <c r="V671" t="s">
        <v>29</v>
      </c>
      <c r="W671"/>
      <c r="X671" t="s">
        <v>30</v>
      </c>
    </row>
    <row r="672" spans="2:24">
      <c r="B672" s="2" t="s">
        <v>1189</v>
      </c>
      <c r="C672" s="1">
        <v>9818425934</v>
      </c>
      <c r="D672" s="1"/>
      <c r="E672" s="1"/>
      <c r="F672" s="1"/>
      <c r="G672" s="1" t="s">
        <v>45</v>
      </c>
      <c r="H672" s="1" t="s">
        <v>247</v>
      </c>
      <c r="I672"/>
      <c r="J672"/>
      <c r="K672"/>
      <c r="L672"/>
      <c r="M672"/>
      <c r="N672"/>
      <c r="O672"/>
      <c r="Q672" t="s">
        <v>25</v>
      </c>
      <c r="R672" s="1" t="s">
        <v>1190</v>
      </c>
      <c r="S672" s="1"/>
      <c r="T672" s="1" t="s">
        <v>1191</v>
      </c>
      <c r="U672" s="1" t="s">
        <v>289</v>
      </c>
      <c r="V672" t="s">
        <v>29</v>
      </c>
      <c r="W672"/>
      <c r="X672" t="s">
        <v>30</v>
      </c>
    </row>
    <row r="673" spans="2:24">
      <c r="B673" s="2" t="s">
        <v>1192</v>
      </c>
      <c r="C673" s="1"/>
      <c r="D673" s="1"/>
      <c r="E673" s="1"/>
      <c r="F673" s="1"/>
      <c r="G673" s="1"/>
      <c r="H673" s="1"/>
      <c r="I673"/>
      <c r="J673"/>
      <c r="K673"/>
      <c r="L673"/>
      <c r="M673"/>
      <c r="N673"/>
      <c r="O673"/>
      <c r="Q673" t="s">
        <v>25</v>
      </c>
      <c r="R673" s="1"/>
      <c r="S673" s="1"/>
      <c r="T673" s="1" t="s">
        <v>1193</v>
      </c>
      <c r="U673" s="1" t="s">
        <v>90</v>
      </c>
      <c r="V673" t="s">
        <v>29</v>
      </c>
      <c r="W673"/>
      <c r="X673" t="s">
        <v>30</v>
      </c>
    </row>
    <row r="674" spans="2:24">
      <c r="B674" s="2" t="s">
        <v>1194</v>
      </c>
      <c r="C674" s="1">
        <v>9584974739</v>
      </c>
      <c r="D674" s="1"/>
      <c r="E674" s="1"/>
      <c r="F674" s="1"/>
      <c r="G674" s="1" t="s">
        <v>146</v>
      </c>
      <c r="H674" s="1" t="s">
        <v>247</v>
      </c>
      <c r="I674"/>
      <c r="J674"/>
      <c r="K674"/>
      <c r="L674"/>
      <c r="M674"/>
      <c r="N674"/>
      <c r="O674"/>
      <c r="Q674" t="s">
        <v>25</v>
      </c>
      <c r="R674" s="1"/>
      <c r="S674" s="1"/>
      <c r="T674" s="1" t="s">
        <v>660</v>
      </c>
      <c r="U674" s="1" t="s">
        <v>53</v>
      </c>
      <c r="V674" t="s">
        <v>29</v>
      </c>
      <c r="W674"/>
      <c r="X674" t="s">
        <v>30</v>
      </c>
    </row>
    <row r="675" spans="2:24">
      <c r="B675" s="2" t="s">
        <v>1195</v>
      </c>
      <c r="C675" s="1"/>
      <c r="D675" s="1"/>
      <c r="E675" s="1"/>
      <c r="F675" s="1"/>
      <c r="G675" s="1"/>
      <c r="H675" s="1"/>
      <c r="I675"/>
      <c r="J675"/>
      <c r="K675"/>
      <c r="L675"/>
      <c r="M675"/>
      <c r="N675"/>
      <c r="O675"/>
      <c r="Q675" t="s">
        <v>25</v>
      </c>
      <c r="R675" s="1"/>
      <c r="S675" s="1"/>
      <c r="T675" s="1" t="s">
        <v>52</v>
      </c>
      <c r="U675" s="1" t="s">
        <v>53</v>
      </c>
      <c r="V675" t="s">
        <v>29</v>
      </c>
      <c r="W675"/>
      <c r="X675" t="s">
        <v>30</v>
      </c>
    </row>
    <row r="676" spans="2:24">
      <c r="B676" s="2" t="s">
        <v>1196</v>
      </c>
      <c r="C676" s="1"/>
      <c r="D676" s="1"/>
      <c r="E676" s="1"/>
      <c r="F676" s="1"/>
      <c r="G676" s="1"/>
      <c r="H676" s="1"/>
      <c r="I676"/>
      <c r="J676"/>
      <c r="K676"/>
      <c r="L676"/>
      <c r="M676"/>
      <c r="N676"/>
      <c r="O676"/>
      <c r="Q676" t="s">
        <v>25</v>
      </c>
      <c r="R676" s="1"/>
      <c r="S676" s="1"/>
      <c r="T676" s="1" t="s">
        <v>52</v>
      </c>
      <c r="U676" s="1" t="s">
        <v>53</v>
      </c>
      <c r="V676" t="s">
        <v>29</v>
      </c>
      <c r="W676"/>
      <c r="X676" t="s">
        <v>30</v>
      </c>
    </row>
    <row r="677" spans="2:24">
      <c r="B677" s="2" t="s">
        <v>1197</v>
      </c>
      <c r="C677" s="1"/>
      <c r="D677" s="1"/>
      <c r="E677" s="1"/>
      <c r="F677" s="1"/>
      <c r="G677" s="1"/>
      <c r="H677" s="1"/>
      <c r="I677"/>
      <c r="J677"/>
      <c r="K677"/>
      <c r="L677"/>
      <c r="M677"/>
      <c r="N677"/>
      <c r="O677"/>
      <c r="Q677" t="s">
        <v>25</v>
      </c>
      <c r="R677" s="1" t="s">
        <v>1198</v>
      </c>
      <c r="S677" s="1"/>
      <c r="T677" s="1" t="s">
        <v>52</v>
      </c>
      <c r="U677" s="1" t="s">
        <v>53</v>
      </c>
      <c r="V677" t="s">
        <v>29</v>
      </c>
      <c r="W677"/>
      <c r="X677" t="s">
        <v>30</v>
      </c>
    </row>
    <row r="678" spans="2:24">
      <c r="B678" s="2" t="s">
        <v>1199</v>
      </c>
      <c r="C678" s="1"/>
      <c r="D678" s="1"/>
      <c r="E678" s="1"/>
      <c r="F678" s="1"/>
      <c r="G678" s="1"/>
      <c r="H678" s="1"/>
      <c r="I678"/>
      <c r="J678"/>
      <c r="K678"/>
      <c r="L678"/>
      <c r="M678"/>
      <c r="N678"/>
      <c r="O678"/>
      <c r="Q678" t="s">
        <v>25</v>
      </c>
      <c r="R678" s="1" t="s">
        <v>1200</v>
      </c>
      <c r="S678" s="1"/>
      <c r="T678" s="1" t="s">
        <v>255</v>
      </c>
      <c r="U678" s="1" t="s">
        <v>116</v>
      </c>
      <c r="V678" t="s">
        <v>29</v>
      </c>
      <c r="W678"/>
      <c r="X678" t="s">
        <v>30</v>
      </c>
    </row>
    <row r="679" spans="2:24">
      <c r="B679" s="2" t="s">
        <v>1201</v>
      </c>
      <c r="C679" s="1">
        <v>9045381641</v>
      </c>
      <c r="D679" s="1"/>
      <c r="E679" s="1"/>
      <c r="F679" s="1"/>
      <c r="G679" s="1" t="s">
        <v>230</v>
      </c>
      <c r="H679" s="1" t="s">
        <v>57</v>
      </c>
      <c r="I679"/>
      <c r="J679"/>
      <c r="K679"/>
      <c r="L679"/>
      <c r="M679"/>
      <c r="N679"/>
      <c r="O679"/>
      <c r="Q679" t="s">
        <v>25</v>
      </c>
      <c r="R679" s="1"/>
      <c r="S679" s="1"/>
      <c r="T679" s="1" t="s">
        <v>594</v>
      </c>
      <c r="U679" s="1" t="s">
        <v>53</v>
      </c>
      <c r="V679" t="s">
        <v>29</v>
      </c>
      <c r="W679"/>
      <c r="X679" t="s">
        <v>30</v>
      </c>
    </row>
    <row r="680" spans="2:24">
      <c r="B680" s="2" t="s">
        <v>1202</v>
      </c>
      <c r="C680" s="1"/>
      <c r="D680" s="1"/>
      <c r="E680" s="1"/>
      <c r="F680" s="1"/>
      <c r="G680" s="1"/>
      <c r="H680" s="1"/>
      <c r="I680"/>
      <c r="J680"/>
      <c r="K680"/>
      <c r="L680"/>
      <c r="M680"/>
      <c r="N680"/>
      <c r="O680"/>
      <c r="Q680" t="s">
        <v>25</v>
      </c>
      <c r="R680" s="1" t="s">
        <v>1203</v>
      </c>
      <c r="S680" s="1"/>
      <c r="T680" s="1" t="s">
        <v>155</v>
      </c>
      <c r="U680" s="1" t="s">
        <v>90</v>
      </c>
      <c r="V680" t="s">
        <v>29</v>
      </c>
      <c r="W680"/>
      <c r="X680" t="s">
        <v>30</v>
      </c>
    </row>
    <row r="681" spans="2:24">
      <c r="B681" s="2" t="s">
        <v>1204</v>
      </c>
      <c r="C681" s="1"/>
      <c r="D681" s="1"/>
      <c r="E681" s="1"/>
      <c r="F681" s="1"/>
      <c r="G681" s="1"/>
      <c r="H681" s="1"/>
      <c r="I681"/>
      <c r="J681"/>
      <c r="K681"/>
      <c r="L681"/>
      <c r="M681"/>
      <c r="N681"/>
      <c r="O681"/>
      <c r="Q681" t="s">
        <v>25</v>
      </c>
      <c r="R681" s="1" t="s">
        <v>1205</v>
      </c>
      <c r="S681" s="1"/>
      <c r="T681" s="1" t="s">
        <v>758</v>
      </c>
      <c r="U681" s="1" t="s">
        <v>78</v>
      </c>
      <c r="V681" t="s">
        <v>29</v>
      </c>
      <c r="W681"/>
      <c r="X681" t="s">
        <v>30</v>
      </c>
    </row>
    <row r="682" spans="2:24">
      <c r="B682" s="2" t="s">
        <v>1206</v>
      </c>
      <c r="C682" s="1">
        <f>9779814855569</f>
        <v>9779814855569</v>
      </c>
      <c r="D682" s="1"/>
      <c r="E682" s="1"/>
      <c r="F682" s="1"/>
      <c r="G682" s="1" t="s">
        <v>45</v>
      </c>
      <c r="H682" s="1" t="s">
        <v>695</v>
      </c>
      <c r="I682"/>
      <c r="J682"/>
      <c r="K682"/>
      <c r="L682"/>
      <c r="M682"/>
      <c r="N682"/>
      <c r="O682"/>
      <c r="Q682" t="s">
        <v>25</v>
      </c>
      <c r="R682" s="1"/>
      <c r="S682" s="1"/>
      <c r="T682" s="1" t="s">
        <v>755</v>
      </c>
      <c r="U682" s="1" t="s">
        <v>755</v>
      </c>
      <c r="V682" t="s">
        <v>29</v>
      </c>
      <c r="W682"/>
      <c r="X682" t="s">
        <v>30</v>
      </c>
    </row>
    <row r="683" spans="2:24">
      <c r="B683" s="2" t="s">
        <v>1207</v>
      </c>
      <c r="C683" s="1"/>
      <c r="D683" s="1"/>
      <c r="E683" s="1"/>
      <c r="F683" s="1"/>
      <c r="G683" s="1"/>
      <c r="H683" s="1"/>
      <c r="I683"/>
      <c r="J683"/>
      <c r="K683"/>
      <c r="L683"/>
      <c r="M683"/>
      <c r="N683"/>
      <c r="O683"/>
      <c r="Q683" t="s">
        <v>25</v>
      </c>
      <c r="R683" s="1" t="s">
        <v>1208</v>
      </c>
      <c r="S683" s="1"/>
      <c r="T683" s="1" t="s">
        <v>39</v>
      </c>
      <c r="U683" s="1" t="s">
        <v>28</v>
      </c>
      <c r="V683" t="s">
        <v>29</v>
      </c>
      <c r="W683"/>
      <c r="X683" t="s">
        <v>30</v>
      </c>
    </row>
    <row r="684" spans="2:24">
      <c r="B684" s="2" t="s">
        <v>1209</v>
      </c>
      <c r="C684" s="1"/>
      <c r="D684" s="1"/>
      <c r="E684" s="1"/>
      <c r="F684" s="1"/>
      <c r="G684" s="1"/>
      <c r="H684" s="1"/>
      <c r="I684"/>
      <c r="J684"/>
      <c r="K684"/>
      <c r="L684"/>
      <c r="M684"/>
      <c r="N684"/>
      <c r="O684"/>
      <c r="Q684" t="s">
        <v>25</v>
      </c>
      <c r="R684" s="1"/>
      <c r="S684" s="1"/>
      <c r="T684" s="1" t="s">
        <v>758</v>
      </c>
      <c r="U684" s="1" t="s">
        <v>78</v>
      </c>
      <c r="V684" t="s">
        <v>29</v>
      </c>
      <c r="W684"/>
      <c r="X684" t="s">
        <v>30</v>
      </c>
    </row>
    <row r="685" spans="2:24">
      <c r="B685" s="2" t="s">
        <v>1210</v>
      </c>
      <c r="C685" s="1"/>
      <c r="D685" s="1"/>
      <c r="E685" s="1"/>
      <c r="F685" s="1"/>
      <c r="G685" s="1"/>
      <c r="H685" s="1"/>
      <c r="I685"/>
      <c r="J685"/>
      <c r="K685"/>
      <c r="L685"/>
      <c r="M685"/>
      <c r="N685"/>
      <c r="O685"/>
      <c r="Q685" t="s">
        <v>25</v>
      </c>
      <c r="R685" s="1"/>
      <c r="S685" s="1"/>
      <c r="T685" s="1" t="s">
        <v>52</v>
      </c>
      <c r="U685" s="1" t="s">
        <v>53</v>
      </c>
      <c r="V685" t="s">
        <v>29</v>
      </c>
      <c r="W685"/>
      <c r="X685" t="s">
        <v>30</v>
      </c>
    </row>
    <row r="686" spans="2:24">
      <c r="B686" s="2" t="s">
        <v>1211</v>
      </c>
      <c r="C686" s="1"/>
      <c r="D686" s="1"/>
      <c r="E686" s="1"/>
      <c r="F686" s="1"/>
      <c r="G686" s="1"/>
      <c r="H686" s="1"/>
      <c r="I686"/>
      <c r="J686"/>
      <c r="K686"/>
      <c r="L686"/>
      <c r="M686"/>
      <c r="N686"/>
      <c r="O686"/>
      <c r="Q686" t="s">
        <v>25</v>
      </c>
      <c r="R686" s="1" t="s">
        <v>1212</v>
      </c>
      <c r="S686" s="1"/>
      <c r="T686" s="1" t="s">
        <v>255</v>
      </c>
      <c r="U686" s="1" t="s">
        <v>116</v>
      </c>
      <c r="V686" t="s">
        <v>29</v>
      </c>
      <c r="W686"/>
      <c r="X686" t="s">
        <v>30</v>
      </c>
    </row>
    <row r="687" spans="2:24">
      <c r="B687" s="2" t="s">
        <v>1213</v>
      </c>
      <c r="C687" s="1">
        <v>9212615111</v>
      </c>
      <c r="D687" s="1"/>
      <c r="E687" s="1"/>
      <c r="F687" s="1"/>
      <c r="G687" s="1" t="s">
        <v>146</v>
      </c>
      <c r="H687" s="1" t="s">
        <v>247</v>
      </c>
      <c r="I687"/>
      <c r="J687"/>
      <c r="K687"/>
      <c r="L687"/>
      <c r="M687"/>
      <c r="N687"/>
      <c r="O687"/>
      <c r="Q687" t="s">
        <v>25</v>
      </c>
      <c r="R687" s="1"/>
      <c r="S687" s="1"/>
      <c r="T687" s="1" t="s">
        <v>39</v>
      </c>
      <c r="U687" s="1" t="s">
        <v>28</v>
      </c>
      <c r="V687" t="s">
        <v>29</v>
      </c>
      <c r="W687"/>
      <c r="X687" t="s">
        <v>30</v>
      </c>
    </row>
    <row r="688" spans="2:24">
      <c r="B688" s="2" t="s">
        <v>1214</v>
      </c>
      <c r="C688" s="1"/>
      <c r="D688" s="1"/>
      <c r="E688" s="1"/>
      <c r="F688" s="1"/>
      <c r="G688" s="1"/>
      <c r="H688" s="1"/>
      <c r="I688"/>
      <c r="J688"/>
      <c r="K688"/>
      <c r="L688"/>
      <c r="M688"/>
      <c r="N688"/>
      <c r="O688"/>
      <c r="Q688" t="s">
        <v>25</v>
      </c>
      <c r="R688" s="1"/>
      <c r="S688" s="1"/>
      <c r="T688" s="1" t="s">
        <v>142</v>
      </c>
      <c r="U688" s="1" t="s">
        <v>33</v>
      </c>
      <c r="V688" t="s">
        <v>29</v>
      </c>
      <c r="W688"/>
      <c r="X688" t="s">
        <v>30</v>
      </c>
    </row>
    <row r="689" spans="2:24">
      <c r="B689" s="2" t="s">
        <v>1215</v>
      </c>
      <c r="C689" s="1">
        <v>9744047826</v>
      </c>
      <c r="D689" s="1"/>
      <c r="E689" s="1"/>
      <c r="F689" s="1"/>
      <c r="G689" s="1" t="s">
        <v>1216</v>
      </c>
      <c r="H689" s="1" t="s">
        <v>46</v>
      </c>
      <c r="I689"/>
      <c r="J689"/>
      <c r="K689"/>
      <c r="L689"/>
      <c r="M689"/>
      <c r="N689"/>
      <c r="O689"/>
      <c r="Q689" t="s">
        <v>25</v>
      </c>
      <c r="R689" s="1"/>
      <c r="S689" s="1"/>
      <c r="T689" s="1" t="s">
        <v>59</v>
      </c>
      <c r="U689" s="1" t="s">
        <v>60</v>
      </c>
      <c r="V689" t="s">
        <v>29</v>
      </c>
      <c r="W689"/>
      <c r="X689" t="s">
        <v>30</v>
      </c>
    </row>
    <row r="690" spans="2:24">
      <c r="B690" s="2" t="s">
        <v>1217</v>
      </c>
      <c r="C690" s="1">
        <v>9908668158</v>
      </c>
      <c r="D690" s="1"/>
      <c r="E690" s="1"/>
      <c r="F690" s="1"/>
      <c r="G690" s="1" t="s">
        <v>56</v>
      </c>
      <c r="H690" s="1" t="s">
        <v>46</v>
      </c>
      <c r="I690"/>
      <c r="J690"/>
      <c r="K690"/>
      <c r="L690"/>
      <c r="M690"/>
      <c r="N690"/>
      <c r="O690"/>
      <c r="Q690" t="s">
        <v>25</v>
      </c>
      <c r="R690" s="1" t="s">
        <v>1218</v>
      </c>
      <c r="S690" s="1"/>
      <c r="T690" s="1" t="s">
        <v>1219</v>
      </c>
      <c r="U690" s="1" t="s">
        <v>276</v>
      </c>
      <c r="V690" t="s">
        <v>29</v>
      </c>
      <c r="W690"/>
      <c r="X690" t="s">
        <v>30</v>
      </c>
    </row>
    <row r="691" spans="2:24">
      <c r="B691" s="2" t="s">
        <v>1220</v>
      </c>
      <c r="C691" s="1"/>
      <c r="D691" s="1"/>
      <c r="E691" s="1"/>
      <c r="F691" s="1"/>
      <c r="G691" s="1"/>
      <c r="H691" s="1"/>
      <c r="I691"/>
      <c r="J691"/>
      <c r="K691"/>
      <c r="L691"/>
      <c r="M691"/>
      <c r="N691"/>
      <c r="O691"/>
      <c r="Q691" t="s">
        <v>25</v>
      </c>
      <c r="R691" s="1" t="s">
        <v>1221</v>
      </c>
      <c r="S691" s="1"/>
      <c r="T691" s="1" t="s">
        <v>128</v>
      </c>
      <c r="U691" s="1" t="s">
        <v>43</v>
      </c>
      <c r="V691" t="s">
        <v>29</v>
      </c>
      <c r="W691"/>
      <c r="X691" t="s">
        <v>30</v>
      </c>
    </row>
    <row r="692" spans="2:24">
      <c r="B692" s="2" t="s">
        <v>1222</v>
      </c>
      <c r="C692" s="1"/>
      <c r="D692" s="1"/>
      <c r="E692" s="1"/>
      <c r="F692" s="1"/>
      <c r="G692" s="1"/>
      <c r="H692" s="1"/>
      <c r="I692"/>
      <c r="J692"/>
      <c r="K692"/>
      <c r="L692"/>
      <c r="M692"/>
      <c r="N692"/>
      <c r="O692"/>
      <c r="Q692" t="s">
        <v>25</v>
      </c>
      <c r="R692" s="1" t="s">
        <v>1223</v>
      </c>
      <c r="S692" s="1"/>
      <c r="T692" s="1" t="s">
        <v>631</v>
      </c>
      <c r="U692" s="1" t="s">
        <v>102</v>
      </c>
      <c r="V692" t="s">
        <v>29</v>
      </c>
      <c r="W692"/>
      <c r="X692" t="s">
        <v>30</v>
      </c>
    </row>
    <row r="693" spans="2:24">
      <c r="B693" s="2" t="s">
        <v>1224</v>
      </c>
      <c r="C693" s="1"/>
      <c r="D693" s="1"/>
      <c r="E693" s="1"/>
      <c r="F693" s="1"/>
      <c r="G693" s="1"/>
      <c r="H693" s="1"/>
      <c r="I693"/>
      <c r="J693"/>
      <c r="K693"/>
      <c r="L693"/>
      <c r="M693"/>
      <c r="N693"/>
      <c r="O693"/>
      <c r="Q693" t="s">
        <v>25</v>
      </c>
      <c r="R693" s="1"/>
      <c r="S693" s="1"/>
      <c r="T693" s="1" t="s">
        <v>1225</v>
      </c>
      <c r="U693" s="1" t="s">
        <v>179</v>
      </c>
      <c r="V693" t="s">
        <v>29</v>
      </c>
      <c r="W693"/>
      <c r="X693" t="s">
        <v>30</v>
      </c>
    </row>
    <row r="694" spans="2:24">
      <c r="B694" s="2" t="s">
        <v>1226</v>
      </c>
      <c r="C694" s="1"/>
      <c r="D694" s="1"/>
      <c r="E694" s="1"/>
      <c r="F694" s="1"/>
      <c r="G694" s="1"/>
      <c r="H694" s="1"/>
      <c r="I694"/>
      <c r="J694"/>
      <c r="K694"/>
      <c r="L694"/>
      <c r="M694"/>
      <c r="N694"/>
      <c r="O694"/>
      <c r="Q694" t="s">
        <v>25</v>
      </c>
      <c r="R694" s="1"/>
      <c r="S694" s="1"/>
      <c r="T694" s="1" t="s">
        <v>843</v>
      </c>
      <c r="U694" s="1" t="s">
        <v>78</v>
      </c>
      <c r="V694" t="s">
        <v>29</v>
      </c>
      <c r="W694"/>
      <c r="X694" t="s">
        <v>30</v>
      </c>
    </row>
    <row r="695" spans="2:24">
      <c r="B695" s="2" t="s">
        <v>1227</v>
      </c>
      <c r="C695" s="1"/>
      <c r="D695" s="1"/>
      <c r="E695" s="1"/>
      <c r="F695" s="1"/>
      <c r="G695" s="1"/>
      <c r="H695" s="1"/>
      <c r="I695"/>
      <c r="J695"/>
      <c r="K695"/>
      <c r="L695"/>
      <c r="M695"/>
      <c r="N695"/>
      <c r="O695"/>
      <c r="Q695" t="s">
        <v>25</v>
      </c>
      <c r="R695" s="1"/>
      <c r="S695" s="1"/>
      <c r="T695" s="1" t="s">
        <v>52</v>
      </c>
      <c r="U695" s="1" t="s">
        <v>53</v>
      </c>
      <c r="V695" t="s">
        <v>29</v>
      </c>
      <c r="W695"/>
      <c r="X695" t="s">
        <v>30</v>
      </c>
    </row>
    <row r="696" spans="2:24">
      <c r="B696" s="2" t="s">
        <v>1228</v>
      </c>
      <c r="C696" s="1">
        <v>9958445556</v>
      </c>
      <c r="D696" s="1"/>
      <c r="E696" s="1"/>
      <c r="F696" s="1"/>
      <c r="G696" s="1" t="s">
        <v>146</v>
      </c>
      <c r="H696" s="1" t="s">
        <v>247</v>
      </c>
      <c r="I696"/>
      <c r="J696"/>
      <c r="K696"/>
      <c r="L696"/>
      <c r="M696"/>
      <c r="N696"/>
      <c r="O696"/>
      <c r="Q696" t="s">
        <v>25</v>
      </c>
      <c r="R696" s="1"/>
      <c r="S696" s="1"/>
      <c r="T696" s="1" t="s">
        <v>39</v>
      </c>
      <c r="U696" s="1" t="s">
        <v>28</v>
      </c>
      <c r="V696" t="s">
        <v>29</v>
      </c>
      <c r="W696"/>
      <c r="X696" t="s">
        <v>30</v>
      </c>
    </row>
    <row r="697" spans="2:24">
      <c r="B697" s="2" t="s">
        <v>1229</v>
      </c>
      <c r="C697" s="1"/>
      <c r="D697" s="1"/>
      <c r="E697" s="1"/>
      <c r="F697" s="1"/>
      <c r="G697" s="1"/>
      <c r="H697" s="1"/>
      <c r="I697"/>
      <c r="J697"/>
      <c r="K697"/>
      <c r="L697"/>
      <c r="M697"/>
      <c r="N697"/>
      <c r="O697"/>
      <c r="Q697" t="s">
        <v>25</v>
      </c>
      <c r="R697" s="1"/>
      <c r="S697" s="1"/>
      <c r="T697" s="1" t="s">
        <v>115</v>
      </c>
      <c r="U697" s="1" t="s">
        <v>116</v>
      </c>
      <c r="V697" t="s">
        <v>29</v>
      </c>
      <c r="W697"/>
      <c r="X697" t="s">
        <v>30</v>
      </c>
    </row>
    <row r="698" spans="2:24">
      <c r="B698" s="2" t="s">
        <v>1230</v>
      </c>
      <c r="C698" s="1"/>
      <c r="D698" s="1"/>
      <c r="E698" s="1"/>
      <c r="F698" s="1"/>
      <c r="G698" s="1"/>
      <c r="H698" s="1"/>
      <c r="I698"/>
      <c r="J698"/>
      <c r="K698"/>
      <c r="L698"/>
      <c r="M698"/>
      <c r="N698"/>
      <c r="O698"/>
      <c r="Q698" t="s">
        <v>25</v>
      </c>
      <c r="R698" s="1"/>
      <c r="S698" s="1"/>
      <c r="T698" s="1" t="s">
        <v>52</v>
      </c>
      <c r="U698" s="1" t="s">
        <v>53</v>
      </c>
      <c r="V698" t="s">
        <v>29</v>
      </c>
      <c r="W698"/>
      <c r="X698" t="s">
        <v>30</v>
      </c>
    </row>
    <row r="699" spans="2:24">
      <c r="B699" s="2" t="s">
        <v>1231</v>
      </c>
      <c r="C699" s="1">
        <v>9999637221</v>
      </c>
      <c r="D699" s="1"/>
      <c r="E699" s="1"/>
      <c r="F699" s="1"/>
      <c r="G699" s="1" t="s">
        <v>146</v>
      </c>
      <c r="H699" s="1" t="s">
        <v>331</v>
      </c>
      <c r="I699"/>
      <c r="J699"/>
      <c r="K699"/>
      <c r="L699"/>
      <c r="M699"/>
      <c r="N699"/>
      <c r="O699"/>
      <c r="Q699" t="s">
        <v>25</v>
      </c>
      <c r="R699" s="1"/>
      <c r="S699" s="1"/>
      <c r="T699" s="1" t="s">
        <v>301</v>
      </c>
      <c r="U699" s="1" t="s">
        <v>53</v>
      </c>
      <c r="V699" t="s">
        <v>29</v>
      </c>
      <c r="W699"/>
      <c r="X699" t="s">
        <v>30</v>
      </c>
    </row>
    <row r="700" spans="2:24">
      <c r="B700" s="2" t="s">
        <v>1232</v>
      </c>
      <c r="C700" s="1">
        <v>9310357272</v>
      </c>
      <c r="D700" s="1"/>
      <c r="E700" s="1"/>
      <c r="F700" s="1"/>
      <c r="G700" s="1" t="s">
        <v>146</v>
      </c>
      <c r="H700" s="1" t="s">
        <v>247</v>
      </c>
      <c r="I700"/>
      <c r="J700"/>
      <c r="K700"/>
      <c r="L700"/>
      <c r="M700"/>
      <c r="N700"/>
      <c r="O700"/>
      <c r="Q700" t="s">
        <v>25</v>
      </c>
      <c r="R700" s="1"/>
      <c r="S700" s="1"/>
      <c r="T700" s="1" t="s">
        <v>789</v>
      </c>
      <c r="U700" s="1" t="s">
        <v>53</v>
      </c>
      <c r="V700" t="s">
        <v>29</v>
      </c>
      <c r="W700"/>
      <c r="X700" t="s">
        <v>30</v>
      </c>
    </row>
    <row r="701" spans="2:24">
      <c r="B701" s="2" t="s">
        <v>1233</v>
      </c>
      <c r="C701" s="1"/>
      <c r="D701" s="1"/>
      <c r="E701" s="1"/>
      <c r="F701" s="1"/>
      <c r="G701" s="1"/>
      <c r="H701" s="1"/>
      <c r="I701"/>
      <c r="J701"/>
      <c r="K701"/>
      <c r="L701"/>
      <c r="M701"/>
      <c r="N701"/>
      <c r="O701"/>
      <c r="Q701" t="s">
        <v>25</v>
      </c>
      <c r="R701" s="1"/>
      <c r="S701" s="1"/>
      <c r="T701" s="1" t="s">
        <v>423</v>
      </c>
      <c r="U701" s="1" t="s">
        <v>28</v>
      </c>
      <c r="V701" t="s">
        <v>29</v>
      </c>
      <c r="W701"/>
      <c r="X701" t="s">
        <v>30</v>
      </c>
    </row>
    <row r="702" spans="2:24">
      <c r="B702" s="2" t="s">
        <v>1234</v>
      </c>
      <c r="C702" s="1"/>
      <c r="D702" s="1"/>
      <c r="E702" s="1"/>
      <c r="F702" s="1"/>
      <c r="G702" s="1"/>
      <c r="H702" s="1"/>
      <c r="I702"/>
      <c r="J702"/>
      <c r="K702"/>
      <c r="L702"/>
      <c r="M702"/>
      <c r="N702"/>
      <c r="O702"/>
      <c r="Q702" t="s">
        <v>25</v>
      </c>
      <c r="R702" s="1"/>
      <c r="S702" s="1"/>
      <c r="T702" s="1" t="s">
        <v>39</v>
      </c>
      <c r="U702" s="1" t="s">
        <v>28</v>
      </c>
      <c r="V702" t="s">
        <v>29</v>
      </c>
      <c r="W702"/>
      <c r="X702" t="s">
        <v>30</v>
      </c>
    </row>
    <row r="703" spans="2:24">
      <c r="B703" s="2" t="s">
        <v>1235</v>
      </c>
      <c r="C703" s="1"/>
      <c r="D703" s="1"/>
      <c r="E703" s="1"/>
      <c r="F703" s="1"/>
      <c r="G703" s="1"/>
      <c r="H703" s="1"/>
      <c r="I703"/>
      <c r="J703"/>
      <c r="K703"/>
      <c r="L703"/>
      <c r="M703"/>
      <c r="N703"/>
      <c r="O703"/>
      <c r="Q703" t="s">
        <v>25</v>
      </c>
      <c r="R703" s="1"/>
      <c r="S703" s="1"/>
      <c r="T703" s="1" t="s">
        <v>255</v>
      </c>
      <c r="U703" s="1" t="s">
        <v>116</v>
      </c>
      <c r="V703" t="s">
        <v>29</v>
      </c>
      <c r="W703"/>
      <c r="X703" t="s">
        <v>30</v>
      </c>
    </row>
    <row r="704" spans="2:24">
      <c r="B704" s="2" t="s">
        <v>1236</v>
      </c>
      <c r="C704" s="1"/>
      <c r="D704" s="1"/>
      <c r="E704" s="1"/>
      <c r="F704" s="1"/>
      <c r="G704" s="1"/>
      <c r="H704" s="1"/>
      <c r="I704"/>
      <c r="J704"/>
      <c r="K704"/>
      <c r="L704"/>
      <c r="M704"/>
      <c r="N704"/>
      <c r="O704"/>
      <c r="Q704" t="s">
        <v>25</v>
      </c>
      <c r="R704" s="1"/>
      <c r="S704" s="1"/>
      <c r="T704" s="1" t="s">
        <v>52</v>
      </c>
      <c r="U704" s="1" t="s">
        <v>53</v>
      </c>
      <c r="V704" t="s">
        <v>29</v>
      </c>
      <c r="W704"/>
      <c r="X704" t="s">
        <v>30</v>
      </c>
    </row>
    <row r="705" spans="2:24">
      <c r="B705" s="2" t="s">
        <v>1237</v>
      </c>
      <c r="C705" s="1"/>
      <c r="D705" s="1"/>
      <c r="E705" s="1"/>
      <c r="F705" s="1"/>
      <c r="G705" s="1"/>
      <c r="H705" s="1"/>
      <c r="I705"/>
      <c r="J705"/>
      <c r="K705"/>
      <c r="L705"/>
      <c r="M705"/>
      <c r="N705"/>
      <c r="O705"/>
      <c r="Q705" t="s">
        <v>25</v>
      </c>
      <c r="R705" s="1"/>
      <c r="S705" s="1"/>
      <c r="T705" s="1" t="s">
        <v>39</v>
      </c>
      <c r="U705" s="1" t="s">
        <v>28</v>
      </c>
      <c r="V705" t="s">
        <v>29</v>
      </c>
      <c r="W705"/>
      <c r="X705" t="s">
        <v>30</v>
      </c>
    </row>
    <row r="706" spans="2:24">
      <c r="B706" s="2" t="s">
        <v>1238</v>
      </c>
      <c r="C706" s="1"/>
      <c r="D706" s="1"/>
      <c r="E706" s="1"/>
      <c r="F706" s="1"/>
      <c r="G706" s="1"/>
      <c r="H706" s="1"/>
      <c r="I706"/>
      <c r="J706"/>
      <c r="K706"/>
      <c r="L706"/>
      <c r="M706"/>
      <c r="N706"/>
      <c r="O706"/>
      <c r="Q706" t="s">
        <v>25</v>
      </c>
      <c r="R706" s="1"/>
      <c r="S706" s="1"/>
      <c r="T706" s="1" t="s">
        <v>1239</v>
      </c>
      <c r="U706" s="1" t="s">
        <v>240</v>
      </c>
      <c r="V706" t="s">
        <v>29</v>
      </c>
      <c r="W706"/>
      <c r="X706" t="s">
        <v>30</v>
      </c>
    </row>
    <row r="707" spans="2:24">
      <c r="B707" s="2" t="s">
        <v>1240</v>
      </c>
      <c r="C707" s="1"/>
      <c r="D707" s="1"/>
      <c r="E707" s="1"/>
      <c r="F707" s="1"/>
      <c r="G707" s="1"/>
      <c r="H707" s="1"/>
      <c r="I707"/>
      <c r="J707"/>
      <c r="K707"/>
      <c r="L707"/>
      <c r="M707"/>
      <c r="N707"/>
      <c r="O707"/>
      <c r="Q707" t="s">
        <v>25</v>
      </c>
      <c r="R707" s="1"/>
      <c r="S707" s="1"/>
      <c r="T707" s="1" t="s">
        <v>1241</v>
      </c>
      <c r="U707" s="1" t="s">
        <v>70</v>
      </c>
      <c r="V707" t="s">
        <v>29</v>
      </c>
      <c r="W707"/>
      <c r="X707" t="s">
        <v>30</v>
      </c>
    </row>
    <row r="708" spans="2:24">
      <c r="B708" s="2" t="s">
        <v>1242</v>
      </c>
      <c r="C708" s="1">
        <v>9434001581</v>
      </c>
      <c r="D708" s="1"/>
      <c r="E708" s="1"/>
      <c r="F708" s="1"/>
      <c r="G708" s="1" t="s">
        <v>56</v>
      </c>
      <c r="H708" s="1" t="s">
        <v>46</v>
      </c>
      <c r="I708"/>
      <c r="J708"/>
      <c r="K708"/>
      <c r="L708"/>
      <c r="M708"/>
      <c r="N708"/>
      <c r="O708"/>
      <c r="Q708" t="s">
        <v>25</v>
      </c>
      <c r="R708" s="1"/>
      <c r="S708" s="1"/>
      <c r="T708" s="1" t="s">
        <v>1243</v>
      </c>
      <c r="U708" s="1" t="s">
        <v>70</v>
      </c>
      <c r="V708" t="s">
        <v>29</v>
      </c>
      <c r="W708"/>
      <c r="X708" t="s">
        <v>30</v>
      </c>
    </row>
    <row r="709" spans="2:24">
      <c r="B709" s="2" t="s">
        <v>1244</v>
      </c>
      <c r="C709" s="1"/>
      <c r="D709" s="1"/>
      <c r="E709" s="1"/>
      <c r="F709" s="1"/>
      <c r="G709" s="1"/>
      <c r="H709" s="1"/>
      <c r="I709"/>
      <c r="J709"/>
      <c r="K709"/>
      <c r="L709"/>
      <c r="M709"/>
      <c r="N709"/>
      <c r="O709"/>
      <c r="Q709" t="s">
        <v>25</v>
      </c>
      <c r="R709" s="1" t="s">
        <v>1245</v>
      </c>
      <c r="S709" s="1"/>
      <c r="T709" s="1" t="s">
        <v>868</v>
      </c>
      <c r="U709" s="1" t="s">
        <v>33</v>
      </c>
      <c r="V709" t="s">
        <v>29</v>
      </c>
      <c r="W709"/>
      <c r="X709" t="s">
        <v>30</v>
      </c>
    </row>
    <row r="710" spans="2:24">
      <c r="B710" s="2" t="s">
        <v>1246</v>
      </c>
      <c r="C710" s="1">
        <v>9532502411</v>
      </c>
      <c r="D710" s="1"/>
      <c r="E710" s="1"/>
      <c r="F710" s="1"/>
      <c r="G710" s="1" t="s">
        <v>45</v>
      </c>
      <c r="H710" s="1" t="s">
        <v>331</v>
      </c>
      <c r="I710"/>
      <c r="J710"/>
      <c r="K710"/>
      <c r="L710"/>
      <c r="M710"/>
      <c r="N710"/>
      <c r="O710"/>
      <c r="Q710" t="s">
        <v>25</v>
      </c>
      <c r="R710" s="1"/>
      <c r="S710" s="1"/>
      <c r="T710" s="1" t="s">
        <v>1247</v>
      </c>
      <c r="U710" s="1" t="s">
        <v>28</v>
      </c>
      <c r="V710" t="s">
        <v>29</v>
      </c>
      <c r="W710"/>
      <c r="X710" t="s">
        <v>30</v>
      </c>
    </row>
    <row r="711" spans="2:24">
      <c r="B711" s="2" t="s">
        <v>1248</v>
      </c>
      <c r="C711" s="1"/>
      <c r="D711" s="1"/>
      <c r="E711" s="1"/>
      <c r="F711" s="1"/>
      <c r="G711" s="1"/>
      <c r="H711" s="1"/>
      <c r="I711"/>
      <c r="J711"/>
      <c r="K711"/>
      <c r="L711"/>
      <c r="M711"/>
      <c r="N711"/>
      <c r="O711"/>
      <c r="Q711" t="s">
        <v>25</v>
      </c>
      <c r="R711" s="1"/>
      <c r="S711" s="1"/>
      <c r="T711" s="1" t="s">
        <v>52</v>
      </c>
      <c r="U711" s="1" t="s">
        <v>53</v>
      </c>
      <c r="V711" t="s">
        <v>29</v>
      </c>
      <c r="W711"/>
      <c r="X711" t="s">
        <v>30</v>
      </c>
    </row>
    <row r="712" spans="2:24">
      <c r="B712" s="2" t="s">
        <v>1249</v>
      </c>
      <c r="C712" s="1"/>
      <c r="D712" s="1"/>
      <c r="E712" s="1"/>
      <c r="F712" s="1"/>
      <c r="G712" s="1"/>
      <c r="H712" s="1"/>
      <c r="I712"/>
      <c r="J712"/>
      <c r="K712"/>
      <c r="L712"/>
      <c r="M712"/>
      <c r="N712"/>
      <c r="O712"/>
      <c r="Q712" t="s">
        <v>25</v>
      </c>
      <c r="R712" s="1"/>
      <c r="S712" s="1"/>
      <c r="T712" s="1" t="s">
        <v>52</v>
      </c>
      <c r="U712" s="1" t="s">
        <v>53</v>
      </c>
      <c r="V712" t="s">
        <v>29</v>
      </c>
      <c r="W712"/>
      <c r="X712" t="s">
        <v>30</v>
      </c>
    </row>
    <row r="713" spans="2:24">
      <c r="B713" s="2" t="s">
        <v>1250</v>
      </c>
      <c r="C713" s="1"/>
      <c r="D713" s="1"/>
      <c r="E713" s="1"/>
      <c r="F713" s="1"/>
      <c r="G713" s="1"/>
      <c r="H713" s="1"/>
      <c r="I713"/>
      <c r="J713"/>
      <c r="K713"/>
      <c r="L713"/>
      <c r="M713"/>
      <c r="N713"/>
      <c r="O713"/>
      <c r="Q713" t="s">
        <v>25</v>
      </c>
      <c r="R713" s="1"/>
      <c r="S713" s="1"/>
      <c r="T713" s="1" t="s">
        <v>167</v>
      </c>
      <c r="U713" s="1" t="s">
        <v>28</v>
      </c>
      <c r="V713" t="s">
        <v>29</v>
      </c>
      <c r="W713"/>
      <c r="X713" t="s">
        <v>30</v>
      </c>
    </row>
    <row r="714" spans="2:24">
      <c r="B714" s="2" t="s">
        <v>1251</v>
      </c>
      <c r="C714" s="1"/>
      <c r="D714" s="1"/>
      <c r="E714" s="1"/>
      <c r="F714" s="1"/>
      <c r="G714" s="1"/>
      <c r="H714" s="1"/>
      <c r="I714"/>
      <c r="J714"/>
      <c r="K714"/>
      <c r="L714"/>
      <c r="M714"/>
      <c r="N714"/>
      <c r="O714"/>
      <c r="Q714" t="s">
        <v>25</v>
      </c>
      <c r="R714" s="1"/>
      <c r="S714" s="1"/>
      <c r="T714" s="1" t="s">
        <v>118</v>
      </c>
      <c r="U714" s="1" t="s">
        <v>116</v>
      </c>
      <c r="V714" t="s">
        <v>29</v>
      </c>
      <c r="W714"/>
      <c r="X714" t="s">
        <v>30</v>
      </c>
    </row>
    <row r="715" spans="2:24">
      <c r="B715" s="2" t="s">
        <v>1252</v>
      </c>
      <c r="C715" s="1">
        <v>8977703771</v>
      </c>
      <c r="D715" s="1"/>
      <c r="E715" s="1"/>
      <c r="F715" s="1"/>
      <c r="G715" s="1" t="s">
        <v>45</v>
      </c>
      <c r="H715" s="1" t="s">
        <v>331</v>
      </c>
      <c r="I715"/>
      <c r="J715"/>
      <c r="K715"/>
      <c r="L715"/>
      <c r="M715"/>
      <c r="N715"/>
      <c r="O715"/>
      <c r="Q715" t="s">
        <v>25</v>
      </c>
      <c r="R715" s="1"/>
      <c r="S715" s="1"/>
      <c r="T715" s="1" t="s">
        <v>1253</v>
      </c>
      <c r="U715" s="1" t="s">
        <v>276</v>
      </c>
      <c r="V715" t="s">
        <v>29</v>
      </c>
      <c r="W715"/>
      <c r="X715" t="s">
        <v>30</v>
      </c>
    </row>
    <row r="716" spans="2:24">
      <c r="B716" s="2" t="s">
        <v>1254</v>
      </c>
      <c r="C716" s="1">
        <v>9897147031</v>
      </c>
      <c r="D716" s="1"/>
      <c r="E716" s="1"/>
      <c r="F716" s="1"/>
      <c r="G716" s="1" t="s">
        <v>45</v>
      </c>
      <c r="H716" s="1" t="s">
        <v>331</v>
      </c>
      <c r="I716"/>
      <c r="J716"/>
      <c r="K716"/>
      <c r="L716"/>
      <c r="M716"/>
      <c r="N716"/>
      <c r="O716"/>
      <c r="Q716" t="s">
        <v>25</v>
      </c>
      <c r="R716" s="1"/>
      <c r="S716" s="1"/>
      <c r="T716" s="1" t="s">
        <v>66</v>
      </c>
      <c r="U716" s="1" t="s">
        <v>28</v>
      </c>
      <c r="V716" t="s">
        <v>29</v>
      </c>
      <c r="W716"/>
      <c r="X716" t="s">
        <v>30</v>
      </c>
    </row>
    <row r="717" spans="2:24">
      <c r="B717" s="2" t="s">
        <v>1255</v>
      </c>
      <c r="C717" s="1">
        <v>9422201970</v>
      </c>
      <c r="D717" s="1"/>
      <c r="E717" s="1"/>
      <c r="F717" s="1"/>
      <c r="G717" s="1" t="s">
        <v>45</v>
      </c>
      <c r="H717" s="1" t="s">
        <v>57</v>
      </c>
      <c r="I717"/>
      <c r="J717"/>
      <c r="K717"/>
      <c r="L717"/>
      <c r="M717"/>
      <c r="N717"/>
      <c r="O717"/>
      <c r="Q717" t="s">
        <v>25</v>
      </c>
      <c r="R717" s="1"/>
      <c r="S717" s="1"/>
      <c r="T717" s="1" t="s">
        <v>1256</v>
      </c>
      <c r="U717" s="1" t="s">
        <v>33</v>
      </c>
      <c r="V717" t="s">
        <v>29</v>
      </c>
      <c r="W717"/>
      <c r="X717" t="s">
        <v>30</v>
      </c>
    </row>
    <row r="718" spans="2:24">
      <c r="B718" s="2" t="s">
        <v>1257</v>
      </c>
      <c r="C718" s="1"/>
      <c r="D718" s="1"/>
      <c r="E718" s="1"/>
      <c r="F718" s="1"/>
      <c r="G718" s="1"/>
      <c r="H718" s="1"/>
      <c r="I718"/>
      <c r="J718"/>
      <c r="K718"/>
      <c r="L718"/>
      <c r="M718"/>
      <c r="N718"/>
      <c r="O718"/>
      <c r="Q718" t="s">
        <v>25</v>
      </c>
      <c r="R718" s="1"/>
      <c r="S718" s="1"/>
      <c r="T718" s="1" t="s">
        <v>533</v>
      </c>
      <c r="U718" s="1" t="s">
        <v>28</v>
      </c>
      <c r="V718" t="s">
        <v>29</v>
      </c>
      <c r="W718"/>
      <c r="X718" t="s">
        <v>30</v>
      </c>
    </row>
    <row r="719" spans="2:24">
      <c r="B719" s="2" t="s">
        <v>1258</v>
      </c>
      <c r="C719" s="1"/>
      <c r="D719" s="1"/>
      <c r="E719" s="1"/>
      <c r="F719" s="1"/>
      <c r="G719" s="1"/>
      <c r="H719" s="1"/>
      <c r="I719"/>
      <c r="J719"/>
      <c r="K719"/>
      <c r="L719"/>
      <c r="M719"/>
      <c r="N719"/>
      <c r="O719"/>
      <c r="Q719" t="s">
        <v>25</v>
      </c>
      <c r="R719" s="1" t="s">
        <v>1259</v>
      </c>
      <c r="S719" s="1"/>
      <c r="T719" s="1" t="s">
        <v>454</v>
      </c>
      <c r="U719" s="1" t="s">
        <v>70</v>
      </c>
      <c r="V719" t="s">
        <v>29</v>
      </c>
      <c r="W719"/>
      <c r="X719" t="s">
        <v>30</v>
      </c>
    </row>
    <row r="720" spans="2:24">
      <c r="B720" s="2" t="s">
        <v>1260</v>
      </c>
      <c r="C720" s="1"/>
      <c r="D720" s="1"/>
      <c r="E720" s="1"/>
      <c r="F720" s="1"/>
      <c r="G720" s="1"/>
      <c r="H720" s="1"/>
      <c r="I720"/>
      <c r="J720"/>
      <c r="K720"/>
      <c r="L720"/>
      <c r="M720"/>
      <c r="N720"/>
      <c r="O720"/>
      <c r="Q720" t="s">
        <v>25</v>
      </c>
      <c r="R720" s="1"/>
      <c r="S720" s="1"/>
      <c r="T720" s="1" t="s">
        <v>52</v>
      </c>
      <c r="U720" s="1" t="s">
        <v>53</v>
      </c>
      <c r="V720" t="s">
        <v>29</v>
      </c>
      <c r="W720"/>
      <c r="X720" t="s">
        <v>30</v>
      </c>
    </row>
    <row r="721" spans="2:24">
      <c r="B721" s="2" t="s">
        <v>1261</v>
      </c>
      <c r="C721" s="1"/>
      <c r="D721" s="1"/>
      <c r="E721" s="1"/>
      <c r="F721" s="1"/>
      <c r="G721" s="1"/>
      <c r="H721" s="1"/>
      <c r="I721"/>
      <c r="J721"/>
      <c r="K721"/>
      <c r="L721"/>
      <c r="M721"/>
      <c r="N721"/>
      <c r="O721"/>
      <c r="Q721" t="s">
        <v>25</v>
      </c>
      <c r="R721" s="1"/>
      <c r="S721" s="1"/>
      <c r="T721" s="1" t="s">
        <v>410</v>
      </c>
      <c r="U721" s="1" t="s">
        <v>350</v>
      </c>
      <c r="V721" t="s">
        <v>29</v>
      </c>
      <c r="W721"/>
      <c r="X721" t="s">
        <v>30</v>
      </c>
    </row>
    <row r="722" spans="2:24">
      <c r="B722" s="2" t="s">
        <v>1262</v>
      </c>
      <c r="C722" s="1">
        <f>916387765181</f>
        <v>916387765181</v>
      </c>
      <c r="D722" s="1"/>
      <c r="E722" s="1"/>
      <c r="F722" s="1"/>
      <c r="G722" s="1" t="s">
        <v>45</v>
      </c>
      <c r="H722" s="1" t="s">
        <v>695</v>
      </c>
      <c r="I722"/>
      <c r="J722"/>
      <c r="K722"/>
      <c r="L722"/>
      <c r="M722"/>
      <c r="N722"/>
      <c r="O722"/>
      <c r="Q722" t="s">
        <v>25</v>
      </c>
      <c r="R722" s="1"/>
      <c r="S722" s="1"/>
      <c r="T722" s="1" t="s">
        <v>294</v>
      </c>
      <c r="U722" s="1" t="s">
        <v>28</v>
      </c>
      <c r="V722" t="s">
        <v>29</v>
      </c>
      <c r="W722"/>
      <c r="X722" t="s">
        <v>30</v>
      </c>
    </row>
    <row r="723" spans="2:24">
      <c r="B723" s="2" t="s">
        <v>1263</v>
      </c>
      <c r="C723" s="1"/>
      <c r="D723" s="1"/>
      <c r="E723" s="1"/>
      <c r="F723" s="1"/>
      <c r="G723" s="1"/>
      <c r="H723" s="1"/>
      <c r="I723"/>
      <c r="J723"/>
      <c r="K723"/>
      <c r="L723"/>
      <c r="M723"/>
      <c r="N723"/>
      <c r="O723"/>
      <c r="Q723" t="s">
        <v>25</v>
      </c>
      <c r="R723" s="1"/>
      <c r="S723" s="1"/>
      <c r="T723" s="1" t="s">
        <v>1264</v>
      </c>
      <c r="U723" s="1" t="s">
        <v>33</v>
      </c>
      <c r="V723" t="s">
        <v>29</v>
      </c>
      <c r="W723"/>
      <c r="X723" t="s">
        <v>30</v>
      </c>
    </row>
    <row r="724" spans="2:24">
      <c r="B724" s="2" t="s">
        <v>1265</v>
      </c>
      <c r="C724" s="1"/>
      <c r="D724" s="1"/>
      <c r="E724" s="1"/>
      <c r="F724" s="1"/>
      <c r="G724" s="1"/>
      <c r="H724" s="1"/>
      <c r="I724"/>
      <c r="J724"/>
      <c r="K724"/>
      <c r="L724"/>
      <c r="M724"/>
      <c r="N724"/>
      <c r="O724"/>
      <c r="Q724" t="s">
        <v>25</v>
      </c>
      <c r="R724" s="1"/>
      <c r="S724" s="1"/>
      <c r="T724" s="1" t="s">
        <v>1103</v>
      </c>
      <c r="U724" s="1" t="s">
        <v>78</v>
      </c>
      <c r="V724" t="s">
        <v>29</v>
      </c>
      <c r="W724"/>
      <c r="X724" t="s">
        <v>30</v>
      </c>
    </row>
    <row r="725" spans="2:24">
      <c r="B725" s="2" t="s">
        <v>1266</v>
      </c>
      <c r="C725" s="1"/>
      <c r="D725" s="1"/>
      <c r="E725" s="1"/>
      <c r="F725" s="1"/>
      <c r="G725" s="1"/>
      <c r="H725" s="1"/>
      <c r="I725"/>
      <c r="J725"/>
      <c r="K725"/>
      <c r="L725"/>
      <c r="M725"/>
      <c r="N725"/>
      <c r="O725"/>
      <c r="Q725" t="s">
        <v>25</v>
      </c>
      <c r="R725" s="1"/>
      <c r="S725" s="1"/>
      <c r="T725" s="1" t="s">
        <v>52</v>
      </c>
      <c r="U725" s="1" t="s">
        <v>53</v>
      </c>
      <c r="V725" t="s">
        <v>29</v>
      </c>
      <c r="W725"/>
      <c r="X725" t="s">
        <v>30</v>
      </c>
    </row>
    <row r="726" spans="2:24">
      <c r="B726" s="2" t="s">
        <v>1267</v>
      </c>
      <c r="C726" s="1">
        <v>9412247966</v>
      </c>
      <c r="D726" s="1"/>
      <c r="E726" s="1"/>
      <c r="F726" s="1"/>
      <c r="G726" s="1" t="s">
        <v>45</v>
      </c>
      <c r="H726" s="1" t="s">
        <v>1268</v>
      </c>
      <c r="I726"/>
      <c r="J726"/>
      <c r="K726"/>
      <c r="L726"/>
      <c r="M726"/>
      <c r="N726"/>
      <c r="O726"/>
      <c r="Q726" t="s">
        <v>25</v>
      </c>
      <c r="R726" s="1"/>
      <c r="S726" s="1"/>
      <c r="T726" s="1" t="s">
        <v>286</v>
      </c>
      <c r="U726" s="1" t="s">
        <v>28</v>
      </c>
      <c r="V726" t="s">
        <v>29</v>
      </c>
      <c r="W726"/>
      <c r="X726" t="s">
        <v>30</v>
      </c>
    </row>
    <row r="727" spans="2:24">
      <c r="B727" s="2" t="s">
        <v>1269</v>
      </c>
      <c r="C727" s="1"/>
      <c r="D727" s="1"/>
      <c r="E727" s="1"/>
      <c r="F727" s="1"/>
      <c r="G727" s="1"/>
      <c r="H727" s="1"/>
      <c r="I727"/>
      <c r="J727"/>
      <c r="K727"/>
      <c r="L727"/>
      <c r="M727"/>
      <c r="N727"/>
      <c r="O727"/>
      <c r="Q727" t="s">
        <v>25</v>
      </c>
      <c r="R727" s="1"/>
      <c r="S727" s="1"/>
      <c r="T727" s="1" t="s">
        <v>52</v>
      </c>
      <c r="U727" s="1" t="s">
        <v>53</v>
      </c>
      <c r="V727" t="s">
        <v>29</v>
      </c>
      <c r="W727"/>
      <c r="X727" t="s">
        <v>30</v>
      </c>
    </row>
    <row r="728" spans="2:24">
      <c r="B728" s="2" t="s">
        <v>1270</v>
      </c>
      <c r="C728" s="1">
        <v>9960302030</v>
      </c>
      <c r="D728" s="1"/>
      <c r="E728" s="1"/>
      <c r="F728" s="1"/>
      <c r="G728" s="1" t="s">
        <v>45</v>
      </c>
      <c r="H728" s="1" t="s">
        <v>57</v>
      </c>
      <c r="I728"/>
      <c r="J728"/>
      <c r="K728"/>
      <c r="L728"/>
      <c r="M728"/>
      <c r="N728"/>
      <c r="O728"/>
      <c r="Q728" t="s">
        <v>25</v>
      </c>
      <c r="R728" s="1"/>
      <c r="S728" s="1"/>
      <c r="T728" s="1" t="s">
        <v>868</v>
      </c>
      <c r="U728" s="1" t="s">
        <v>33</v>
      </c>
      <c r="V728" t="s">
        <v>29</v>
      </c>
      <c r="W728"/>
      <c r="X728" t="s">
        <v>30</v>
      </c>
    </row>
    <row r="729" spans="2:24">
      <c r="B729" s="2" t="s">
        <v>1271</v>
      </c>
      <c r="C729" s="1">
        <f>917092804856</f>
        <v>917092804856</v>
      </c>
      <c r="D729" s="1"/>
      <c r="E729" s="1"/>
      <c r="F729" s="1"/>
      <c r="G729" s="1" t="s">
        <v>45</v>
      </c>
      <c r="H729" s="1" t="s">
        <v>247</v>
      </c>
      <c r="I729"/>
      <c r="J729"/>
      <c r="K729"/>
      <c r="L729"/>
      <c r="M729"/>
      <c r="N729"/>
      <c r="O729"/>
      <c r="Q729" t="s">
        <v>25</v>
      </c>
      <c r="R729" s="1"/>
      <c r="S729" s="1"/>
      <c r="T729" s="1" t="s">
        <v>784</v>
      </c>
      <c r="U729" s="1" t="s">
        <v>179</v>
      </c>
      <c r="V729" t="s">
        <v>29</v>
      </c>
      <c r="W729"/>
      <c r="X729" t="s">
        <v>30</v>
      </c>
    </row>
    <row r="730" spans="2:24">
      <c r="B730" s="2" t="s">
        <v>1272</v>
      </c>
      <c r="C730" s="1">
        <v>7386345888</v>
      </c>
      <c r="D730" s="1"/>
      <c r="E730" s="1"/>
      <c r="F730" s="1"/>
      <c r="G730" s="1" t="s">
        <v>45</v>
      </c>
      <c r="H730" s="1" t="s">
        <v>331</v>
      </c>
      <c r="I730"/>
      <c r="J730"/>
      <c r="K730"/>
      <c r="L730"/>
      <c r="M730"/>
      <c r="N730"/>
      <c r="O730"/>
      <c r="Q730" t="s">
        <v>25</v>
      </c>
      <c r="R730" s="1"/>
      <c r="S730" s="1"/>
      <c r="T730" s="1" t="s">
        <v>184</v>
      </c>
      <c r="U730" s="1" t="s">
        <v>185</v>
      </c>
      <c r="V730" t="s">
        <v>29</v>
      </c>
      <c r="W730"/>
      <c r="X730" t="s">
        <v>30</v>
      </c>
    </row>
    <row r="731" spans="2:24">
      <c r="B731" s="2" t="s">
        <v>1273</v>
      </c>
      <c r="C731" s="1"/>
      <c r="D731" s="1"/>
      <c r="E731" s="1"/>
      <c r="F731" s="1"/>
      <c r="G731" s="1"/>
      <c r="H731" s="1"/>
      <c r="I731"/>
      <c r="J731"/>
      <c r="K731"/>
      <c r="L731"/>
      <c r="M731"/>
      <c r="N731"/>
      <c r="O731"/>
      <c r="Q731" t="s">
        <v>25</v>
      </c>
      <c r="R731" s="1"/>
      <c r="S731" s="1"/>
      <c r="T731" s="1" t="s">
        <v>32</v>
      </c>
      <c r="U731" s="1" t="s">
        <v>33</v>
      </c>
      <c r="V731" t="s">
        <v>29</v>
      </c>
      <c r="W731"/>
      <c r="X731" t="s">
        <v>30</v>
      </c>
    </row>
    <row r="732" spans="2:24">
      <c r="B732" s="2" t="s">
        <v>1274</v>
      </c>
      <c r="C732" s="1"/>
      <c r="D732" s="1"/>
      <c r="E732" s="1"/>
      <c r="F732" s="1"/>
      <c r="G732" s="1"/>
      <c r="H732" s="1"/>
      <c r="I732"/>
      <c r="J732"/>
      <c r="K732"/>
      <c r="L732"/>
      <c r="M732"/>
      <c r="N732"/>
      <c r="O732"/>
      <c r="Q732" t="s">
        <v>25</v>
      </c>
      <c r="R732" s="1"/>
      <c r="S732" s="1"/>
      <c r="T732" s="1" t="s">
        <v>333</v>
      </c>
      <c r="U732" s="1" t="s">
        <v>28</v>
      </c>
      <c r="V732" t="s">
        <v>29</v>
      </c>
      <c r="W732"/>
      <c r="X732" t="s">
        <v>30</v>
      </c>
    </row>
    <row r="733" spans="2:24">
      <c r="B733" s="2" t="s">
        <v>1275</v>
      </c>
      <c r="C733" s="1">
        <v>9970703925</v>
      </c>
      <c r="D733" s="1"/>
      <c r="E733" s="1"/>
      <c r="F733" s="1"/>
      <c r="G733" s="1" t="s">
        <v>146</v>
      </c>
      <c r="H733" s="1" t="s">
        <v>247</v>
      </c>
      <c r="I733"/>
      <c r="J733"/>
      <c r="K733"/>
      <c r="L733"/>
      <c r="M733"/>
      <c r="N733"/>
      <c r="O733"/>
      <c r="Q733" t="s">
        <v>25</v>
      </c>
      <c r="R733" s="1"/>
      <c r="S733" s="1"/>
      <c r="T733" s="1" t="s">
        <v>1276</v>
      </c>
      <c r="U733" s="1" t="s">
        <v>319</v>
      </c>
      <c r="V733" t="s">
        <v>29</v>
      </c>
      <c r="W733"/>
      <c r="X733" t="s">
        <v>30</v>
      </c>
    </row>
    <row r="734" spans="2:24">
      <c r="B734" s="2" t="s">
        <v>1277</v>
      </c>
      <c r="C734" s="1"/>
      <c r="D734" s="1"/>
      <c r="E734" s="1"/>
      <c r="F734" s="1"/>
      <c r="G734" s="1"/>
      <c r="H734" s="1"/>
      <c r="I734"/>
      <c r="J734"/>
      <c r="K734"/>
      <c r="L734"/>
      <c r="M734"/>
      <c r="N734"/>
      <c r="O734"/>
      <c r="Q734" t="s">
        <v>25</v>
      </c>
      <c r="R734" s="1"/>
      <c r="S734" s="1"/>
      <c r="T734" s="1" t="s">
        <v>1278</v>
      </c>
      <c r="U734" s="1" t="s">
        <v>116</v>
      </c>
      <c r="V734" t="s">
        <v>29</v>
      </c>
      <c r="W734"/>
      <c r="X734" t="s">
        <v>30</v>
      </c>
    </row>
    <row r="735" spans="2:24">
      <c r="B735" s="2" t="s">
        <v>1279</v>
      </c>
      <c r="C735" s="1"/>
      <c r="D735" s="1"/>
      <c r="E735" s="1"/>
      <c r="F735" s="1"/>
      <c r="G735" s="1"/>
      <c r="H735" s="1"/>
      <c r="I735"/>
      <c r="J735"/>
      <c r="K735"/>
      <c r="L735"/>
      <c r="M735"/>
      <c r="N735"/>
      <c r="O735"/>
      <c r="Q735" t="s">
        <v>25</v>
      </c>
      <c r="R735" s="1"/>
      <c r="S735" s="1"/>
      <c r="T735" s="1" t="s">
        <v>988</v>
      </c>
      <c r="U735" s="1" t="s">
        <v>105</v>
      </c>
      <c r="V735" t="s">
        <v>29</v>
      </c>
      <c r="W735"/>
      <c r="X735" t="s">
        <v>30</v>
      </c>
    </row>
    <row r="736" spans="2:24">
      <c r="B736" s="2" t="s">
        <v>1280</v>
      </c>
      <c r="C736" s="1"/>
      <c r="D736" s="1"/>
      <c r="E736" s="1"/>
      <c r="F736" s="1"/>
      <c r="G736" s="1"/>
      <c r="H736" s="1"/>
      <c r="I736"/>
      <c r="J736"/>
      <c r="K736"/>
      <c r="L736"/>
      <c r="M736"/>
      <c r="N736"/>
      <c r="O736"/>
      <c r="Q736" t="s">
        <v>25</v>
      </c>
      <c r="R736" s="1"/>
      <c r="S736" s="1"/>
      <c r="T736" s="1" t="s">
        <v>47</v>
      </c>
      <c r="U736" s="1" t="s">
        <v>43</v>
      </c>
      <c r="V736" t="s">
        <v>29</v>
      </c>
      <c r="W736"/>
      <c r="X736" t="s">
        <v>30</v>
      </c>
    </row>
    <row r="737" spans="2:24">
      <c r="B737" s="2" t="s">
        <v>1281</v>
      </c>
      <c r="C737" s="1"/>
      <c r="D737" s="1"/>
      <c r="E737" s="1"/>
      <c r="F737" s="1"/>
      <c r="G737" s="1"/>
      <c r="H737" s="1"/>
      <c r="I737"/>
      <c r="J737"/>
      <c r="K737"/>
      <c r="L737"/>
      <c r="M737"/>
      <c r="N737"/>
      <c r="O737"/>
      <c r="Q737" t="s">
        <v>25</v>
      </c>
      <c r="R737" s="1"/>
      <c r="S737" s="1"/>
      <c r="T737" s="1" t="s">
        <v>52</v>
      </c>
      <c r="U737" s="1" t="s">
        <v>53</v>
      </c>
      <c r="V737" t="s">
        <v>29</v>
      </c>
      <c r="W737"/>
      <c r="X737" t="s">
        <v>30</v>
      </c>
    </row>
    <row r="738" spans="2:24">
      <c r="B738" s="2" t="s">
        <v>1282</v>
      </c>
      <c r="C738" s="1"/>
      <c r="D738" s="1"/>
      <c r="E738" s="1"/>
      <c r="F738" s="1"/>
      <c r="G738" s="1"/>
      <c r="H738" s="1"/>
      <c r="I738"/>
      <c r="J738"/>
      <c r="K738"/>
      <c r="L738"/>
      <c r="M738"/>
      <c r="N738"/>
      <c r="O738"/>
      <c r="Q738" t="s">
        <v>25</v>
      </c>
      <c r="R738" s="1"/>
      <c r="S738" s="1"/>
      <c r="T738" s="1" t="s">
        <v>1283</v>
      </c>
      <c r="U738" s="1" t="s">
        <v>116</v>
      </c>
      <c r="V738" t="s">
        <v>29</v>
      </c>
      <c r="W738"/>
      <c r="X738" t="s">
        <v>30</v>
      </c>
    </row>
    <row r="739" spans="2:24">
      <c r="B739" s="2" t="s">
        <v>1284</v>
      </c>
      <c r="C739" s="1"/>
      <c r="D739" s="1"/>
      <c r="E739" s="1"/>
      <c r="F739" s="1"/>
      <c r="G739" s="1"/>
      <c r="H739" s="1"/>
      <c r="I739"/>
      <c r="J739"/>
      <c r="K739"/>
      <c r="L739"/>
      <c r="M739"/>
      <c r="N739"/>
      <c r="O739"/>
      <c r="Q739" t="s">
        <v>25</v>
      </c>
      <c r="R739" s="1"/>
      <c r="S739" s="1"/>
      <c r="T739" s="1" t="s">
        <v>1285</v>
      </c>
      <c r="U739" s="1" t="s">
        <v>116</v>
      </c>
      <c r="V739" t="s">
        <v>29</v>
      </c>
      <c r="W739"/>
      <c r="X739" t="s">
        <v>30</v>
      </c>
    </row>
    <row r="740" spans="2:24">
      <c r="B740" s="2" t="s">
        <v>1286</v>
      </c>
      <c r="C740" s="1">
        <v>9733145856</v>
      </c>
      <c r="D740" s="1"/>
      <c r="E740" s="1"/>
      <c r="F740" s="1"/>
      <c r="G740" s="1" t="s">
        <v>72</v>
      </c>
      <c r="H740" s="1" t="s">
        <v>231</v>
      </c>
      <c r="I740"/>
      <c r="J740"/>
      <c r="K740"/>
      <c r="L740"/>
      <c r="M740"/>
      <c r="N740"/>
      <c r="O740"/>
      <c r="Q740" t="s">
        <v>25</v>
      </c>
      <c r="R740" s="1"/>
      <c r="S740" s="1"/>
      <c r="T740" s="1" t="s">
        <v>1287</v>
      </c>
      <c r="U740" s="1" t="s">
        <v>1288</v>
      </c>
      <c r="V740" t="s">
        <v>29</v>
      </c>
      <c r="W740"/>
      <c r="X740" t="s">
        <v>30</v>
      </c>
    </row>
    <row r="741" spans="2:24">
      <c r="B741" s="2" t="s">
        <v>1289</v>
      </c>
      <c r="C741" s="1">
        <v>9929277799</v>
      </c>
      <c r="D741" s="1"/>
      <c r="E741" s="1"/>
      <c r="F741" s="1"/>
      <c r="G741" s="1" t="s">
        <v>45</v>
      </c>
      <c r="H741" s="1" t="s">
        <v>57</v>
      </c>
      <c r="I741"/>
      <c r="J741"/>
      <c r="K741"/>
      <c r="L741"/>
      <c r="M741"/>
      <c r="N741"/>
      <c r="O741"/>
      <c r="Q741" t="s">
        <v>25</v>
      </c>
      <c r="R741" s="1"/>
      <c r="S741" s="1"/>
      <c r="T741" s="1" t="s">
        <v>128</v>
      </c>
      <c r="U741" s="1" t="s">
        <v>43</v>
      </c>
      <c r="V741" t="s">
        <v>29</v>
      </c>
      <c r="W741"/>
      <c r="X741" t="s">
        <v>30</v>
      </c>
    </row>
    <row r="742" spans="2:24">
      <c r="B742" s="2" t="s">
        <v>1290</v>
      </c>
      <c r="C742" s="1">
        <v>9958833825</v>
      </c>
      <c r="D742" s="1"/>
      <c r="E742" s="1"/>
      <c r="F742" s="1"/>
      <c r="G742" s="1" t="s">
        <v>45</v>
      </c>
      <c r="H742" s="1" t="s">
        <v>46</v>
      </c>
      <c r="I742"/>
      <c r="J742"/>
      <c r="K742"/>
      <c r="L742"/>
      <c r="M742"/>
      <c r="N742"/>
      <c r="O742"/>
      <c r="Q742" t="s">
        <v>25</v>
      </c>
      <c r="R742" s="1" t="s">
        <v>1291</v>
      </c>
      <c r="S742" s="1"/>
      <c r="T742" s="1" t="s">
        <v>39</v>
      </c>
      <c r="U742" s="1" t="s">
        <v>28</v>
      </c>
      <c r="V742" t="s">
        <v>29</v>
      </c>
      <c r="W742"/>
      <c r="X742" t="s">
        <v>30</v>
      </c>
    </row>
    <row r="743" spans="2:24">
      <c r="B743" s="2" t="s">
        <v>1292</v>
      </c>
      <c r="C743" s="1">
        <v>9622443796</v>
      </c>
      <c r="D743" s="1"/>
      <c r="E743" s="1"/>
      <c r="F743" s="1"/>
      <c r="G743" s="1" t="s">
        <v>45</v>
      </c>
      <c r="H743" s="1" t="s">
        <v>57</v>
      </c>
      <c r="I743"/>
      <c r="J743"/>
      <c r="K743"/>
      <c r="L743"/>
      <c r="M743"/>
      <c r="N743"/>
      <c r="O743"/>
      <c r="Q743" t="s">
        <v>25</v>
      </c>
      <c r="R743" s="1" t="s">
        <v>1293</v>
      </c>
      <c r="S743" s="1"/>
      <c r="T743" s="1" t="s">
        <v>1294</v>
      </c>
      <c r="U743" s="1" t="s">
        <v>148</v>
      </c>
      <c r="V743" t="s">
        <v>29</v>
      </c>
      <c r="W743"/>
      <c r="X743" t="s">
        <v>30</v>
      </c>
    </row>
    <row r="744" spans="2:24">
      <c r="B744" s="2" t="s">
        <v>1295</v>
      </c>
      <c r="C744" s="1">
        <v>9334307419</v>
      </c>
      <c r="D744" s="1"/>
      <c r="E744" s="1"/>
      <c r="F744" s="1"/>
      <c r="G744" s="1" t="s">
        <v>45</v>
      </c>
      <c r="H744" s="1" t="s">
        <v>247</v>
      </c>
      <c r="I744"/>
      <c r="J744"/>
      <c r="K744"/>
      <c r="L744"/>
      <c r="M744"/>
      <c r="N744"/>
      <c r="O744"/>
      <c r="Q744" t="s">
        <v>25</v>
      </c>
      <c r="R744" s="1"/>
      <c r="S744" s="1"/>
      <c r="T744" s="1" t="s">
        <v>849</v>
      </c>
      <c r="U744" s="1" t="s">
        <v>284</v>
      </c>
      <c r="V744" t="s">
        <v>29</v>
      </c>
      <c r="W744"/>
      <c r="X744" t="s">
        <v>30</v>
      </c>
    </row>
    <row r="745" spans="2:24">
      <c r="B745" s="2" t="s">
        <v>1296</v>
      </c>
      <c r="C745" s="1"/>
      <c r="D745" s="1"/>
      <c r="E745" s="1"/>
      <c r="F745" s="1"/>
      <c r="G745" s="1"/>
      <c r="H745" s="1"/>
      <c r="I745"/>
      <c r="J745"/>
      <c r="K745"/>
      <c r="L745"/>
      <c r="M745"/>
      <c r="N745"/>
      <c r="O745"/>
      <c r="Q745" t="s">
        <v>25</v>
      </c>
      <c r="R745" s="1"/>
      <c r="S745" s="1"/>
      <c r="T745" s="1" t="s">
        <v>1297</v>
      </c>
      <c r="U745" s="1" t="s">
        <v>28</v>
      </c>
      <c r="V745" t="s">
        <v>29</v>
      </c>
      <c r="W745"/>
      <c r="X745" t="s">
        <v>30</v>
      </c>
    </row>
    <row r="746" spans="2:24">
      <c r="B746" s="2" t="s">
        <v>1298</v>
      </c>
      <c r="C746" s="1"/>
      <c r="D746" s="1"/>
      <c r="E746" s="1"/>
      <c r="F746" s="1"/>
      <c r="G746" s="1"/>
      <c r="H746" s="1"/>
      <c r="I746"/>
      <c r="J746"/>
      <c r="K746"/>
      <c r="L746"/>
      <c r="M746"/>
      <c r="N746"/>
      <c r="O746"/>
      <c r="Q746" t="s">
        <v>25</v>
      </c>
      <c r="R746" s="1"/>
      <c r="S746" s="1"/>
      <c r="T746" s="1" t="s">
        <v>39</v>
      </c>
      <c r="U746" s="1" t="s">
        <v>28</v>
      </c>
      <c r="V746" t="s">
        <v>29</v>
      </c>
      <c r="W746"/>
      <c r="X746" t="s">
        <v>30</v>
      </c>
    </row>
    <row r="747" spans="2:24">
      <c r="B747" s="2" t="s">
        <v>1299</v>
      </c>
      <c r="C747" s="1"/>
      <c r="D747" s="1"/>
      <c r="E747" s="1"/>
      <c r="F747" s="1"/>
      <c r="G747" s="1"/>
      <c r="H747" s="1"/>
      <c r="I747"/>
      <c r="J747"/>
      <c r="K747"/>
      <c r="L747"/>
      <c r="M747"/>
      <c r="N747"/>
      <c r="O747"/>
      <c r="Q747" t="s">
        <v>25</v>
      </c>
      <c r="R747" s="1"/>
      <c r="S747" s="1"/>
      <c r="T747" s="1" t="s">
        <v>1300</v>
      </c>
      <c r="U747" s="1" t="s">
        <v>102</v>
      </c>
      <c r="V747" t="s">
        <v>29</v>
      </c>
      <c r="W747"/>
      <c r="X747" t="s">
        <v>30</v>
      </c>
    </row>
    <row r="748" spans="2:24">
      <c r="B748" s="2" t="s">
        <v>1301</v>
      </c>
      <c r="C748" s="1">
        <v>9937027235</v>
      </c>
      <c r="D748" s="1"/>
      <c r="E748" s="1"/>
      <c r="F748" s="1"/>
      <c r="G748" s="1" t="s">
        <v>45</v>
      </c>
      <c r="H748" s="1" t="s">
        <v>510</v>
      </c>
      <c r="I748"/>
      <c r="J748"/>
      <c r="K748"/>
      <c r="L748"/>
      <c r="M748"/>
      <c r="N748"/>
      <c r="O748"/>
      <c r="Q748" t="s">
        <v>25</v>
      </c>
      <c r="R748" s="1"/>
      <c r="S748" s="1"/>
      <c r="T748" s="1" t="s">
        <v>461</v>
      </c>
      <c r="U748" s="1" t="s">
        <v>240</v>
      </c>
      <c r="V748" t="s">
        <v>29</v>
      </c>
      <c r="W748"/>
      <c r="X748" t="s">
        <v>30</v>
      </c>
    </row>
    <row r="749" spans="2:24">
      <c r="B749" s="2" t="s">
        <v>1302</v>
      </c>
      <c r="C749" s="1"/>
      <c r="D749" s="1"/>
      <c r="E749" s="1"/>
      <c r="F749" s="1"/>
      <c r="G749" s="1"/>
      <c r="H749" s="1"/>
      <c r="I749"/>
      <c r="J749"/>
      <c r="K749"/>
      <c r="L749"/>
      <c r="M749"/>
      <c r="N749"/>
      <c r="O749"/>
      <c r="Q749" t="s">
        <v>25</v>
      </c>
      <c r="R749" s="1"/>
      <c r="S749" s="1"/>
      <c r="T749" s="1" t="s">
        <v>1303</v>
      </c>
      <c r="U749" s="1" t="s">
        <v>78</v>
      </c>
      <c r="V749" t="s">
        <v>29</v>
      </c>
      <c r="W749"/>
      <c r="X749" t="s">
        <v>30</v>
      </c>
    </row>
    <row r="750" spans="2:24">
      <c r="B750" s="2" t="s">
        <v>1304</v>
      </c>
      <c r="C750" s="1">
        <v>9415890183</v>
      </c>
      <c r="D750" s="1"/>
      <c r="E750" s="1"/>
      <c r="F750" s="1"/>
      <c r="G750" s="1" t="s">
        <v>146</v>
      </c>
      <c r="H750" s="1" t="s">
        <v>247</v>
      </c>
      <c r="I750"/>
      <c r="J750"/>
      <c r="K750"/>
      <c r="L750"/>
      <c r="M750"/>
      <c r="N750"/>
      <c r="O750"/>
      <c r="Q750" t="s">
        <v>25</v>
      </c>
      <c r="R750" s="1" t="s">
        <v>1305</v>
      </c>
      <c r="S750" s="1"/>
      <c r="T750" s="1" t="s">
        <v>1306</v>
      </c>
      <c r="U750" s="1" t="s">
        <v>28</v>
      </c>
      <c r="V750" t="s">
        <v>29</v>
      </c>
      <c r="W750"/>
      <c r="X750" t="s">
        <v>30</v>
      </c>
    </row>
    <row r="751" spans="2:24">
      <c r="B751" s="2" t="s">
        <v>1307</v>
      </c>
      <c r="C751" s="1"/>
      <c r="D751" s="1"/>
      <c r="E751" s="1"/>
      <c r="F751" s="1"/>
      <c r="G751" s="1"/>
      <c r="H751" s="1"/>
      <c r="I751"/>
      <c r="J751"/>
      <c r="K751"/>
      <c r="L751"/>
      <c r="M751"/>
      <c r="N751"/>
      <c r="O751"/>
      <c r="Q751" t="s">
        <v>25</v>
      </c>
      <c r="R751" s="1" t="s">
        <v>1308</v>
      </c>
      <c r="S751" s="1"/>
      <c r="T751" s="1" t="s">
        <v>39</v>
      </c>
      <c r="U751" s="1" t="s">
        <v>28</v>
      </c>
      <c r="V751" t="s">
        <v>29</v>
      </c>
      <c r="W751"/>
      <c r="X751" t="s">
        <v>30</v>
      </c>
    </row>
    <row r="752" spans="2:24">
      <c r="B752" s="2" t="s">
        <v>1309</v>
      </c>
      <c r="C752" s="1"/>
      <c r="D752" s="1"/>
      <c r="E752" s="1"/>
      <c r="F752" s="1"/>
      <c r="G752" s="1"/>
      <c r="H752" s="1"/>
      <c r="I752"/>
      <c r="J752"/>
      <c r="K752"/>
      <c r="L752"/>
      <c r="M752"/>
      <c r="N752"/>
      <c r="O752"/>
      <c r="Q752" t="s">
        <v>25</v>
      </c>
      <c r="R752" s="1"/>
      <c r="S752" s="1"/>
      <c r="T752" s="1" t="s">
        <v>59</v>
      </c>
      <c r="U752" s="1" t="s">
        <v>60</v>
      </c>
      <c r="V752" t="s">
        <v>29</v>
      </c>
      <c r="W752"/>
      <c r="X752" t="s">
        <v>30</v>
      </c>
    </row>
    <row r="753" spans="2:24">
      <c r="B753" s="2" t="s">
        <v>1310</v>
      </c>
      <c r="C753" s="1"/>
      <c r="D753" s="1"/>
      <c r="E753" s="1"/>
      <c r="F753" s="1"/>
      <c r="G753" s="1"/>
      <c r="H753" s="1"/>
      <c r="I753"/>
      <c r="J753"/>
      <c r="K753"/>
      <c r="L753"/>
      <c r="M753"/>
      <c r="N753"/>
      <c r="O753"/>
      <c r="Q753" t="s">
        <v>25</v>
      </c>
      <c r="R753" s="1"/>
      <c r="S753" s="1"/>
      <c r="T753" s="1" t="s">
        <v>52</v>
      </c>
      <c r="U753" s="1" t="s">
        <v>53</v>
      </c>
      <c r="V753" t="s">
        <v>29</v>
      </c>
      <c r="W753"/>
      <c r="X753" t="s">
        <v>30</v>
      </c>
    </row>
    <row r="754" spans="2:24">
      <c r="B754" s="2" t="s">
        <v>1311</v>
      </c>
      <c r="C754" s="1"/>
      <c r="D754" s="1"/>
      <c r="E754" s="1"/>
      <c r="F754" s="1"/>
      <c r="G754" s="1"/>
      <c r="H754" s="1"/>
      <c r="I754"/>
      <c r="J754"/>
      <c r="K754"/>
      <c r="L754"/>
      <c r="M754"/>
      <c r="N754"/>
      <c r="O754"/>
      <c r="Q754" t="s">
        <v>25</v>
      </c>
      <c r="R754" s="1" t="s">
        <v>1312</v>
      </c>
      <c r="S754" s="1"/>
      <c r="T754" s="1" t="s">
        <v>305</v>
      </c>
      <c r="U754" s="1" t="s">
        <v>33</v>
      </c>
      <c r="V754" t="s">
        <v>29</v>
      </c>
      <c r="W754"/>
      <c r="X754" t="s">
        <v>30</v>
      </c>
    </row>
    <row r="755" spans="2:24">
      <c r="B755" s="2" t="s">
        <v>1313</v>
      </c>
      <c r="C755" s="1">
        <f>919540288407</f>
        <v>919540288407</v>
      </c>
      <c r="D755" s="1"/>
      <c r="E755" s="1"/>
      <c r="F755" s="1"/>
      <c r="G755" s="1" t="s">
        <v>72</v>
      </c>
      <c r="H755" s="1" t="s">
        <v>57</v>
      </c>
      <c r="I755"/>
      <c r="J755"/>
      <c r="K755"/>
      <c r="L755"/>
      <c r="M755"/>
      <c r="N755"/>
      <c r="O755"/>
      <c r="Q755" t="s">
        <v>25</v>
      </c>
      <c r="R755" s="1"/>
      <c r="S755" s="1"/>
      <c r="T755" s="1" t="s">
        <v>93</v>
      </c>
      <c r="U755" s="1" t="s">
        <v>53</v>
      </c>
      <c r="V755" t="s">
        <v>29</v>
      </c>
      <c r="W755"/>
      <c r="X755" t="s">
        <v>30</v>
      </c>
    </row>
    <row r="756" spans="2:24">
      <c r="B756" s="2" t="s">
        <v>1314</v>
      </c>
      <c r="C756" s="1"/>
      <c r="D756" s="1"/>
      <c r="E756" s="1"/>
      <c r="F756" s="1"/>
      <c r="G756" s="1"/>
      <c r="H756" s="1"/>
      <c r="I756"/>
      <c r="J756"/>
      <c r="K756"/>
      <c r="L756"/>
      <c r="M756"/>
      <c r="N756"/>
      <c r="O756"/>
      <c r="Q756" t="s">
        <v>25</v>
      </c>
      <c r="R756" s="1"/>
      <c r="S756" s="1"/>
      <c r="T756" s="1" t="s">
        <v>533</v>
      </c>
      <c r="U756" s="1" t="s">
        <v>28</v>
      </c>
      <c r="V756" t="s">
        <v>29</v>
      </c>
      <c r="W756"/>
      <c r="X756" t="s">
        <v>30</v>
      </c>
    </row>
    <row r="757" spans="2:24">
      <c r="B757" s="2" t="s">
        <v>1315</v>
      </c>
      <c r="C757" s="1"/>
      <c r="D757" s="1"/>
      <c r="E757" s="1"/>
      <c r="F757" s="1"/>
      <c r="G757" s="1"/>
      <c r="H757" s="1"/>
      <c r="I757"/>
      <c r="J757"/>
      <c r="K757"/>
      <c r="L757"/>
      <c r="M757"/>
      <c r="N757"/>
      <c r="O757"/>
      <c r="Q757" t="s">
        <v>25</v>
      </c>
      <c r="R757" s="1"/>
      <c r="S757" s="1"/>
      <c r="T757" s="1" t="s">
        <v>548</v>
      </c>
      <c r="U757" s="1" t="s">
        <v>350</v>
      </c>
      <c r="V757" t="s">
        <v>29</v>
      </c>
      <c r="W757"/>
      <c r="X757" t="s">
        <v>30</v>
      </c>
    </row>
    <row r="758" spans="2:24">
      <c r="B758" s="2" t="s">
        <v>1316</v>
      </c>
      <c r="C758" s="1">
        <v>9898328977</v>
      </c>
      <c r="D758" s="1"/>
      <c r="E758" s="1"/>
      <c r="F758" s="1"/>
      <c r="G758" s="1" t="s">
        <v>146</v>
      </c>
      <c r="H758" s="1" t="s">
        <v>1268</v>
      </c>
      <c r="I758"/>
      <c r="J758"/>
      <c r="K758"/>
      <c r="L758"/>
      <c r="M758"/>
      <c r="N758"/>
      <c r="O758"/>
      <c r="Q758" t="s">
        <v>25</v>
      </c>
      <c r="R758" s="1"/>
      <c r="S758" s="1"/>
      <c r="T758" s="1" t="s">
        <v>115</v>
      </c>
      <c r="U758" s="1" t="s">
        <v>116</v>
      </c>
      <c r="V758" t="s">
        <v>29</v>
      </c>
      <c r="W758"/>
      <c r="X758" t="s">
        <v>30</v>
      </c>
    </row>
    <row r="759" spans="2:24">
      <c r="B759" s="2" t="s">
        <v>1317</v>
      </c>
      <c r="C759" s="1"/>
      <c r="D759" s="1"/>
      <c r="E759" s="1"/>
      <c r="F759" s="1"/>
      <c r="G759" s="1"/>
      <c r="H759" s="1"/>
      <c r="I759"/>
      <c r="J759"/>
      <c r="K759"/>
      <c r="L759"/>
      <c r="M759"/>
      <c r="N759"/>
      <c r="O759"/>
      <c r="Q759" t="s">
        <v>25</v>
      </c>
      <c r="R759" s="1"/>
      <c r="S759" s="1"/>
      <c r="T759" s="1" t="s">
        <v>423</v>
      </c>
      <c r="U759" s="1" t="s">
        <v>28</v>
      </c>
      <c r="V759" t="s">
        <v>29</v>
      </c>
      <c r="W759"/>
      <c r="X759" t="s">
        <v>30</v>
      </c>
    </row>
    <row r="760" spans="2:24">
      <c r="B760" s="2" t="s">
        <v>1318</v>
      </c>
      <c r="C760" s="1"/>
      <c r="D760" s="1"/>
      <c r="E760" s="1"/>
      <c r="F760" s="1"/>
      <c r="G760" s="1"/>
      <c r="H760" s="1"/>
      <c r="I760"/>
      <c r="J760"/>
      <c r="K760"/>
      <c r="L760"/>
      <c r="M760"/>
      <c r="N760"/>
      <c r="O760"/>
      <c r="Q760" t="s">
        <v>25</v>
      </c>
      <c r="R760" s="1" t="s">
        <v>1319</v>
      </c>
      <c r="S760" s="1"/>
      <c r="T760" s="1" t="s">
        <v>39</v>
      </c>
      <c r="U760" s="1" t="s">
        <v>28</v>
      </c>
      <c r="V760" t="s">
        <v>29</v>
      </c>
      <c r="W760"/>
      <c r="X760" t="s">
        <v>30</v>
      </c>
    </row>
    <row r="761" spans="2:24">
      <c r="B761" s="2" t="s">
        <v>1320</v>
      </c>
      <c r="C761" s="1"/>
      <c r="D761" s="1"/>
      <c r="E761" s="1"/>
      <c r="F761" s="1"/>
      <c r="G761" s="1"/>
      <c r="H761" s="1"/>
      <c r="I761"/>
      <c r="J761"/>
      <c r="K761"/>
      <c r="L761"/>
      <c r="M761"/>
      <c r="N761"/>
      <c r="O761"/>
      <c r="Q761" t="s">
        <v>25</v>
      </c>
      <c r="R761" s="1" t="s">
        <v>1321</v>
      </c>
      <c r="S761" s="1"/>
      <c r="T761" s="1" t="s">
        <v>52</v>
      </c>
      <c r="U761" s="1" t="s">
        <v>53</v>
      </c>
      <c r="V761" t="s">
        <v>29</v>
      </c>
      <c r="W761"/>
      <c r="X761" t="s">
        <v>30</v>
      </c>
    </row>
    <row r="762" spans="2:24">
      <c r="B762" s="2" t="s">
        <v>1322</v>
      </c>
      <c r="C762" s="1">
        <v>9899714130</v>
      </c>
      <c r="D762" s="1"/>
      <c r="E762" s="1"/>
      <c r="F762" s="1"/>
      <c r="G762" s="1" t="s">
        <v>146</v>
      </c>
      <c r="H762" s="1" t="s">
        <v>247</v>
      </c>
      <c r="I762"/>
      <c r="J762"/>
      <c r="K762"/>
      <c r="L762"/>
      <c r="M762"/>
      <c r="N762"/>
      <c r="O762"/>
      <c r="Q762" t="s">
        <v>25</v>
      </c>
      <c r="R762" s="1"/>
      <c r="S762" s="1"/>
      <c r="T762" s="1" t="s">
        <v>39</v>
      </c>
      <c r="U762" s="1" t="s">
        <v>28</v>
      </c>
      <c r="V762" t="s">
        <v>29</v>
      </c>
      <c r="W762"/>
      <c r="X762" t="s">
        <v>30</v>
      </c>
    </row>
    <row r="763" spans="2:24">
      <c r="B763" s="2" t="s">
        <v>1323</v>
      </c>
      <c r="C763" s="1"/>
      <c r="D763" s="1"/>
      <c r="E763" s="1"/>
      <c r="F763" s="1"/>
      <c r="G763" s="1"/>
      <c r="H763" s="1"/>
      <c r="I763"/>
      <c r="J763"/>
      <c r="K763"/>
      <c r="L763"/>
      <c r="M763"/>
      <c r="N763"/>
      <c r="O763"/>
      <c r="Q763" t="s">
        <v>25</v>
      </c>
      <c r="R763" s="1"/>
      <c r="S763" s="1"/>
      <c r="T763" s="1" t="s">
        <v>167</v>
      </c>
      <c r="U763" s="1" t="s">
        <v>28</v>
      </c>
      <c r="V763" t="s">
        <v>29</v>
      </c>
      <c r="W763"/>
      <c r="X763" t="s">
        <v>30</v>
      </c>
    </row>
    <row r="764" spans="2:24">
      <c r="B764" s="2" t="s">
        <v>1324</v>
      </c>
      <c r="C764" s="1">
        <v>9556039819</v>
      </c>
      <c r="D764" s="1"/>
      <c r="E764" s="1"/>
      <c r="F764" s="1"/>
      <c r="G764" s="1" t="s">
        <v>45</v>
      </c>
      <c r="H764" s="1" t="s">
        <v>1268</v>
      </c>
      <c r="I764"/>
      <c r="J764"/>
      <c r="K764"/>
      <c r="L764"/>
      <c r="M764"/>
      <c r="N764"/>
      <c r="O764"/>
      <c r="Q764" t="s">
        <v>25</v>
      </c>
      <c r="R764" s="1"/>
      <c r="S764" s="1"/>
      <c r="T764" s="1" t="s">
        <v>1014</v>
      </c>
      <c r="U764" s="1" t="s">
        <v>240</v>
      </c>
      <c r="V764" t="s">
        <v>29</v>
      </c>
      <c r="W764"/>
      <c r="X764" t="s">
        <v>30</v>
      </c>
    </row>
    <row r="765" spans="2:24">
      <c r="B765" s="2" t="s">
        <v>1325</v>
      </c>
      <c r="C765" s="1"/>
      <c r="D765" s="1"/>
      <c r="E765" s="1"/>
      <c r="F765" s="1"/>
      <c r="G765" s="1"/>
      <c r="H765" s="1"/>
      <c r="I765"/>
      <c r="J765"/>
      <c r="K765"/>
      <c r="L765"/>
      <c r="M765"/>
      <c r="N765"/>
      <c r="O765"/>
      <c r="Q765" t="s">
        <v>25</v>
      </c>
      <c r="R765" s="1"/>
      <c r="S765" s="1"/>
      <c r="T765" s="1" t="s">
        <v>1326</v>
      </c>
      <c r="U765" s="1" t="s">
        <v>28</v>
      </c>
      <c r="V765" t="s">
        <v>29</v>
      </c>
      <c r="W765"/>
      <c r="X765" t="s">
        <v>30</v>
      </c>
    </row>
    <row r="766" spans="2:24">
      <c r="B766" s="2" t="s">
        <v>1327</v>
      </c>
      <c r="C766" s="1"/>
      <c r="D766" s="1"/>
      <c r="E766" s="1"/>
      <c r="F766" s="1"/>
      <c r="G766" s="1"/>
      <c r="H766" s="1"/>
      <c r="I766"/>
      <c r="J766"/>
      <c r="K766"/>
      <c r="L766"/>
      <c r="M766"/>
      <c r="N766"/>
      <c r="O766"/>
      <c r="Q766" t="s">
        <v>25</v>
      </c>
      <c r="R766" s="1" t="s">
        <v>1328</v>
      </c>
      <c r="S766" s="1"/>
      <c r="T766" s="1" t="s">
        <v>1329</v>
      </c>
      <c r="U766" s="1" t="s">
        <v>284</v>
      </c>
      <c r="V766" t="s">
        <v>29</v>
      </c>
      <c r="W766"/>
      <c r="X766" t="s">
        <v>30</v>
      </c>
    </row>
    <row r="767" spans="2:24">
      <c r="B767" s="2" t="s">
        <v>1330</v>
      </c>
      <c r="C767" s="1">
        <v>7231958484</v>
      </c>
      <c r="D767" s="1"/>
      <c r="E767" s="1"/>
      <c r="F767" s="1"/>
      <c r="G767" s="1" t="s">
        <v>230</v>
      </c>
      <c r="H767" s="1" t="s">
        <v>247</v>
      </c>
      <c r="I767"/>
      <c r="J767"/>
      <c r="K767"/>
      <c r="L767"/>
      <c r="M767"/>
      <c r="N767"/>
      <c r="O767"/>
      <c r="Q767" t="s">
        <v>25</v>
      </c>
      <c r="R767" s="1"/>
      <c r="S767" s="1"/>
      <c r="T767" s="1" t="s">
        <v>172</v>
      </c>
      <c r="U767" s="1" t="s">
        <v>43</v>
      </c>
      <c r="V767" t="s">
        <v>29</v>
      </c>
      <c r="W767"/>
      <c r="X767" t="s">
        <v>30</v>
      </c>
    </row>
    <row r="768" spans="2:24">
      <c r="B768" s="2" t="s">
        <v>1331</v>
      </c>
      <c r="C768" s="1">
        <v>9881830005</v>
      </c>
      <c r="D768" s="1"/>
      <c r="E768" s="1"/>
      <c r="F768" s="1"/>
      <c r="G768" s="1" t="s">
        <v>72</v>
      </c>
      <c r="H768" s="1" t="s">
        <v>57</v>
      </c>
      <c r="I768"/>
      <c r="J768"/>
      <c r="K768"/>
      <c r="L768"/>
      <c r="M768"/>
      <c r="N768"/>
      <c r="O768"/>
      <c r="Q768" t="s">
        <v>25</v>
      </c>
      <c r="R768" s="1" t="s">
        <v>1332</v>
      </c>
      <c r="S768" s="1"/>
      <c r="T768" s="1" t="s">
        <v>1333</v>
      </c>
      <c r="U768" s="1" t="s">
        <v>33</v>
      </c>
      <c r="V768" t="s">
        <v>29</v>
      </c>
      <c r="W768"/>
      <c r="X768" t="s">
        <v>30</v>
      </c>
    </row>
    <row r="769" spans="2:24">
      <c r="B769" s="2" t="s">
        <v>1334</v>
      </c>
      <c r="C769" s="1"/>
      <c r="D769" s="1"/>
      <c r="E769" s="1"/>
      <c r="F769" s="1"/>
      <c r="G769" s="1"/>
      <c r="H769" s="1"/>
      <c r="I769"/>
      <c r="J769"/>
      <c r="K769"/>
      <c r="L769"/>
      <c r="M769"/>
      <c r="N769"/>
      <c r="O769"/>
      <c r="Q769" t="s">
        <v>25</v>
      </c>
      <c r="R769" s="1"/>
      <c r="S769" s="1"/>
      <c r="T769" s="1" t="s">
        <v>1335</v>
      </c>
      <c r="U769" s="1" t="s">
        <v>90</v>
      </c>
      <c r="V769" t="s">
        <v>29</v>
      </c>
      <c r="W769"/>
      <c r="X769" t="s">
        <v>30</v>
      </c>
    </row>
    <row r="770" spans="2:24">
      <c r="B770" s="2" t="s">
        <v>1336</v>
      </c>
      <c r="C770" s="1"/>
      <c r="D770" s="1"/>
      <c r="E770" s="1"/>
      <c r="F770" s="1"/>
      <c r="G770" s="1" t="s">
        <v>146</v>
      </c>
      <c r="H770" s="1" t="s">
        <v>247</v>
      </c>
      <c r="I770"/>
      <c r="J770"/>
      <c r="K770"/>
      <c r="L770"/>
      <c r="M770"/>
      <c r="N770"/>
      <c r="O770"/>
      <c r="Q770" t="s">
        <v>25</v>
      </c>
      <c r="R770" s="1" t="s">
        <v>1337</v>
      </c>
      <c r="S770" s="1"/>
      <c r="T770" s="1" t="s">
        <v>457</v>
      </c>
      <c r="U770" s="1" t="s">
        <v>33</v>
      </c>
      <c r="V770" t="s">
        <v>29</v>
      </c>
      <c r="W770"/>
      <c r="X770" t="s">
        <v>30</v>
      </c>
    </row>
    <row r="771" spans="2:24">
      <c r="B771" s="2" t="s">
        <v>1338</v>
      </c>
      <c r="C771" s="1"/>
      <c r="D771" s="1"/>
      <c r="E771" s="1"/>
      <c r="F771" s="1"/>
      <c r="G771" s="1"/>
      <c r="H771" s="1"/>
      <c r="I771"/>
      <c r="J771"/>
      <c r="K771"/>
      <c r="L771"/>
      <c r="M771"/>
      <c r="N771"/>
      <c r="O771"/>
      <c r="Q771" t="s">
        <v>25</v>
      </c>
      <c r="R771" s="1"/>
      <c r="S771" s="1"/>
      <c r="T771" s="1" t="s">
        <v>39</v>
      </c>
      <c r="U771" s="1" t="s">
        <v>28</v>
      </c>
      <c r="V771" t="s">
        <v>29</v>
      </c>
      <c r="W771"/>
      <c r="X771" t="s">
        <v>30</v>
      </c>
    </row>
    <row r="772" spans="2:24">
      <c r="B772" s="2" t="s">
        <v>1339</v>
      </c>
      <c r="C772" s="1"/>
      <c r="D772" s="1"/>
      <c r="E772" s="1"/>
      <c r="F772" s="1"/>
      <c r="G772" s="1"/>
      <c r="H772" s="1"/>
      <c r="I772"/>
      <c r="J772"/>
      <c r="K772"/>
      <c r="L772"/>
      <c r="M772"/>
      <c r="N772"/>
      <c r="O772"/>
      <c r="Q772" t="s">
        <v>25</v>
      </c>
      <c r="R772" s="1"/>
      <c r="S772" s="1"/>
      <c r="T772" s="1" t="s">
        <v>631</v>
      </c>
      <c r="U772" s="1" t="s">
        <v>102</v>
      </c>
      <c r="V772" t="s">
        <v>29</v>
      </c>
      <c r="W772"/>
      <c r="X772" t="s">
        <v>30</v>
      </c>
    </row>
    <row r="773" spans="2:24">
      <c r="B773" s="2" t="s">
        <v>1340</v>
      </c>
      <c r="C773" s="1">
        <v>9001995000</v>
      </c>
      <c r="D773" s="1"/>
      <c r="E773" s="1"/>
      <c r="F773" s="1"/>
      <c r="G773" s="1" t="s">
        <v>230</v>
      </c>
      <c r="H773" s="1" t="s">
        <v>46</v>
      </c>
      <c r="I773"/>
      <c r="J773"/>
      <c r="K773"/>
      <c r="L773"/>
      <c r="M773"/>
      <c r="N773"/>
      <c r="O773"/>
      <c r="Q773" t="s">
        <v>25</v>
      </c>
      <c r="R773" s="1"/>
      <c r="S773" s="1"/>
      <c r="T773" s="1" t="s">
        <v>950</v>
      </c>
      <c r="U773" s="1" t="s">
        <v>43</v>
      </c>
      <c r="V773" t="s">
        <v>29</v>
      </c>
      <c r="W773"/>
      <c r="X773" t="s">
        <v>30</v>
      </c>
    </row>
    <row r="774" spans="2:24">
      <c r="B774" s="2" t="s">
        <v>1341</v>
      </c>
      <c r="C774" s="1">
        <v>9712955536</v>
      </c>
      <c r="D774" s="1"/>
      <c r="E774" s="1"/>
      <c r="F774" s="1"/>
      <c r="G774" s="1" t="s">
        <v>56</v>
      </c>
      <c r="H774" s="1" t="s">
        <v>331</v>
      </c>
      <c r="I774"/>
      <c r="J774"/>
      <c r="K774"/>
      <c r="L774"/>
      <c r="M774"/>
      <c r="N774"/>
      <c r="O774"/>
      <c r="Q774" t="s">
        <v>25</v>
      </c>
      <c r="R774" s="1"/>
      <c r="S774" s="1"/>
      <c r="T774" s="1" t="s">
        <v>1342</v>
      </c>
      <c r="U774" s="1" t="s">
        <v>116</v>
      </c>
      <c r="V774" t="s">
        <v>29</v>
      </c>
      <c r="W774"/>
      <c r="X774" t="s">
        <v>30</v>
      </c>
    </row>
    <row r="775" spans="2:24">
      <c r="B775" s="2" t="s">
        <v>1343</v>
      </c>
      <c r="C775" s="1"/>
      <c r="D775" s="1"/>
      <c r="E775" s="1"/>
      <c r="F775" s="1"/>
      <c r="G775" s="1"/>
      <c r="H775" s="1"/>
      <c r="I775"/>
      <c r="J775"/>
      <c r="K775"/>
      <c r="L775"/>
      <c r="M775"/>
      <c r="N775"/>
      <c r="O775"/>
      <c r="Q775" t="s">
        <v>25</v>
      </c>
      <c r="R775" s="1" t="s">
        <v>1344</v>
      </c>
      <c r="S775" s="1"/>
      <c r="T775" s="1" t="s">
        <v>1342</v>
      </c>
      <c r="U775" s="1" t="s">
        <v>116</v>
      </c>
      <c r="V775" t="s">
        <v>29</v>
      </c>
      <c r="W775"/>
      <c r="X775" t="s">
        <v>30</v>
      </c>
    </row>
    <row r="776" spans="2:24">
      <c r="B776" s="2" t="s">
        <v>1345</v>
      </c>
      <c r="C776" s="1">
        <v>7865847594</v>
      </c>
      <c r="D776" s="1"/>
      <c r="E776" s="1"/>
      <c r="F776" s="1"/>
      <c r="G776" s="1" t="s">
        <v>915</v>
      </c>
      <c r="H776" s="1" t="s">
        <v>57</v>
      </c>
      <c r="I776"/>
      <c r="J776"/>
      <c r="K776"/>
      <c r="L776"/>
      <c r="M776"/>
      <c r="N776"/>
      <c r="O776"/>
      <c r="Q776" t="s">
        <v>25</v>
      </c>
      <c r="R776" s="1" t="s">
        <v>1346</v>
      </c>
      <c r="S776" s="1"/>
      <c r="T776" s="1" t="s">
        <v>820</v>
      </c>
      <c r="U776" s="1" t="s">
        <v>53</v>
      </c>
      <c r="V776" t="s">
        <v>29</v>
      </c>
      <c r="W776"/>
      <c r="X776" t="s">
        <v>30</v>
      </c>
    </row>
    <row r="777" spans="2:24">
      <c r="B777" s="2" t="s">
        <v>1347</v>
      </c>
      <c r="C777" s="1">
        <v>9775982909</v>
      </c>
      <c r="D777" s="1"/>
      <c r="E777" s="1"/>
      <c r="F777" s="1"/>
      <c r="G777" s="1" t="s">
        <v>45</v>
      </c>
      <c r="H777" s="1" t="s">
        <v>409</v>
      </c>
      <c r="I777"/>
      <c r="J777"/>
      <c r="K777"/>
      <c r="L777"/>
      <c r="M777"/>
      <c r="N777"/>
      <c r="O777"/>
      <c r="Q777" t="s">
        <v>25</v>
      </c>
      <c r="R777" s="1"/>
      <c r="S777" s="1"/>
      <c r="T777" s="1" t="s">
        <v>1348</v>
      </c>
      <c r="U777" s="1" t="s">
        <v>70</v>
      </c>
      <c r="V777" t="s">
        <v>29</v>
      </c>
      <c r="W777"/>
      <c r="X777" t="s">
        <v>30</v>
      </c>
    </row>
    <row r="778" spans="2:24">
      <c r="B778" s="2" t="s">
        <v>1349</v>
      </c>
      <c r="C778" s="1"/>
      <c r="D778" s="1"/>
      <c r="E778" s="1"/>
      <c r="F778" s="1"/>
      <c r="G778" s="1"/>
      <c r="H778" s="1"/>
      <c r="I778"/>
      <c r="J778"/>
      <c r="K778"/>
      <c r="L778"/>
      <c r="M778"/>
      <c r="N778"/>
      <c r="O778"/>
      <c r="Q778" t="s">
        <v>25</v>
      </c>
      <c r="R778" s="1"/>
      <c r="S778" s="1"/>
      <c r="T778" s="1" t="s">
        <v>792</v>
      </c>
      <c r="U778" s="1" t="s">
        <v>60</v>
      </c>
      <c r="V778" t="s">
        <v>29</v>
      </c>
      <c r="W778"/>
      <c r="X778" t="s">
        <v>30</v>
      </c>
    </row>
    <row r="779" spans="2:24">
      <c r="B779" s="2" t="s">
        <v>1350</v>
      </c>
      <c r="C779" s="1"/>
      <c r="D779" s="1"/>
      <c r="E779" s="1"/>
      <c r="F779" s="1"/>
      <c r="G779" s="1"/>
      <c r="H779" s="1"/>
      <c r="I779"/>
      <c r="J779"/>
      <c r="K779"/>
      <c r="L779"/>
      <c r="M779"/>
      <c r="N779"/>
      <c r="O779"/>
      <c r="Q779" t="s">
        <v>25</v>
      </c>
      <c r="R779" s="1" t="s">
        <v>1351</v>
      </c>
      <c r="S779" s="1"/>
      <c r="T779" s="1" t="s">
        <v>291</v>
      </c>
      <c r="U779" s="1" t="s">
        <v>60</v>
      </c>
      <c r="V779" t="s">
        <v>29</v>
      </c>
      <c r="W779"/>
      <c r="X779" t="s">
        <v>30</v>
      </c>
    </row>
    <row r="780" spans="2:24">
      <c r="B780" s="2" t="s">
        <v>1352</v>
      </c>
      <c r="C780" s="1">
        <v>9246541088</v>
      </c>
      <c r="D780" s="1"/>
      <c r="E780" s="1"/>
      <c r="F780" s="1"/>
      <c r="G780" s="1" t="s">
        <v>146</v>
      </c>
      <c r="H780" s="1" t="s">
        <v>331</v>
      </c>
      <c r="I780"/>
      <c r="J780"/>
      <c r="K780"/>
      <c r="L780"/>
      <c r="M780"/>
      <c r="N780"/>
      <c r="O780"/>
      <c r="Q780" t="s">
        <v>25</v>
      </c>
      <c r="R780" s="1"/>
      <c r="S780" s="1"/>
      <c r="T780" s="1" t="s">
        <v>184</v>
      </c>
      <c r="U780" s="1" t="s">
        <v>185</v>
      </c>
      <c r="V780" t="s">
        <v>29</v>
      </c>
      <c r="W780"/>
      <c r="X780" t="s">
        <v>30</v>
      </c>
    </row>
    <row r="781" spans="2:24">
      <c r="B781" s="2" t="s">
        <v>1353</v>
      </c>
      <c r="C781" s="1">
        <v>9560626000</v>
      </c>
      <c r="D781" s="1"/>
      <c r="E781" s="1"/>
      <c r="F781" s="1"/>
      <c r="G781" s="1" t="s">
        <v>72</v>
      </c>
      <c r="H781" s="1" t="s">
        <v>46</v>
      </c>
      <c r="I781"/>
      <c r="J781"/>
      <c r="K781"/>
      <c r="L781"/>
      <c r="M781"/>
      <c r="N781"/>
      <c r="O781"/>
      <c r="Q781" t="s">
        <v>25</v>
      </c>
      <c r="R781" s="1"/>
      <c r="S781" s="1"/>
      <c r="T781" s="1" t="s">
        <v>39</v>
      </c>
      <c r="U781" s="1" t="s">
        <v>28</v>
      </c>
      <c r="V781" t="s">
        <v>29</v>
      </c>
      <c r="W781"/>
      <c r="X781" t="s">
        <v>30</v>
      </c>
    </row>
    <row r="782" spans="2:24">
      <c r="B782" s="2" t="s">
        <v>1354</v>
      </c>
      <c r="C782" s="1"/>
      <c r="D782" s="1"/>
      <c r="E782" s="1"/>
      <c r="F782" s="1"/>
      <c r="G782" s="1"/>
      <c r="H782" s="1"/>
      <c r="I782"/>
      <c r="J782"/>
      <c r="K782"/>
      <c r="L782"/>
      <c r="M782"/>
      <c r="N782"/>
      <c r="O782"/>
      <c r="Q782" t="s">
        <v>25</v>
      </c>
      <c r="R782" s="1"/>
      <c r="S782" s="1"/>
      <c r="T782" s="1" t="s">
        <v>784</v>
      </c>
      <c r="U782" s="1" t="s">
        <v>179</v>
      </c>
      <c r="V782" t="s">
        <v>29</v>
      </c>
      <c r="W782"/>
      <c r="X782" t="s">
        <v>30</v>
      </c>
    </row>
    <row r="783" spans="2:24">
      <c r="B783" s="2" t="s">
        <v>1355</v>
      </c>
      <c r="C783" s="1"/>
      <c r="D783" s="1"/>
      <c r="E783" s="1"/>
      <c r="F783" s="1"/>
      <c r="G783" s="1"/>
      <c r="H783" s="1"/>
      <c r="I783"/>
      <c r="J783"/>
      <c r="K783"/>
      <c r="L783"/>
      <c r="M783"/>
      <c r="N783"/>
      <c r="O783"/>
      <c r="Q783" t="s">
        <v>25</v>
      </c>
      <c r="R783" s="1"/>
      <c r="S783" s="1"/>
      <c r="T783" s="1" t="s">
        <v>356</v>
      </c>
      <c r="U783" s="1" t="s">
        <v>78</v>
      </c>
      <c r="V783" t="s">
        <v>29</v>
      </c>
      <c r="W783"/>
      <c r="X783" t="s">
        <v>30</v>
      </c>
    </row>
    <row r="784" spans="2:24">
      <c r="B784" s="2" t="s">
        <v>1356</v>
      </c>
      <c r="C784" s="1"/>
      <c r="D784" s="1"/>
      <c r="E784" s="1"/>
      <c r="F784" s="1"/>
      <c r="G784" s="1"/>
      <c r="H784" s="1"/>
      <c r="I784"/>
      <c r="J784"/>
      <c r="K784"/>
      <c r="L784"/>
      <c r="M784"/>
      <c r="N784"/>
      <c r="O784"/>
      <c r="Q784" t="s">
        <v>25</v>
      </c>
      <c r="R784" s="1"/>
      <c r="S784" s="1"/>
      <c r="T784" s="1" t="s">
        <v>118</v>
      </c>
      <c r="U784" s="1" t="s">
        <v>116</v>
      </c>
      <c r="V784" t="s">
        <v>29</v>
      </c>
      <c r="W784"/>
      <c r="X784" t="s">
        <v>30</v>
      </c>
    </row>
    <row r="785" spans="2:24">
      <c r="B785" s="2" t="s">
        <v>1357</v>
      </c>
      <c r="C785" s="1">
        <v>8130589424</v>
      </c>
      <c r="D785" s="1"/>
      <c r="E785" s="1"/>
      <c r="F785" s="1"/>
      <c r="G785" s="1" t="s">
        <v>72</v>
      </c>
      <c r="H785" s="1" t="s">
        <v>1065</v>
      </c>
      <c r="I785"/>
      <c r="J785"/>
      <c r="K785"/>
      <c r="L785"/>
      <c r="M785"/>
      <c r="N785"/>
      <c r="O785"/>
      <c r="Q785" t="s">
        <v>25</v>
      </c>
      <c r="R785" s="1"/>
      <c r="S785" s="1"/>
      <c r="T785" s="1" t="s">
        <v>84</v>
      </c>
      <c r="U785" s="1" t="s">
        <v>53</v>
      </c>
      <c r="V785" t="s">
        <v>29</v>
      </c>
      <c r="W785"/>
      <c r="X785" t="s">
        <v>30</v>
      </c>
    </row>
    <row r="786" spans="2:24">
      <c r="B786" s="2" t="s">
        <v>1358</v>
      </c>
      <c r="C786" s="1"/>
      <c r="D786" s="1"/>
      <c r="E786" s="1"/>
      <c r="F786" s="1"/>
      <c r="G786" s="1"/>
      <c r="H786" s="1"/>
      <c r="I786"/>
      <c r="J786"/>
      <c r="K786"/>
      <c r="L786"/>
      <c r="M786"/>
      <c r="N786"/>
      <c r="O786"/>
      <c r="Q786" t="s">
        <v>25</v>
      </c>
      <c r="R786" s="1"/>
      <c r="S786" s="1"/>
      <c r="T786" s="1" t="s">
        <v>457</v>
      </c>
      <c r="U786" s="1" t="s">
        <v>33</v>
      </c>
      <c r="V786" t="s">
        <v>29</v>
      </c>
      <c r="W786"/>
      <c r="X786" t="s">
        <v>30</v>
      </c>
    </row>
    <row r="787" spans="2:24">
      <c r="B787" s="2" t="s">
        <v>1359</v>
      </c>
      <c r="C787" s="1">
        <v>9447010235</v>
      </c>
      <c r="D787" s="1"/>
      <c r="E787" s="1"/>
      <c r="F787" s="1"/>
      <c r="G787" s="1" t="s">
        <v>915</v>
      </c>
      <c r="H787" s="1" t="s">
        <v>57</v>
      </c>
      <c r="I787"/>
      <c r="J787"/>
      <c r="K787"/>
      <c r="L787"/>
      <c r="M787"/>
      <c r="N787"/>
      <c r="O787"/>
      <c r="Q787" t="s">
        <v>25</v>
      </c>
      <c r="R787" s="1" t="s">
        <v>1360</v>
      </c>
      <c r="S787" s="1"/>
      <c r="T787" s="1" t="s">
        <v>1361</v>
      </c>
      <c r="U787" s="1" t="s">
        <v>60</v>
      </c>
      <c r="V787" t="s">
        <v>29</v>
      </c>
      <c r="W787"/>
      <c r="X787" t="s">
        <v>30</v>
      </c>
    </row>
    <row r="788" spans="2:24">
      <c r="B788" s="2" t="s">
        <v>1362</v>
      </c>
      <c r="C788" s="1"/>
      <c r="D788" s="1"/>
      <c r="E788" s="1"/>
      <c r="F788" s="1"/>
      <c r="G788" s="1"/>
      <c r="H788" s="1"/>
      <c r="I788"/>
      <c r="J788"/>
      <c r="K788"/>
      <c r="L788"/>
      <c r="M788"/>
      <c r="N788"/>
      <c r="O788"/>
      <c r="Q788" t="s">
        <v>25</v>
      </c>
      <c r="R788" s="1"/>
      <c r="S788" s="1"/>
      <c r="T788" s="1" t="s">
        <v>516</v>
      </c>
      <c r="U788" s="1" t="s">
        <v>105</v>
      </c>
      <c r="V788" t="s">
        <v>29</v>
      </c>
      <c r="W788"/>
      <c r="X788" t="s">
        <v>30</v>
      </c>
    </row>
    <row r="789" spans="2:24">
      <c r="B789" s="2" t="s">
        <v>1363</v>
      </c>
      <c r="C789" s="1"/>
      <c r="D789" s="1"/>
      <c r="E789" s="1"/>
      <c r="F789" s="1"/>
      <c r="G789" s="1"/>
      <c r="H789" s="1"/>
      <c r="I789"/>
      <c r="J789"/>
      <c r="K789"/>
      <c r="L789"/>
      <c r="M789"/>
      <c r="N789"/>
      <c r="O789"/>
      <c r="Q789" t="s">
        <v>25</v>
      </c>
      <c r="R789" s="1" t="s">
        <v>1364</v>
      </c>
      <c r="S789" s="1"/>
      <c r="T789" s="1" t="s">
        <v>1365</v>
      </c>
      <c r="U789" s="1" t="s">
        <v>105</v>
      </c>
      <c r="V789" t="s">
        <v>29</v>
      </c>
      <c r="W789"/>
      <c r="X789" t="s">
        <v>30</v>
      </c>
    </row>
    <row r="790" spans="2:24">
      <c r="B790" s="2" t="s">
        <v>1366</v>
      </c>
      <c r="C790" s="1"/>
      <c r="D790" s="1"/>
      <c r="E790" s="1"/>
      <c r="F790" s="1"/>
      <c r="G790" s="1"/>
      <c r="H790" s="1"/>
      <c r="I790"/>
      <c r="J790"/>
      <c r="K790"/>
      <c r="L790"/>
      <c r="M790"/>
      <c r="N790"/>
      <c r="O790"/>
      <c r="Q790" t="s">
        <v>25</v>
      </c>
      <c r="R790" s="1" t="s">
        <v>1367</v>
      </c>
      <c r="S790" s="1"/>
      <c r="T790" s="1" t="s">
        <v>614</v>
      </c>
      <c r="U790" s="1" t="s">
        <v>70</v>
      </c>
      <c r="V790" t="s">
        <v>29</v>
      </c>
      <c r="W790"/>
      <c r="X790" t="s">
        <v>30</v>
      </c>
    </row>
    <row r="791" spans="2:24">
      <c r="B791" s="2" t="s">
        <v>1368</v>
      </c>
      <c r="C791" s="1"/>
      <c r="D791" s="1"/>
      <c r="E791" s="1"/>
      <c r="F791" s="1"/>
      <c r="G791" s="1"/>
      <c r="H791" s="1"/>
      <c r="I791"/>
      <c r="J791"/>
      <c r="K791"/>
      <c r="L791"/>
      <c r="M791"/>
      <c r="N791"/>
      <c r="O791"/>
      <c r="Q791" t="s">
        <v>25</v>
      </c>
      <c r="R791" s="1"/>
      <c r="S791" s="1"/>
      <c r="T791" s="1" t="s">
        <v>184</v>
      </c>
      <c r="U791" s="1" t="s">
        <v>185</v>
      </c>
      <c r="V791" t="s">
        <v>29</v>
      </c>
      <c r="W791"/>
      <c r="X791" t="s">
        <v>30</v>
      </c>
    </row>
    <row r="792" spans="2:24">
      <c r="B792" s="2" t="s">
        <v>1369</v>
      </c>
      <c r="C792" s="1"/>
      <c r="D792" s="1"/>
      <c r="E792" s="1"/>
      <c r="F792" s="1"/>
      <c r="G792" s="1"/>
      <c r="H792" s="1"/>
      <c r="I792"/>
      <c r="J792"/>
      <c r="K792"/>
      <c r="L792"/>
      <c r="M792"/>
      <c r="N792"/>
      <c r="O792"/>
      <c r="Q792" t="s">
        <v>25</v>
      </c>
      <c r="R792" s="1"/>
      <c r="S792" s="1"/>
      <c r="T792" s="1" t="s">
        <v>128</v>
      </c>
      <c r="U792" s="1" t="s">
        <v>43</v>
      </c>
      <c r="V792" t="s">
        <v>29</v>
      </c>
      <c r="W792"/>
      <c r="X792" t="s">
        <v>30</v>
      </c>
    </row>
    <row r="793" spans="2:24">
      <c r="B793" s="2" t="s">
        <v>1370</v>
      </c>
      <c r="C793" s="1"/>
      <c r="D793" s="1"/>
      <c r="E793" s="1"/>
      <c r="F793" s="1"/>
      <c r="G793" s="1"/>
      <c r="H793" s="1"/>
      <c r="I793"/>
      <c r="J793"/>
      <c r="K793"/>
      <c r="L793"/>
      <c r="M793"/>
      <c r="N793"/>
      <c r="O793"/>
      <c r="Q793" t="s">
        <v>25</v>
      </c>
      <c r="R793" s="1"/>
      <c r="S793" s="1"/>
      <c r="T793" s="1" t="s">
        <v>631</v>
      </c>
      <c r="U793" s="1" t="s">
        <v>102</v>
      </c>
      <c r="V793" t="s">
        <v>29</v>
      </c>
      <c r="W793"/>
      <c r="X793" t="s">
        <v>30</v>
      </c>
    </row>
    <row r="794" spans="2:24">
      <c r="B794" s="2" t="s">
        <v>1371</v>
      </c>
      <c r="C794" s="1"/>
      <c r="D794" s="1"/>
      <c r="E794" s="1"/>
      <c r="F794" s="1"/>
      <c r="G794" s="1"/>
      <c r="H794" s="1"/>
      <c r="I794"/>
      <c r="J794"/>
      <c r="K794"/>
      <c r="L794"/>
      <c r="M794"/>
      <c r="N794"/>
      <c r="O794"/>
      <c r="Q794" t="s">
        <v>25</v>
      </c>
      <c r="R794" s="1" t="s">
        <v>1372</v>
      </c>
      <c r="S794" s="1"/>
      <c r="T794" s="1" t="s">
        <v>792</v>
      </c>
      <c r="U794" s="1" t="s">
        <v>60</v>
      </c>
      <c r="V794" t="s">
        <v>29</v>
      </c>
      <c r="W794"/>
      <c r="X794" t="s">
        <v>30</v>
      </c>
    </row>
    <row r="795" spans="2:24">
      <c r="B795" s="2" t="s">
        <v>1373</v>
      </c>
      <c r="C795" s="1"/>
      <c r="D795" s="1"/>
      <c r="E795" s="1"/>
      <c r="F795" s="1"/>
      <c r="G795" s="1"/>
      <c r="H795" s="1"/>
      <c r="I795"/>
      <c r="J795"/>
      <c r="K795"/>
      <c r="L795"/>
      <c r="M795"/>
      <c r="N795"/>
      <c r="O795"/>
      <c r="Q795" t="s">
        <v>25</v>
      </c>
      <c r="R795" s="1"/>
      <c r="S795" s="1"/>
      <c r="T795" s="1" t="s">
        <v>423</v>
      </c>
      <c r="U795" s="1" t="s">
        <v>28</v>
      </c>
      <c r="V795" t="s">
        <v>29</v>
      </c>
      <c r="W795"/>
      <c r="X795" t="s">
        <v>30</v>
      </c>
    </row>
    <row r="796" spans="2:24">
      <c r="B796" s="2" t="s">
        <v>1374</v>
      </c>
      <c r="C796" s="1"/>
      <c r="D796" s="1"/>
      <c r="E796" s="1"/>
      <c r="F796" s="1"/>
      <c r="G796" s="1"/>
      <c r="H796" s="1"/>
      <c r="I796"/>
      <c r="J796"/>
      <c r="K796"/>
      <c r="L796"/>
      <c r="M796"/>
      <c r="N796"/>
      <c r="O796"/>
      <c r="Q796" t="s">
        <v>25</v>
      </c>
      <c r="R796" s="1"/>
      <c r="S796" s="1"/>
      <c r="T796" s="1" t="s">
        <v>52</v>
      </c>
      <c r="U796" s="1" t="s">
        <v>53</v>
      </c>
      <c r="V796" t="s">
        <v>29</v>
      </c>
      <c r="W796"/>
      <c r="X796" t="s">
        <v>30</v>
      </c>
    </row>
    <row r="797" spans="2:24">
      <c r="B797" s="2" t="s">
        <v>1375</v>
      </c>
      <c r="C797" s="1"/>
      <c r="D797" s="1"/>
      <c r="E797" s="1"/>
      <c r="F797" s="1"/>
      <c r="G797" s="1"/>
      <c r="H797" s="1"/>
      <c r="I797"/>
      <c r="J797"/>
      <c r="K797"/>
      <c r="L797"/>
      <c r="M797"/>
      <c r="N797"/>
      <c r="O797"/>
      <c r="Q797" t="s">
        <v>25</v>
      </c>
      <c r="R797" s="1"/>
      <c r="S797" s="1"/>
      <c r="T797" s="1" t="s">
        <v>237</v>
      </c>
      <c r="U797" s="1" t="s">
        <v>28</v>
      </c>
      <c r="V797" t="s">
        <v>29</v>
      </c>
      <c r="W797"/>
      <c r="X797" t="s">
        <v>30</v>
      </c>
    </row>
    <row r="798" spans="2:24">
      <c r="B798" s="2" t="s">
        <v>1376</v>
      </c>
      <c r="C798" s="1">
        <v>9091243825</v>
      </c>
      <c r="D798" s="1"/>
      <c r="E798" s="1"/>
      <c r="F798" s="1"/>
      <c r="G798" s="1" t="s">
        <v>45</v>
      </c>
      <c r="H798" s="1" t="s">
        <v>510</v>
      </c>
      <c r="I798"/>
      <c r="J798"/>
      <c r="K798"/>
      <c r="L798"/>
      <c r="M798"/>
      <c r="N798"/>
      <c r="O798"/>
      <c r="Q798" t="s">
        <v>25</v>
      </c>
      <c r="R798" s="1" t="s">
        <v>1377</v>
      </c>
      <c r="S798" s="1"/>
      <c r="T798" s="1" t="s">
        <v>614</v>
      </c>
      <c r="U798" s="1" t="s">
        <v>70</v>
      </c>
      <c r="V798" t="s">
        <v>29</v>
      </c>
      <c r="W798"/>
      <c r="X798" t="s">
        <v>30</v>
      </c>
    </row>
    <row r="799" spans="2:24">
      <c r="B799" s="2" t="s">
        <v>1378</v>
      </c>
      <c r="C799" s="1"/>
      <c r="D799" s="1"/>
      <c r="E799" s="1"/>
      <c r="F799" s="1"/>
      <c r="G799" s="1"/>
      <c r="H799" s="1"/>
      <c r="I799"/>
      <c r="J799"/>
      <c r="K799"/>
      <c r="L799"/>
      <c r="M799"/>
      <c r="N799"/>
      <c r="O799"/>
      <c r="Q799" t="s">
        <v>25</v>
      </c>
      <c r="R799" s="1" t="s">
        <v>1379</v>
      </c>
      <c r="S799" s="1"/>
      <c r="T799" s="1" t="s">
        <v>184</v>
      </c>
      <c r="U799" s="1" t="s">
        <v>185</v>
      </c>
      <c r="V799" t="s">
        <v>29</v>
      </c>
      <c r="W799"/>
      <c r="X799" t="s">
        <v>30</v>
      </c>
    </row>
    <row r="800" spans="2:24">
      <c r="B800" s="2" t="s">
        <v>1380</v>
      </c>
      <c r="C800" s="1">
        <v>8503808686</v>
      </c>
      <c r="D800" s="1"/>
      <c r="E800" s="1"/>
      <c r="F800" s="1"/>
      <c r="G800" s="1" t="s">
        <v>45</v>
      </c>
      <c r="H800" s="1" t="s">
        <v>331</v>
      </c>
      <c r="I800"/>
      <c r="J800"/>
      <c r="K800"/>
      <c r="L800"/>
      <c r="M800"/>
      <c r="N800"/>
      <c r="O800"/>
      <c r="Q800" t="s">
        <v>25</v>
      </c>
      <c r="R800" s="1"/>
      <c r="S800" s="1"/>
      <c r="T800" s="1" t="s">
        <v>86</v>
      </c>
      <c r="U800" s="1" t="s">
        <v>43</v>
      </c>
      <c r="V800" t="s">
        <v>29</v>
      </c>
      <c r="W800"/>
      <c r="X800" t="s">
        <v>30</v>
      </c>
    </row>
    <row r="801" spans="2:24">
      <c r="B801" s="2" t="s">
        <v>1381</v>
      </c>
      <c r="C801" s="1"/>
      <c r="D801" s="1"/>
      <c r="E801" s="1"/>
      <c r="F801" s="1"/>
      <c r="G801" s="1"/>
      <c r="H801" s="1"/>
      <c r="I801"/>
      <c r="J801"/>
      <c r="K801"/>
      <c r="L801"/>
      <c r="M801"/>
      <c r="N801"/>
      <c r="O801"/>
      <c r="Q801" t="s">
        <v>25</v>
      </c>
      <c r="R801" s="1" t="s">
        <v>1382</v>
      </c>
      <c r="S801" s="1"/>
      <c r="T801" s="1" t="s">
        <v>1383</v>
      </c>
      <c r="U801" s="1" t="s">
        <v>53</v>
      </c>
      <c r="V801" t="s">
        <v>29</v>
      </c>
      <c r="W801"/>
      <c r="X801" t="s">
        <v>30</v>
      </c>
    </row>
    <row r="802" spans="2:24">
      <c r="B802" s="2" t="s">
        <v>1384</v>
      </c>
      <c r="C802" s="1"/>
      <c r="D802" s="1"/>
      <c r="E802" s="1"/>
      <c r="F802" s="1"/>
      <c r="G802" s="1"/>
      <c r="H802" s="1"/>
      <c r="I802"/>
      <c r="J802"/>
      <c r="K802"/>
      <c r="L802"/>
      <c r="M802"/>
      <c r="N802"/>
      <c r="O802"/>
      <c r="Q802" t="s">
        <v>25</v>
      </c>
      <c r="R802" s="1"/>
      <c r="S802" s="1"/>
      <c r="T802" s="1" t="s">
        <v>39</v>
      </c>
      <c r="U802" s="1" t="s">
        <v>28</v>
      </c>
      <c r="V802" t="s">
        <v>29</v>
      </c>
      <c r="W802"/>
      <c r="X802" t="s">
        <v>30</v>
      </c>
    </row>
    <row r="803" spans="2:24">
      <c r="B803" s="2" t="s">
        <v>1385</v>
      </c>
      <c r="C803" s="1">
        <v>9897041418</v>
      </c>
      <c r="D803" s="1"/>
      <c r="E803" s="1"/>
      <c r="F803" s="1"/>
      <c r="G803" s="1" t="s">
        <v>45</v>
      </c>
      <c r="H803" s="1" t="s">
        <v>331</v>
      </c>
      <c r="I803"/>
      <c r="J803"/>
      <c r="K803"/>
      <c r="L803"/>
      <c r="M803"/>
      <c r="N803"/>
      <c r="O803"/>
      <c r="Q803" t="s">
        <v>25</v>
      </c>
      <c r="R803" s="1"/>
      <c r="S803" s="1"/>
      <c r="T803" s="1" t="s">
        <v>66</v>
      </c>
      <c r="U803" s="1" t="s">
        <v>28</v>
      </c>
      <c r="V803" t="s">
        <v>29</v>
      </c>
      <c r="W803"/>
      <c r="X803" t="s">
        <v>30</v>
      </c>
    </row>
    <row r="804" spans="2:24">
      <c r="B804" s="2" t="s">
        <v>1386</v>
      </c>
      <c r="C804" s="1"/>
      <c r="D804" s="1"/>
      <c r="E804" s="1"/>
      <c r="F804" s="1"/>
      <c r="G804" s="1"/>
      <c r="H804" s="1"/>
      <c r="I804"/>
      <c r="J804"/>
      <c r="K804"/>
      <c r="L804"/>
      <c r="M804"/>
      <c r="N804"/>
      <c r="O804"/>
      <c r="Q804" t="s">
        <v>25</v>
      </c>
      <c r="R804" s="1"/>
      <c r="S804" s="1"/>
      <c r="T804" s="1" t="s">
        <v>52</v>
      </c>
      <c r="U804" s="1" t="s">
        <v>53</v>
      </c>
      <c r="V804" t="s">
        <v>29</v>
      </c>
      <c r="W804"/>
      <c r="X804" t="s">
        <v>30</v>
      </c>
    </row>
    <row r="805" spans="2:24">
      <c r="B805" s="2" t="s">
        <v>1387</v>
      </c>
      <c r="C805" s="1">
        <v>9344819487</v>
      </c>
      <c r="D805" s="1"/>
      <c r="E805" s="1"/>
      <c r="F805" s="1"/>
      <c r="G805" s="1" t="s">
        <v>56</v>
      </c>
      <c r="H805" s="1" t="s">
        <v>46</v>
      </c>
      <c r="I805"/>
      <c r="J805"/>
      <c r="K805"/>
      <c r="L805"/>
      <c r="M805"/>
      <c r="N805"/>
      <c r="O805"/>
      <c r="Q805" t="s">
        <v>25</v>
      </c>
      <c r="R805" s="1"/>
      <c r="S805" s="1"/>
      <c r="T805" s="1" t="s">
        <v>1225</v>
      </c>
      <c r="U805" s="1" t="s">
        <v>179</v>
      </c>
      <c r="V805" t="s">
        <v>29</v>
      </c>
      <c r="W805"/>
      <c r="X805" t="s">
        <v>30</v>
      </c>
    </row>
    <row r="806" spans="2:24">
      <c r="B806" s="2" t="s">
        <v>1388</v>
      </c>
      <c r="C806" s="1">
        <v>9837955897</v>
      </c>
      <c r="D806" s="1"/>
      <c r="E806" s="1"/>
      <c r="F806" s="1"/>
      <c r="G806" s="1" t="s">
        <v>146</v>
      </c>
      <c r="H806" s="1" t="s">
        <v>476</v>
      </c>
      <c r="I806"/>
      <c r="J806"/>
      <c r="K806"/>
      <c r="L806"/>
      <c r="M806"/>
      <c r="N806"/>
      <c r="O806"/>
      <c r="Q806" t="s">
        <v>25</v>
      </c>
      <c r="R806" s="1"/>
      <c r="S806" s="1"/>
      <c r="T806" s="1" t="s">
        <v>81</v>
      </c>
      <c r="U806" s="1" t="s">
        <v>28</v>
      </c>
      <c r="V806" t="s">
        <v>29</v>
      </c>
      <c r="W806"/>
      <c r="X806" t="s">
        <v>30</v>
      </c>
    </row>
    <row r="807" spans="2:24">
      <c r="B807" s="2" t="s">
        <v>1389</v>
      </c>
      <c r="C807" s="1"/>
      <c r="D807" s="1"/>
      <c r="E807" s="1"/>
      <c r="F807" s="1"/>
      <c r="G807" s="1"/>
      <c r="H807" s="1"/>
      <c r="I807"/>
      <c r="J807"/>
      <c r="K807"/>
      <c r="L807"/>
      <c r="M807"/>
      <c r="N807"/>
      <c r="O807"/>
      <c r="Q807" t="s">
        <v>25</v>
      </c>
      <c r="R807" s="1"/>
      <c r="S807" s="1"/>
      <c r="T807" s="1" t="s">
        <v>631</v>
      </c>
      <c r="U807" s="1" t="s">
        <v>102</v>
      </c>
      <c r="V807" t="s">
        <v>29</v>
      </c>
      <c r="W807"/>
      <c r="X807" t="s">
        <v>30</v>
      </c>
    </row>
    <row r="808" spans="2:24">
      <c r="B808" s="2" t="s">
        <v>1390</v>
      </c>
      <c r="C808" s="1"/>
      <c r="D808" s="1"/>
      <c r="E808" s="1"/>
      <c r="F808" s="1"/>
      <c r="G808" s="1"/>
      <c r="H808" s="1"/>
      <c r="I808"/>
      <c r="J808"/>
      <c r="K808"/>
      <c r="L808"/>
      <c r="M808"/>
      <c r="N808"/>
      <c r="O808"/>
      <c r="Q808" t="s">
        <v>25</v>
      </c>
      <c r="R808" s="1"/>
      <c r="S808" s="1"/>
      <c r="T808" s="1" t="s">
        <v>1391</v>
      </c>
      <c r="U808" s="1" t="s">
        <v>90</v>
      </c>
      <c r="V808" t="s">
        <v>29</v>
      </c>
      <c r="W808"/>
      <c r="X808" t="s">
        <v>30</v>
      </c>
    </row>
    <row r="809" spans="2:24">
      <c r="B809" s="2" t="s">
        <v>1392</v>
      </c>
      <c r="C809" s="1">
        <v>9994548600</v>
      </c>
      <c r="D809" s="1"/>
      <c r="E809" s="1"/>
      <c r="F809" s="1"/>
      <c r="G809" s="1" t="s">
        <v>72</v>
      </c>
      <c r="H809" s="1" t="s">
        <v>46</v>
      </c>
      <c r="I809"/>
      <c r="J809"/>
      <c r="K809"/>
      <c r="L809"/>
      <c r="M809"/>
      <c r="N809"/>
      <c r="O809"/>
      <c r="Q809" t="s">
        <v>25</v>
      </c>
      <c r="R809" s="1"/>
      <c r="S809" s="1"/>
      <c r="T809" s="1" t="s">
        <v>784</v>
      </c>
      <c r="U809" s="1" t="s">
        <v>179</v>
      </c>
      <c r="V809" t="s">
        <v>29</v>
      </c>
      <c r="W809"/>
      <c r="X809" t="s">
        <v>30</v>
      </c>
    </row>
    <row r="810" spans="2:24">
      <c r="B810" s="2" t="s">
        <v>1393</v>
      </c>
      <c r="C810" s="1"/>
      <c r="D810" s="1"/>
      <c r="E810" s="1"/>
      <c r="F810" s="1"/>
      <c r="G810" s="1"/>
      <c r="H810" s="1"/>
      <c r="I810"/>
      <c r="J810"/>
      <c r="K810"/>
      <c r="L810"/>
      <c r="M810"/>
      <c r="N810"/>
      <c r="O810"/>
      <c r="Q810" t="s">
        <v>25</v>
      </c>
      <c r="R810" s="1"/>
      <c r="S810" s="1"/>
      <c r="T810" s="1" t="s">
        <v>1394</v>
      </c>
      <c r="U810" s="1" t="s">
        <v>116</v>
      </c>
      <c r="V810" t="s">
        <v>29</v>
      </c>
      <c r="W810"/>
      <c r="X810" t="s">
        <v>30</v>
      </c>
    </row>
    <row r="811" spans="2:24">
      <c r="B811" s="2" t="s">
        <v>1395</v>
      </c>
      <c r="C811" s="1"/>
      <c r="D811" s="1"/>
      <c r="E811" s="1"/>
      <c r="F811" s="1"/>
      <c r="G811" s="1"/>
      <c r="H811" s="1"/>
      <c r="I811"/>
      <c r="J811"/>
      <c r="K811"/>
      <c r="L811"/>
      <c r="M811"/>
      <c r="N811"/>
      <c r="O811"/>
      <c r="Q811" t="s">
        <v>25</v>
      </c>
      <c r="R811" s="1"/>
      <c r="S811" s="1"/>
      <c r="T811" s="1" t="s">
        <v>345</v>
      </c>
      <c r="U811" s="1" t="s">
        <v>116</v>
      </c>
      <c r="V811" t="s">
        <v>29</v>
      </c>
      <c r="W811"/>
      <c r="X811" t="s">
        <v>30</v>
      </c>
    </row>
    <row r="812" spans="2:24">
      <c r="B812" s="2" t="s">
        <v>1396</v>
      </c>
      <c r="C812" s="1"/>
      <c r="D812" s="1"/>
      <c r="E812" s="1"/>
      <c r="F812" s="1"/>
      <c r="G812" s="1"/>
      <c r="H812" s="1"/>
      <c r="I812"/>
      <c r="J812"/>
      <c r="K812"/>
      <c r="L812"/>
      <c r="M812"/>
      <c r="N812"/>
      <c r="O812"/>
      <c r="Q812" t="s">
        <v>25</v>
      </c>
      <c r="R812" s="1"/>
      <c r="S812" s="1"/>
      <c r="T812" s="1" t="s">
        <v>305</v>
      </c>
      <c r="U812" s="1" t="s">
        <v>33</v>
      </c>
      <c r="V812" t="s">
        <v>29</v>
      </c>
      <c r="W812"/>
      <c r="X812" t="s">
        <v>30</v>
      </c>
    </row>
    <row r="813" spans="2:24">
      <c r="B813" s="2" t="s">
        <v>1397</v>
      </c>
      <c r="C813" s="1"/>
      <c r="D813" s="1"/>
      <c r="E813" s="1"/>
      <c r="F813" s="1"/>
      <c r="G813" s="1"/>
      <c r="H813" s="1"/>
      <c r="I813"/>
      <c r="J813"/>
      <c r="K813"/>
      <c r="L813"/>
      <c r="M813"/>
      <c r="N813"/>
      <c r="O813"/>
      <c r="Q813" t="s">
        <v>25</v>
      </c>
      <c r="R813" s="1"/>
      <c r="S813" s="1"/>
      <c r="T813" s="1" t="s">
        <v>52</v>
      </c>
      <c r="U813" s="1" t="s">
        <v>53</v>
      </c>
      <c r="V813" t="s">
        <v>29</v>
      </c>
      <c r="W813"/>
      <c r="X813" t="s">
        <v>30</v>
      </c>
    </row>
    <row r="814" spans="2:24">
      <c r="B814" s="2" t="s">
        <v>1398</v>
      </c>
      <c r="C814" s="1"/>
      <c r="D814" s="1"/>
      <c r="E814" s="1"/>
      <c r="F814" s="1"/>
      <c r="G814" s="1"/>
      <c r="H814" s="1"/>
      <c r="I814"/>
      <c r="J814"/>
      <c r="K814"/>
      <c r="L814"/>
      <c r="M814"/>
      <c r="N814"/>
      <c r="O814"/>
      <c r="Q814" t="s">
        <v>25</v>
      </c>
      <c r="R814" s="1"/>
      <c r="S814" s="1"/>
      <c r="T814" s="1" t="s">
        <v>52</v>
      </c>
      <c r="U814" s="1" t="s">
        <v>53</v>
      </c>
      <c r="V814" t="s">
        <v>29</v>
      </c>
      <c r="W814"/>
      <c r="X814" t="s">
        <v>30</v>
      </c>
    </row>
    <row r="815" spans="2:24">
      <c r="B815" s="2" t="s">
        <v>1399</v>
      </c>
      <c r="C815" s="1"/>
      <c r="D815" s="1"/>
      <c r="E815" s="1"/>
      <c r="F815" s="1"/>
      <c r="G815" s="1"/>
      <c r="H815" s="1"/>
      <c r="I815"/>
      <c r="J815"/>
      <c r="K815"/>
      <c r="L815"/>
      <c r="M815"/>
      <c r="N815"/>
      <c r="O815"/>
      <c r="Q815" t="s">
        <v>25</v>
      </c>
      <c r="R815" s="1"/>
      <c r="S815" s="1"/>
      <c r="T815" s="1" t="s">
        <v>52</v>
      </c>
      <c r="U815" s="1" t="s">
        <v>53</v>
      </c>
      <c r="V815" t="s">
        <v>29</v>
      </c>
      <c r="W815"/>
      <c r="X815" t="s">
        <v>30</v>
      </c>
    </row>
    <row r="816" spans="2:24">
      <c r="B816" s="2" t="s">
        <v>1400</v>
      </c>
      <c r="C816" s="1"/>
      <c r="D816" s="1"/>
      <c r="E816" s="1"/>
      <c r="F816" s="1"/>
      <c r="G816" s="1"/>
      <c r="H816" s="1"/>
      <c r="I816"/>
      <c r="J816"/>
      <c r="K816"/>
      <c r="L816"/>
      <c r="M816"/>
      <c r="N816"/>
      <c r="O816"/>
      <c r="Q816" t="s">
        <v>25</v>
      </c>
      <c r="R816" s="1"/>
      <c r="S816" s="1"/>
      <c r="T816" s="1" t="s">
        <v>52</v>
      </c>
      <c r="U816" s="1" t="s">
        <v>53</v>
      </c>
      <c r="V816" t="s">
        <v>29</v>
      </c>
      <c r="W816"/>
      <c r="X816" t="s">
        <v>30</v>
      </c>
    </row>
    <row r="817" spans="2:24">
      <c r="B817" s="2" t="s">
        <v>1401</v>
      </c>
      <c r="C817" s="1"/>
      <c r="D817" s="1"/>
      <c r="E817" s="1"/>
      <c r="F817" s="1"/>
      <c r="G817" s="1"/>
      <c r="H817" s="1"/>
      <c r="I817"/>
      <c r="J817"/>
      <c r="K817"/>
      <c r="L817"/>
      <c r="M817"/>
      <c r="N817"/>
      <c r="O817"/>
      <c r="Q817" t="s">
        <v>25</v>
      </c>
      <c r="R817" s="1"/>
      <c r="S817" s="1"/>
      <c r="T817" s="1" t="s">
        <v>255</v>
      </c>
      <c r="U817" s="1" t="s">
        <v>116</v>
      </c>
      <c r="V817" t="s">
        <v>29</v>
      </c>
      <c r="W817"/>
      <c r="X817" t="s">
        <v>30</v>
      </c>
    </row>
    <row r="818" spans="2:24">
      <c r="B818" s="2" t="s">
        <v>1402</v>
      </c>
      <c r="C818" s="1"/>
      <c r="D818" s="1"/>
      <c r="E818" s="1"/>
      <c r="F818" s="1"/>
      <c r="G818" s="1"/>
      <c r="H818" s="1"/>
      <c r="I818"/>
      <c r="J818"/>
      <c r="K818"/>
      <c r="L818"/>
      <c r="M818"/>
      <c r="N818"/>
      <c r="O818"/>
      <c r="Q818" t="s">
        <v>25</v>
      </c>
      <c r="R818" s="1"/>
      <c r="S818" s="1"/>
      <c r="T818" s="1" t="s">
        <v>52</v>
      </c>
      <c r="U818" s="1" t="s">
        <v>53</v>
      </c>
      <c r="V818" t="s">
        <v>29</v>
      </c>
      <c r="W818"/>
      <c r="X818" t="s">
        <v>30</v>
      </c>
    </row>
    <row r="819" spans="2:24">
      <c r="B819" s="2" t="s">
        <v>1403</v>
      </c>
      <c r="C819" s="1">
        <v>9830311443</v>
      </c>
      <c r="D819" s="1"/>
      <c r="E819" s="1"/>
      <c r="F819" s="1"/>
      <c r="G819" s="1" t="s">
        <v>230</v>
      </c>
      <c r="H819" s="1" t="s">
        <v>331</v>
      </c>
      <c r="I819"/>
      <c r="J819"/>
      <c r="K819"/>
      <c r="L819"/>
      <c r="M819"/>
      <c r="N819"/>
      <c r="O819"/>
      <c r="Q819" t="s">
        <v>25</v>
      </c>
      <c r="R819" s="1"/>
      <c r="S819" s="1"/>
      <c r="T819" s="1" t="s">
        <v>614</v>
      </c>
      <c r="U819" s="1" t="s">
        <v>70</v>
      </c>
      <c r="V819" t="s">
        <v>29</v>
      </c>
      <c r="W819"/>
      <c r="X819" t="s">
        <v>30</v>
      </c>
    </row>
    <row r="820" spans="2:24">
      <c r="B820" s="2" t="s">
        <v>1404</v>
      </c>
      <c r="C820" s="1">
        <v>7680966244</v>
      </c>
      <c r="D820" s="1"/>
      <c r="E820" s="1"/>
      <c r="F820" s="1"/>
      <c r="G820" s="1" t="s">
        <v>45</v>
      </c>
      <c r="H820" s="1" t="s">
        <v>57</v>
      </c>
      <c r="I820"/>
      <c r="J820"/>
      <c r="K820"/>
      <c r="L820"/>
      <c r="M820"/>
      <c r="N820"/>
      <c r="O820"/>
      <c r="Q820" t="s">
        <v>25</v>
      </c>
      <c r="R820" s="1"/>
      <c r="S820" s="1"/>
      <c r="T820" s="1" t="s">
        <v>1405</v>
      </c>
      <c r="U820" s="1" t="s">
        <v>276</v>
      </c>
      <c r="V820" t="s">
        <v>29</v>
      </c>
      <c r="W820"/>
      <c r="X820" t="s">
        <v>30</v>
      </c>
    </row>
    <row r="821" spans="2:24">
      <c r="B821" s="2" t="s">
        <v>1406</v>
      </c>
      <c r="C821" s="1">
        <v>9320492142</v>
      </c>
      <c r="D821" s="1"/>
      <c r="E821" s="1"/>
      <c r="F821" s="1"/>
      <c r="G821" s="1" t="s">
        <v>230</v>
      </c>
      <c r="H821" s="1" t="s">
        <v>57</v>
      </c>
      <c r="I821"/>
      <c r="J821"/>
      <c r="K821"/>
      <c r="L821"/>
      <c r="M821"/>
      <c r="N821"/>
      <c r="O821"/>
      <c r="Q821" t="s">
        <v>25</v>
      </c>
      <c r="R821" s="1"/>
      <c r="S821" s="1"/>
      <c r="T821" s="1" t="s">
        <v>211</v>
      </c>
      <c r="U821" s="1" t="s">
        <v>33</v>
      </c>
      <c r="V821" t="s">
        <v>29</v>
      </c>
      <c r="W821"/>
      <c r="X821" t="s">
        <v>30</v>
      </c>
    </row>
    <row r="822" spans="2:24">
      <c r="B822" s="2" t="s">
        <v>1407</v>
      </c>
      <c r="C822" s="1"/>
      <c r="D822" s="1"/>
      <c r="E822" s="1"/>
      <c r="F822" s="1"/>
      <c r="G822" s="1"/>
      <c r="H822" s="1"/>
      <c r="I822"/>
      <c r="J822"/>
      <c r="K822"/>
      <c r="L822"/>
      <c r="M822"/>
      <c r="N822"/>
      <c r="O822"/>
      <c r="Q822" t="s">
        <v>25</v>
      </c>
      <c r="R822" s="1"/>
      <c r="S822" s="1"/>
      <c r="T822" s="1" t="s">
        <v>52</v>
      </c>
      <c r="U822" s="1" t="s">
        <v>53</v>
      </c>
      <c r="V822" t="s">
        <v>29</v>
      </c>
      <c r="W822"/>
      <c r="X822" t="s">
        <v>30</v>
      </c>
    </row>
    <row r="823" spans="2:24">
      <c r="B823" s="2" t="s">
        <v>1408</v>
      </c>
      <c r="C823" s="1"/>
      <c r="D823" s="1"/>
      <c r="E823" s="1"/>
      <c r="F823" s="1"/>
      <c r="G823" s="1"/>
      <c r="H823" s="1"/>
      <c r="I823"/>
      <c r="J823"/>
      <c r="K823"/>
      <c r="L823"/>
      <c r="M823"/>
      <c r="N823"/>
      <c r="O823"/>
      <c r="Q823" t="s">
        <v>25</v>
      </c>
      <c r="R823" s="1"/>
      <c r="S823" s="1"/>
      <c r="T823" s="1" t="s">
        <v>651</v>
      </c>
      <c r="U823" s="1" t="s">
        <v>60</v>
      </c>
      <c r="V823" t="s">
        <v>29</v>
      </c>
      <c r="W823"/>
      <c r="X823" t="s">
        <v>30</v>
      </c>
    </row>
    <row r="824" spans="2:24">
      <c r="B824" s="2" t="s">
        <v>1409</v>
      </c>
      <c r="C824" s="1"/>
      <c r="D824" s="1"/>
      <c r="E824" s="1"/>
      <c r="F824" s="1"/>
      <c r="G824" s="1"/>
      <c r="H824" s="1"/>
      <c r="I824"/>
      <c r="J824"/>
      <c r="K824"/>
      <c r="L824"/>
      <c r="M824"/>
      <c r="N824"/>
      <c r="O824"/>
      <c r="Q824" t="s">
        <v>25</v>
      </c>
      <c r="R824" s="1" t="s">
        <v>1410</v>
      </c>
      <c r="S824" s="1"/>
      <c r="T824" s="1" t="s">
        <v>631</v>
      </c>
      <c r="U824" s="1" t="s">
        <v>102</v>
      </c>
      <c r="V824" t="s">
        <v>29</v>
      </c>
      <c r="W824"/>
      <c r="X824" t="s">
        <v>30</v>
      </c>
    </row>
    <row r="825" spans="2:24">
      <c r="B825" s="2" t="s">
        <v>1411</v>
      </c>
      <c r="C825" s="1">
        <v>9049441906</v>
      </c>
      <c r="D825" s="1"/>
      <c r="E825" s="1"/>
      <c r="F825" s="1"/>
      <c r="G825" s="1" t="s">
        <v>146</v>
      </c>
      <c r="H825" s="1" t="s">
        <v>331</v>
      </c>
      <c r="I825"/>
      <c r="J825"/>
      <c r="K825"/>
      <c r="L825"/>
      <c r="M825"/>
      <c r="N825"/>
      <c r="O825"/>
      <c r="Q825" t="s">
        <v>25</v>
      </c>
      <c r="R825" s="1"/>
      <c r="S825" s="1"/>
      <c r="T825" s="1" t="s">
        <v>142</v>
      </c>
      <c r="U825" s="1" t="s">
        <v>33</v>
      </c>
      <c r="V825" t="s">
        <v>29</v>
      </c>
      <c r="W825"/>
      <c r="X825" t="s">
        <v>30</v>
      </c>
    </row>
    <row r="826" spans="2:24">
      <c r="B826" s="2" t="s">
        <v>1412</v>
      </c>
      <c r="C826" s="1"/>
      <c r="D826" s="1"/>
      <c r="E826" s="1"/>
      <c r="F826" s="1"/>
      <c r="G826" s="1"/>
      <c r="H826" s="1"/>
      <c r="I826"/>
      <c r="J826"/>
      <c r="K826"/>
      <c r="L826"/>
      <c r="M826"/>
      <c r="N826"/>
      <c r="O826"/>
      <c r="Q826" t="s">
        <v>25</v>
      </c>
      <c r="R826" s="1"/>
      <c r="S826" s="1"/>
      <c r="T826" s="1" t="s">
        <v>52</v>
      </c>
      <c r="U826" s="1" t="s">
        <v>53</v>
      </c>
      <c r="V826" t="s">
        <v>29</v>
      </c>
      <c r="W826"/>
      <c r="X826" t="s">
        <v>30</v>
      </c>
    </row>
    <row r="827" spans="2:24">
      <c r="B827" s="2" t="s">
        <v>1413</v>
      </c>
      <c r="C827" s="1"/>
      <c r="D827" s="1"/>
      <c r="E827" s="1"/>
      <c r="F827" s="1"/>
      <c r="G827" s="1"/>
      <c r="H827" s="1"/>
      <c r="I827"/>
      <c r="J827"/>
      <c r="K827"/>
      <c r="L827"/>
      <c r="M827"/>
      <c r="N827"/>
      <c r="O827"/>
      <c r="Q827" t="s">
        <v>25</v>
      </c>
      <c r="R827" s="1"/>
      <c r="S827" s="1"/>
      <c r="T827" s="1" t="s">
        <v>1116</v>
      </c>
      <c r="U827" s="1" t="s">
        <v>90</v>
      </c>
      <c r="V827" t="s">
        <v>29</v>
      </c>
      <c r="W827"/>
      <c r="X827" t="s">
        <v>30</v>
      </c>
    </row>
    <row r="828" spans="2:24">
      <c r="B828" s="2" t="s">
        <v>1414</v>
      </c>
      <c r="C828" s="1"/>
      <c r="D828" s="1"/>
      <c r="E828" s="1"/>
      <c r="F828" s="1"/>
      <c r="G828" s="1"/>
      <c r="H828" s="1"/>
      <c r="I828"/>
      <c r="J828"/>
      <c r="K828"/>
      <c r="L828"/>
      <c r="M828"/>
      <c r="N828"/>
      <c r="O828"/>
      <c r="Q828" t="s">
        <v>25</v>
      </c>
      <c r="R828" s="1"/>
      <c r="S828" s="1"/>
      <c r="T828" s="1" t="s">
        <v>52</v>
      </c>
      <c r="U828" s="1" t="s">
        <v>53</v>
      </c>
      <c r="V828" t="s">
        <v>29</v>
      </c>
      <c r="W828"/>
      <c r="X828" t="s">
        <v>30</v>
      </c>
    </row>
    <row r="829" spans="2:24">
      <c r="B829" s="2" t="s">
        <v>1415</v>
      </c>
      <c r="C829" s="1">
        <v>8699331111</v>
      </c>
      <c r="D829" s="1"/>
      <c r="E829" s="1"/>
      <c r="F829" s="1"/>
      <c r="G829" s="1" t="s">
        <v>1216</v>
      </c>
      <c r="H829" s="1" t="s">
        <v>46</v>
      </c>
      <c r="I829"/>
      <c r="J829"/>
      <c r="K829"/>
      <c r="L829"/>
      <c r="M829"/>
      <c r="N829"/>
      <c r="O829"/>
      <c r="Q829" t="s">
        <v>25</v>
      </c>
      <c r="R829" s="1"/>
      <c r="S829" s="1"/>
      <c r="T829" s="1" t="s">
        <v>678</v>
      </c>
      <c r="U829" s="1" t="s">
        <v>90</v>
      </c>
      <c r="V829" t="s">
        <v>29</v>
      </c>
      <c r="W829"/>
      <c r="X829" t="s">
        <v>30</v>
      </c>
    </row>
    <row r="830" spans="2:24">
      <c r="B830" s="2" t="s">
        <v>1416</v>
      </c>
      <c r="C830" s="1"/>
      <c r="D830" s="1"/>
      <c r="E830" s="1"/>
      <c r="F830" s="1"/>
      <c r="G830" s="1"/>
      <c r="H830" s="1"/>
      <c r="I830"/>
      <c r="J830"/>
      <c r="K830"/>
      <c r="L830"/>
      <c r="M830"/>
      <c r="N830"/>
      <c r="O830"/>
      <c r="Q830" t="s">
        <v>25</v>
      </c>
      <c r="R830" s="1"/>
      <c r="S830" s="1"/>
      <c r="T830" s="1" t="s">
        <v>744</v>
      </c>
      <c r="U830" s="1" t="s">
        <v>102</v>
      </c>
      <c r="V830" t="s">
        <v>29</v>
      </c>
      <c r="W830"/>
      <c r="X830" t="s">
        <v>30</v>
      </c>
    </row>
    <row r="831" spans="2:24">
      <c r="B831" s="2" t="s">
        <v>1417</v>
      </c>
      <c r="C831" s="1">
        <v>9924418243</v>
      </c>
      <c r="D831" s="1"/>
      <c r="E831" s="1"/>
      <c r="F831" s="1"/>
      <c r="G831" s="1" t="s">
        <v>146</v>
      </c>
      <c r="H831" s="1" t="s">
        <v>247</v>
      </c>
      <c r="I831"/>
      <c r="J831"/>
      <c r="K831"/>
      <c r="L831"/>
      <c r="M831"/>
      <c r="N831"/>
      <c r="O831"/>
      <c r="Q831" t="s">
        <v>25</v>
      </c>
      <c r="R831" s="1" t="s">
        <v>1418</v>
      </c>
      <c r="S831" s="1"/>
      <c r="T831" s="1" t="s">
        <v>269</v>
      </c>
      <c r="U831" s="1" t="s">
        <v>116</v>
      </c>
      <c r="V831" t="s">
        <v>29</v>
      </c>
      <c r="W831"/>
      <c r="X831" t="s">
        <v>30</v>
      </c>
    </row>
    <row r="832" spans="2:24">
      <c r="B832" s="2" t="s">
        <v>1419</v>
      </c>
      <c r="C832" s="1"/>
      <c r="D832" s="1"/>
      <c r="E832" s="1"/>
      <c r="F832" s="1"/>
      <c r="G832" s="1"/>
      <c r="H832" s="1"/>
      <c r="I832"/>
      <c r="J832"/>
      <c r="K832"/>
      <c r="L832"/>
      <c r="M832"/>
      <c r="N832"/>
      <c r="O832"/>
      <c r="Q832" t="s">
        <v>25</v>
      </c>
      <c r="R832" s="1"/>
      <c r="S832" s="1"/>
      <c r="T832" s="1" t="s">
        <v>1420</v>
      </c>
      <c r="U832" s="1" t="s">
        <v>78</v>
      </c>
      <c r="V832" t="s">
        <v>29</v>
      </c>
      <c r="W832"/>
      <c r="X832" t="s">
        <v>30</v>
      </c>
    </row>
    <row r="833" spans="2:24">
      <c r="B833" s="2" t="s">
        <v>1421</v>
      </c>
      <c r="C833" s="1">
        <v>9996793702</v>
      </c>
      <c r="D833" s="1"/>
      <c r="E833" s="1"/>
      <c r="F833" s="1"/>
      <c r="G833" s="1" t="s">
        <v>731</v>
      </c>
      <c r="H833" s="1" t="s">
        <v>476</v>
      </c>
      <c r="I833"/>
      <c r="J833"/>
      <c r="K833"/>
      <c r="L833"/>
      <c r="M833"/>
      <c r="N833"/>
      <c r="O833"/>
      <c r="Q833" t="s">
        <v>25</v>
      </c>
      <c r="R833" s="1" t="s">
        <v>1422</v>
      </c>
      <c r="S833" s="1"/>
      <c r="T833" s="1" t="s">
        <v>608</v>
      </c>
      <c r="U833" s="1" t="s">
        <v>78</v>
      </c>
      <c r="V833" t="s">
        <v>29</v>
      </c>
      <c r="W833"/>
      <c r="X833" t="s">
        <v>30</v>
      </c>
    </row>
    <row r="834" spans="2:24">
      <c r="B834" s="2" t="s">
        <v>1423</v>
      </c>
      <c r="C834" s="1">
        <v>9717421236</v>
      </c>
      <c r="D834" s="1"/>
      <c r="E834" s="1"/>
      <c r="F834" s="1"/>
      <c r="G834" s="1" t="s">
        <v>56</v>
      </c>
      <c r="H834" s="1" t="s">
        <v>46</v>
      </c>
      <c r="I834"/>
      <c r="J834"/>
      <c r="K834"/>
      <c r="L834"/>
      <c r="M834"/>
      <c r="N834"/>
      <c r="O834"/>
      <c r="Q834" t="s">
        <v>25</v>
      </c>
      <c r="R834" s="1"/>
      <c r="S834" s="1"/>
      <c r="T834" s="1" t="s">
        <v>575</v>
      </c>
      <c r="U834" s="1" t="s">
        <v>78</v>
      </c>
      <c r="V834" t="s">
        <v>29</v>
      </c>
      <c r="W834"/>
      <c r="X834" t="s">
        <v>30</v>
      </c>
    </row>
    <row r="835" spans="2:24">
      <c r="B835" s="2" t="s">
        <v>1424</v>
      </c>
      <c r="C835" s="1">
        <v>9818098195</v>
      </c>
      <c r="D835" s="1"/>
      <c r="E835" s="1"/>
      <c r="F835" s="1"/>
      <c r="G835" s="1" t="s">
        <v>230</v>
      </c>
      <c r="H835" s="1" t="s">
        <v>57</v>
      </c>
      <c r="I835"/>
      <c r="J835"/>
      <c r="K835"/>
      <c r="L835"/>
      <c r="M835"/>
      <c r="N835"/>
      <c r="O835"/>
      <c r="Q835" t="s">
        <v>25</v>
      </c>
      <c r="R835" s="1"/>
      <c r="S835" s="1"/>
      <c r="T835" s="1" t="s">
        <v>301</v>
      </c>
      <c r="U835" s="1" t="s">
        <v>53</v>
      </c>
      <c r="V835" t="s">
        <v>29</v>
      </c>
      <c r="W835"/>
      <c r="X835" t="s">
        <v>30</v>
      </c>
    </row>
    <row r="836" spans="2:24">
      <c r="B836" s="2" t="s">
        <v>1425</v>
      </c>
      <c r="C836" s="1">
        <v>9718746090</v>
      </c>
      <c r="D836" s="1"/>
      <c r="E836" s="1"/>
      <c r="F836" s="1"/>
      <c r="G836" s="1" t="s">
        <v>45</v>
      </c>
      <c r="H836" s="1" t="s">
        <v>46</v>
      </c>
      <c r="I836"/>
      <c r="J836"/>
      <c r="K836"/>
      <c r="L836"/>
      <c r="M836"/>
      <c r="N836"/>
      <c r="O836"/>
      <c r="Q836" t="s">
        <v>25</v>
      </c>
      <c r="R836" s="1" t="s">
        <v>1426</v>
      </c>
      <c r="S836" s="1"/>
      <c r="T836" s="1" t="s">
        <v>39</v>
      </c>
      <c r="U836" s="1" t="s">
        <v>28</v>
      </c>
      <c r="V836" t="s">
        <v>29</v>
      </c>
      <c r="W836"/>
      <c r="X836" t="s">
        <v>30</v>
      </c>
    </row>
    <row r="837" spans="2:24">
      <c r="B837" s="2" t="s">
        <v>1427</v>
      </c>
      <c r="C837" s="1"/>
      <c r="D837" s="1"/>
      <c r="E837" s="1"/>
      <c r="F837" s="1"/>
      <c r="G837" s="1"/>
      <c r="H837" s="1"/>
      <c r="I837"/>
      <c r="J837"/>
      <c r="K837"/>
      <c r="L837"/>
      <c r="M837"/>
      <c r="N837"/>
      <c r="O837"/>
      <c r="Q837" t="s">
        <v>25</v>
      </c>
      <c r="R837" s="1"/>
      <c r="S837" s="1"/>
      <c r="T837" s="1" t="s">
        <v>1428</v>
      </c>
      <c r="U837" s="1" t="s">
        <v>78</v>
      </c>
      <c r="V837" t="s">
        <v>29</v>
      </c>
      <c r="W837"/>
      <c r="X837" t="s">
        <v>30</v>
      </c>
    </row>
    <row r="838" spans="2:24">
      <c r="B838" s="2" t="s">
        <v>1429</v>
      </c>
      <c r="C838" s="1">
        <v>9868129596</v>
      </c>
      <c r="D838" s="1"/>
      <c r="E838" s="1"/>
      <c r="F838" s="1"/>
      <c r="G838" s="1" t="s">
        <v>919</v>
      </c>
      <c r="H838" s="1" t="s">
        <v>247</v>
      </c>
      <c r="I838"/>
      <c r="J838"/>
      <c r="K838"/>
      <c r="L838"/>
      <c r="M838"/>
      <c r="N838"/>
      <c r="O838"/>
      <c r="Q838" t="s">
        <v>25</v>
      </c>
      <c r="R838" s="1" t="s">
        <v>1430</v>
      </c>
      <c r="S838" s="1"/>
      <c r="T838" s="1" t="s">
        <v>820</v>
      </c>
      <c r="U838" s="1" t="s">
        <v>53</v>
      </c>
      <c r="V838" t="s">
        <v>29</v>
      </c>
      <c r="W838"/>
      <c r="X838" t="s">
        <v>30</v>
      </c>
    </row>
    <row r="839" spans="2:24">
      <c r="B839" s="2" t="s">
        <v>1431</v>
      </c>
      <c r="C839" s="1">
        <v>9825351707</v>
      </c>
      <c r="D839" s="1"/>
      <c r="E839" s="1"/>
      <c r="F839" s="1"/>
      <c r="G839" s="1" t="s">
        <v>230</v>
      </c>
      <c r="H839" s="1" t="s">
        <v>57</v>
      </c>
      <c r="I839"/>
      <c r="J839"/>
      <c r="K839"/>
      <c r="L839"/>
      <c r="M839"/>
      <c r="N839"/>
      <c r="O839"/>
      <c r="Q839" t="s">
        <v>25</v>
      </c>
      <c r="R839" s="1"/>
      <c r="S839" s="1"/>
      <c r="T839" s="1" t="s">
        <v>1432</v>
      </c>
      <c r="U839" s="1" t="s">
        <v>116</v>
      </c>
      <c r="V839" t="s">
        <v>29</v>
      </c>
      <c r="W839"/>
      <c r="X839" t="s">
        <v>30</v>
      </c>
    </row>
    <row r="840" spans="2:24">
      <c r="B840" s="2" t="s">
        <v>1433</v>
      </c>
      <c r="C840" s="1"/>
      <c r="D840" s="1"/>
      <c r="E840" s="1"/>
      <c r="F840" s="1"/>
      <c r="G840" s="1"/>
      <c r="H840" s="1"/>
      <c r="I840"/>
      <c r="J840"/>
      <c r="K840"/>
      <c r="L840"/>
      <c r="M840"/>
      <c r="N840"/>
      <c r="O840"/>
      <c r="Q840" t="s">
        <v>25</v>
      </c>
      <c r="R840" s="1"/>
      <c r="S840" s="1"/>
      <c r="T840" s="1" t="s">
        <v>1428</v>
      </c>
      <c r="U840" s="1" t="s">
        <v>78</v>
      </c>
      <c r="V840" t="s">
        <v>29</v>
      </c>
      <c r="W840"/>
      <c r="X840" t="s">
        <v>30</v>
      </c>
    </row>
    <row r="841" spans="2:24">
      <c r="B841" s="2" t="s">
        <v>1434</v>
      </c>
      <c r="C841" s="1"/>
      <c r="D841" s="1"/>
      <c r="E841" s="1"/>
      <c r="F841" s="1"/>
      <c r="G841" s="1"/>
      <c r="H841" s="1"/>
      <c r="I841"/>
      <c r="J841"/>
      <c r="K841"/>
      <c r="L841"/>
      <c r="M841"/>
      <c r="N841"/>
      <c r="O841"/>
      <c r="Q841" t="s">
        <v>25</v>
      </c>
      <c r="R841" s="1"/>
      <c r="S841" s="1"/>
      <c r="T841" s="1" t="s">
        <v>1435</v>
      </c>
      <c r="U841" s="1" t="s">
        <v>60</v>
      </c>
      <c r="V841" t="s">
        <v>29</v>
      </c>
      <c r="W841"/>
      <c r="X841" t="s">
        <v>30</v>
      </c>
    </row>
    <row r="842" spans="2:24">
      <c r="B842" s="2" t="s">
        <v>1436</v>
      </c>
      <c r="C842" s="1">
        <v>8471098255</v>
      </c>
      <c r="D842" s="1"/>
      <c r="E842" s="1"/>
      <c r="F842" s="1"/>
      <c r="G842" s="1" t="s">
        <v>45</v>
      </c>
      <c r="H842" s="1" t="s">
        <v>46</v>
      </c>
      <c r="I842"/>
      <c r="J842"/>
      <c r="K842"/>
      <c r="L842"/>
      <c r="M842"/>
      <c r="N842"/>
      <c r="O842"/>
      <c r="Q842" t="s">
        <v>25</v>
      </c>
      <c r="R842" s="1" t="s">
        <v>1437</v>
      </c>
      <c r="S842" s="1"/>
      <c r="T842" s="1" t="s">
        <v>73</v>
      </c>
      <c r="U842" s="1" t="s">
        <v>53</v>
      </c>
      <c r="V842" t="s">
        <v>29</v>
      </c>
      <c r="W842"/>
      <c r="X842" t="s">
        <v>30</v>
      </c>
    </row>
    <row r="843" spans="2:24">
      <c r="B843" s="2" t="s">
        <v>1438</v>
      </c>
      <c r="C843" s="1">
        <v>9871062797</v>
      </c>
      <c r="D843" s="1"/>
      <c r="E843" s="1"/>
      <c r="F843" s="1"/>
      <c r="G843" s="1" t="s">
        <v>146</v>
      </c>
      <c r="H843" s="1" t="s">
        <v>476</v>
      </c>
      <c r="I843"/>
      <c r="J843"/>
      <c r="K843"/>
      <c r="L843"/>
      <c r="M843"/>
      <c r="N843"/>
      <c r="O843"/>
      <c r="Q843" t="s">
        <v>25</v>
      </c>
      <c r="R843" s="1" t="s">
        <v>1439</v>
      </c>
      <c r="S843" s="1"/>
      <c r="T843" s="1" t="s">
        <v>93</v>
      </c>
      <c r="U843" s="1" t="s">
        <v>53</v>
      </c>
      <c r="V843" t="s">
        <v>29</v>
      </c>
      <c r="W843"/>
      <c r="X843" t="s">
        <v>30</v>
      </c>
    </row>
    <row r="844" spans="2:24">
      <c r="B844" s="2" t="s">
        <v>1440</v>
      </c>
      <c r="C844" s="1">
        <v>8800326832</v>
      </c>
      <c r="D844" s="1"/>
      <c r="E844" s="1"/>
      <c r="F844" s="1"/>
      <c r="G844" s="1" t="s">
        <v>72</v>
      </c>
      <c r="H844" s="1" t="s">
        <v>46</v>
      </c>
      <c r="I844"/>
      <c r="J844"/>
      <c r="K844"/>
      <c r="L844"/>
      <c r="M844"/>
      <c r="N844"/>
      <c r="O844"/>
      <c r="Q844" t="s">
        <v>25</v>
      </c>
      <c r="R844" s="1"/>
      <c r="S844" s="1"/>
      <c r="T844" s="1" t="s">
        <v>84</v>
      </c>
      <c r="U844" s="1" t="s">
        <v>53</v>
      </c>
      <c r="V844" t="s">
        <v>29</v>
      </c>
      <c r="W844"/>
      <c r="X844" t="s">
        <v>30</v>
      </c>
    </row>
    <row r="845" spans="2:24">
      <c r="B845" s="2" t="s">
        <v>1441</v>
      </c>
      <c r="C845" s="1">
        <v>9929046268</v>
      </c>
      <c r="D845" s="1"/>
      <c r="E845" s="1"/>
      <c r="F845" s="1"/>
      <c r="G845" s="1" t="s">
        <v>45</v>
      </c>
      <c r="H845" s="1" t="s">
        <v>46</v>
      </c>
      <c r="I845"/>
      <c r="J845"/>
      <c r="K845"/>
      <c r="L845"/>
      <c r="M845"/>
      <c r="N845"/>
      <c r="O845"/>
      <c r="Q845" t="s">
        <v>25</v>
      </c>
      <c r="R845" s="1"/>
      <c r="S845" s="1"/>
      <c r="T845" s="1" t="s">
        <v>128</v>
      </c>
      <c r="U845" s="1" t="s">
        <v>43</v>
      </c>
      <c r="V845" t="s">
        <v>29</v>
      </c>
      <c r="W845"/>
      <c r="X845" t="s">
        <v>30</v>
      </c>
    </row>
    <row r="846" spans="2:24">
      <c r="B846" s="2" t="s">
        <v>1442</v>
      </c>
      <c r="C846" s="1">
        <v>9896564065</v>
      </c>
      <c r="D846" s="1"/>
      <c r="E846" s="1"/>
      <c r="F846" s="1"/>
      <c r="G846" s="1" t="s">
        <v>45</v>
      </c>
      <c r="H846" s="1" t="s">
        <v>331</v>
      </c>
      <c r="I846"/>
      <c r="J846"/>
      <c r="K846"/>
      <c r="L846"/>
      <c r="M846"/>
      <c r="N846"/>
      <c r="O846"/>
      <c r="Q846" t="s">
        <v>25</v>
      </c>
      <c r="R846" s="1" t="s">
        <v>1443</v>
      </c>
      <c r="S846" s="1"/>
      <c r="T846" s="1" t="s">
        <v>608</v>
      </c>
      <c r="U846" s="1" t="s">
        <v>78</v>
      </c>
      <c r="V846" t="s">
        <v>29</v>
      </c>
      <c r="W846"/>
      <c r="X846" t="s">
        <v>30</v>
      </c>
    </row>
    <row r="847" spans="2:24">
      <c r="B847" s="2" t="s">
        <v>1444</v>
      </c>
      <c r="C847" s="1">
        <v>9718376805</v>
      </c>
      <c r="D847" s="1"/>
      <c r="E847" s="1"/>
      <c r="F847" s="1"/>
      <c r="G847" s="1" t="s">
        <v>45</v>
      </c>
      <c r="H847" s="1" t="s">
        <v>46</v>
      </c>
      <c r="I847"/>
      <c r="J847"/>
      <c r="K847"/>
      <c r="L847"/>
      <c r="M847"/>
      <c r="N847"/>
      <c r="O847"/>
      <c r="Q847" t="s">
        <v>25</v>
      </c>
      <c r="R847" s="1"/>
      <c r="S847" s="1"/>
      <c r="T847" s="1" t="s">
        <v>84</v>
      </c>
      <c r="U847" s="1" t="s">
        <v>53</v>
      </c>
      <c r="V847" t="s">
        <v>29</v>
      </c>
      <c r="W847"/>
      <c r="X847" t="s">
        <v>30</v>
      </c>
    </row>
    <row r="848" spans="2:24">
      <c r="B848" s="2" t="s">
        <v>1445</v>
      </c>
      <c r="C848" s="1">
        <v>7728079647</v>
      </c>
      <c r="D848" s="1"/>
      <c r="E848" s="1"/>
      <c r="F848" s="1"/>
      <c r="G848" s="1" t="s">
        <v>72</v>
      </c>
      <c r="H848" s="1" t="s">
        <v>57</v>
      </c>
      <c r="I848"/>
      <c r="J848"/>
      <c r="K848"/>
      <c r="L848"/>
      <c r="M848"/>
      <c r="N848"/>
      <c r="O848"/>
      <c r="Q848" t="s">
        <v>25</v>
      </c>
      <c r="R848" s="1"/>
      <c r="S848" s="1"/>
      <c r="T848" s="1" t="s">
        <v>286</v>
      </c>
      <c r="U848" s="1" t="s">
        <v>28</v>
      </c>
      <c r="V848" t="s">
        <v>29</v>
      </c>
      <c r="W848"/>
      <c r="X848" t="s">
        <v>30</v>
      </c>
    </row>
    <row r="849" spans="2:24">
      <c r="B849" s="2" t="s">
        <v>1446</v>
      </c>
      <c r="C849" s="1"/>
      <c r="D849" s="1"/>
      <c r="E849" s="1"/>
      <c r="F849" s="1"/>
      <c r="G849" s="1"/>
      <c r="H849" s="1"/>
      <c r="I849"/>
      <c r="J849"/>
      <c r="K849"/>
      <c r="L849"/>
      <c r="M849"/>
      <c r="N849"/>
      <c r="O849"/>
      <c r="Q849" t="s">
        <v>25</v>
      </c>
      <c r="R849" s="1"/>
      <c r="S849" s="1"/>
      <c r="T849" s="1" t="s">
        <v>286</v>
      </c>
      <c r="U849" s="1" t="s">
        <v>28</v>
      </c>
      <c r="V849" t="s">
        <v>29</v>
      </c>
      <c r="W849"/>
      <c r="X849" t="s">
        <v>30</v>
      </c>
    </row>
    <row r="850" spans="2:24">
      <c r="B850" s="2" t="s">
        <v>1447</v>
      </c>
      <c r="C850" s="1"/>
      <c r="D850" s="1"/>
      <c r="E850" s="1"/>
      <c r="F850" s="1"/>
      <c r="G850" s="1"/>
      <c r="H850" s="1"/>
      <c r="I850"/>
      <c r="J850"/>
      <c r="K850"/>
      <c r="L850"/>
      <c r="M850"/>
      <c r="N850"/>
      <c r="O850"/>
      <c r="Q850" t="s">
        <v>25</v>
      </c>
      <c r="R850" s="1"/>
      <c r="S850" s="1"/>
      <c r="T850" s="1" t="s">
        <v>678</v>
      </c>
      <c r="U850" s="1" t="s">
        <v>90</v>
      </c>
      <c r="V850" t="s">
        <v>29</v>
      </c>
      <c r="W850"/>
      <c r="X850" t="s">
        <v>30</v>
      </c>
    </row>
    <row r="851" spans="2:24">
      <c r="B851" s="2" t="s">
        <v>1448</v>
      </c>
      <c r="C851" s="1">
        <v>8750033322</v>
      </c>
      <c r="D851" s="1"/>
      <c r="E851" s="1"/>
      <c r="F851" s="1"/>
      <c r="G851" s="1" t="s">
        <v>146</v>
      </c>
      <c r="H851" s="1" t="s">
        <v>476</v>
      </c>
      <c r="I851"/>
      <c r="J851"/>
      <c r="K851"/>
      <c r="L851"/>
      <c r="M851"/>
      <c r="N851"/>
      <c r="O851"/>
      <c r="Q851" t="s">
        <v>25</v>
      </c>
      <c r="R851" s="1"/>
      <c r="S851" s="1"/>
      <c r="T851" s="1" t="s">
        <v>93</v>
      </c>
      <c r="U851" s="1" t="s">
        <v>53</v>
      </c>
      <c r="V851" t="s">
        <v>29</v>
      </c>
      <c r="W851"/>
      <c r="X851" t="s">
        <v>30</v>
      </c>
    </row>
    <row r="852" spans="2:24">
      <c r="B852" s="2" t="s">
        <v>1449</v>
      </c>
      <c r="C852" s="1">
        <v>9871152660</v>
      </c>
      <c r="D852" s="1"/>
      <c r="E852" s="1"/>
      <c r="F852" s="1"/>
      <c r="G852" s="1" t="s">
        <v>56</v>
      </c>
      <c r="H852" s="1" t="s">
        <v>46</v>
      </c>
      <c r="I852"/>
      <c r="J852"/>
      <c r="K852"/>
      <c r="L852"/>
      <c r="M852"/>
      <c r="N852"/>
      <c r="O852"/>
      <c r="Q852" t="s">
        <v>25</v>
      </c>
      <c r="R852" s="1"/>
      <c r="S852" s="1"/>
      <c r="T852" s="1" t="s">
        <v>575</v>
      </c>
      <c r="U852" s="1" t="s">
        <v>78</v>
      </c>
      <c r="V852" t="s">
        <v>29</v>
      </c>
      <c r="W852"/>
      <c r="X852" t="s">
        <v>30</v>
      </c>
    </row>
    <row r="853" spans="2:24">
      <c r="B853" s="2" t="s">
        <v>1450</v>
      </c>
      <c r="C853" s="1"/>
      <c r="D853" s="1"/>
      <c r="E853" s="1"/>
      <c r="F853" s="1"/>
      <c r="G853" s="1"/>
      <c r="H853" s="1"/>
      <c r="I853"/>
      <c r="J853"/>
      <c r="K853"/>
      <c r="L853"/>
      <c r="M853"/>
      <c r="N853"/>
      <c r="O853"/>
      <c r="Q853" t="s">
        <v>25</v>
      </c>
      <c r="R853" s="1"/>
      <c r="S853" s="1"/>
      <c r="T853" s="1" t="s">
        <v>52</v>
      </c>
      <c r="U853" s="1" t="s">
        <v>53</v>
      </c>
      <c r="V853" t="s">
        <v>29</v>
      </c>
      <c r="W853"/>
      <c r="X853" t="s">
        <v>30</v>
      </c>
    </row>
    <row r="854" spans="2:24">
      <c r="B854" s="2" t="s">
        <v>1451</v>
      </c>
      <c r="C854" s="1">
        <v>9425966061</v>
      </c>
      <c r="D854" s="1"/>
      <c r="E854" s="1"/>
      <c r="F854" s="1"/>
      <c r="G854" s="1" t="s">
        <v>45</v>
      </c>
      <c r="H854" s="1" t="s">
        <v>57</v>
      </c>
      <c r="I854"/>
      <c r="J854"/>
      <c r="K854"/>
      <c r="L854"/>
      <c r="M854"/>
      <c r="N854"/>
      <c r="O854"/>
      <c r="Q854" t="s">
        <v>25</v>
      </c>
      <c r="R854" s="1"/>
      <c r="S854" s="1"/>
      <c r="T854" s="1" t="s">
        <v>1178</v>
      </c>
      <c r="U854" s="1" t="s">
        <v>105</v>
      </c>
      <c r="V854" t="s">
        <v>29</v>
      </c>
      <c r="W854"/>
      <c r="X854" t="s">
        <v>30</v>
      </c>
    </row>
    <row r="855" spans="2:24">
      <c r="B855" s="2" t="s">
        <v>1452</v>
      </c>
      <c r="C855" s="1">
        <v>7008660563</v>
      </c>
      <c r="D855" s="1"/>
      <c r="E855" s="1"/>
      <c r="F855" s="1"/>
      <c r="G855" s="1" t="s">
        <v>45</v>
      </c>
      <c r="H855" s="1" t="s">
        <v>247</v>
      </c>
      <c r="I855"/>
      <c r="J855"/>
      <c r="K855"/>
      <c r="L855"/>
      <c r="M855"/>
      <c r="N855"/>
      <c r="O855"/>
      <c r="Q855" t="s">
        <v>25</v>
      </c>
      <c r="R855" s="1"/>
      <c r="S855" s="1"/>
      <c r="T855" s="1" t="s">
        <v>1453</v>
      </c>
      <c r="U855" s="1" t="s">
        <v>240</v>
      </c>
      <c r="V855" t="s">
        <v>29</v>
      </c>
      <c r="W855"/>
      <c r="X855" t="s">
        <v>30</v>
      </c>
    </row>
    <row r="856" spans="2:24">
      <c r="B856" s="2" t="s">
        <v>1454</v>
      </c>
      <c r="C856" s="1"/>
      <c r="D856" s="1"/>
      <c r="E856" s="1"/>
      <c r="F856" s="1"/>
      <c r="G856" s="1"/>
      <c r="H856" s="1"/>
      <c r="I856"/>
      <c r="J856"/>
      <c r="K856"/>
      <c r="L856"/>
      <c r="M856"/>
      <c r="N856"/>
      <c r="O856"/>
      <c r="Q856" t="s">
        <v>25</v>
      </c>
      <c r="R856" s="1" t="s">
        <v>1455</v>
      </c>
      <c r="S856" s="1"/>
      <c r="T856" s="1" t="s">
        <v>264</v>
      </c>
      <c r="U856" s="1" t="s">
        <v>28</v>
      </c>
      <c r="V856" t="s">
        <v>29</v>
      </c>
      <c r="W856"/>
      <c r="X856" t="s">
        <v>30</v>
      </c>
    </row>
    <row r="857" spans="2:24">
      <c r="B857" s="2" t="s">
        <v>1456</v>
      </c>
      <c r="C857" s="1">
        <v>9990009274</v>
      </c>
      <c r="D857" s="1"/>
      <c r="E857" s="1"/>
      <c r="F857" s="1"/>
      <c r="G857" s="1" t="s">
        <v>72</v>
      </c>
      <c r="H857" s="1" t="s">
        <v>57</v>
      </c>
      <c r="I857"/>
      <c r="J857"/>
      <c r="K857"/>
      <c r="L857"/>
      <c r="M857"/>
      <c r="N857"/>
      <c r="O857"/>
      <c r="Q857" t="s">
        <v>25</v>
      </c>
      <c r="R857" s="1"/>
      <c r="S857" s="1"/>
      <c r="T857" s="1" t="s">
        <v>39</v>
      </c>
      <c r="U857" s="1" t="s">
        <v>28</v>
      </c>
      <c r="V857" t="s">
        <v>29</v>
      </c>
      <c r="W857"/>
      <c r="X857" t="s">
        <v>30</v>
      </c>
    </row>
    <row r="858" spans="2:24">
      <c r="B858" s="2" t="s">
        <v>1457</v>
      </c>
      <c r="C858" s="1"/>
      <c r="D858" s="1"/>
      <c r="E858" s="1"/>
      <c r="F858" s="1"/>
      <c r="G858" s="1"/>
      <c r="H858" s="1"/>
      <c r="I858"/>
      <c r="J858"/>
      <c r="K858"/>
      <c r="L858"/>
      <c r="M858"/>
      <c r="N858"/>
      <c r="O858"/>
      <c r="Q858" t="s">
        <v>25</v>
      </c>
      <c r="R858" s="1" t="s">
        <v>1458</v>
      </c>
      <c r="S858" s="1"/>
      <c r="T858" s="1" t="s">
        <v>249</v>
      </c>
      <c r="U858" s="1" t="s">
        <v>250</v>
      </c>
      <c r="V858" t="s">
        <v>29</v>
      </c>
      <c r="W858"/>
      <c r="X858" t="s">
        <v>30</v>
      </c>
    </row>
    <row r="859" spans="2:24">
      <c r="B859" s="2" t="s">
        <v>1459</v>
      </c>
      <c r="C859" s="1"/>
      <c r="D859" s="1"/>
      <c r="E859" s="1"/>
      <c r="F859" s="1"/>
      <c r="G859" s="1"/>
      <c r="H859" s="1"/>
      <c r="I859"/>
      <c r="J859"/>
      <c r="K859"/>
      <c r="L859"/>
      <c r="M859"/>
      <c r="N859"/>
      <c r="O859"/>
      <c r="Q859" t="s">
        <v>25</v>
      </c>
      <c r="R859" s="1" t="s">
        <v>1460</v>
      </c>
      <c r="S859" s="1"/>
      <c r="T859" s="1" t="s">
        <v>52</v>
      </c>
      <c r="U859" s="1" t="s">
        <v>53</v>
      </c>
      <c r="V859" t="s">
        <v>29</v>
      </c>
      <c r="W859"/>
      <c r="X859" t="s">
        <v>30</v>
      </c>
    </row>
    <row r="860" spans="2:24">
      <c r="B860" s="2" t="s">
        <v>1461</v>
      </c>
      <c r="C860" s="1"/>
      <c r="D860" s="1"/>
      <c r="E860" s="1"/>
      <c r="F860" s="1"/>
      <c r="G860" s="1"/>
      <c r="H860" s="1"/>
      <c r="I860"/>
      <c r="J860"/>
      <c r="K860"/>
      <c r="L860"/>
      <c r="M860"/>
      <c r="N860"/>
      <c r="O860"/>
      <c r="Q860" t="s">
        <v>25</v>
      </c>
      <c r="R860" s="1" t="s">
        <v>1462</v>
      </c>
      <c r="S860" s="1"/>
      <c r="T860" s="1" t="s">
        <v>962</v>
      </c>
      <c r="U860" s="1" t="s">
        <v>240</v>
      </c>
      <c r="V860" t="s">
        <v>29</v>
      </c>
      <c r="W860"/>
      <c r="X860" t="s">
        <v>30</v>
      </c>
    </row>
    <row r="861" spans="2:24">
      <c r="B861" s="2" t="s">
        <v>1463</v>
      </c>
      <c r="C861" s="1">
        <v>9873760488</v>
      </c>
      <c r="D861" s="1"/>
      <c r="E861" s="1"/>
      <c r="F861" s="1"/>
      <c r="G861" s="1" t="s">
        <v>72</v>
      </c>
      <c r="H861" s="1" t="s">
        <v>57</v>
      </c>
      <c r="I861"/>
      <c r="J861"/>
      <c r="K861"/>
      <c r="L861"/>
      <c r="M861"/>
      <c r="N861"/>
      <c r="O861"/>
      <c r="Q861" t="s">
        <v>25</v>
      </c>
      <c r="R861" s="1"/>
      <c r="S861" s="1"/>
      <c r="T861" s="1" t="s">
        <v>423</v>
      </c>
      <c r="U861" s="1" t="s">
        <v>28</v>
      </c>
      <c r="V861" t="s">
        <v>29</v>
      </c>
      <c r="W861"/>
      <c r="X861" t="s">
        <v>30</v>
      </c>
    </row>
    <row r="862" spans="2:24">
      <c r="B862" s="2" t="s">
        <v>1464</v>
      </c>
      <c r="C862" s="1"/>
      <c r="D862" s="1"/>
      <c r="E862" s="1"/>
      <c r="F862" s="1"/>
      <c r="G862" s="1"/>
      <c r="H862" s="1"/>
      <c r="I862"/>
      <c r="J862"/>
      <c r="K862"/>
      <c r="L862"/>
      <c r="M862"/>
      <c r="N862"/>
      <c r="O862"/>
      <c r="Q862" t="s">
        <v>25</v>
      </c>
      <c r="R862" s="1" t="s">
        <v>1465</v>
      </c>
      <c r="S862" s="1"/>
      <c r="T862" s="1" t="s">
        <v>52</v>
      </c>
      <c r="U862" s="1" t="s">
        <v>53</v>
      </c>
      <c r="V862" t="s">
        <v>29</v>
      </c>
      <c r="W862"/>
      <c r="X862" t="s">
        <v>30</v>
      </c>
    </row>
    <row r="863" spans="2:24">
      <c r="B863" s="2" t="s">
        <v>1466</v>
      </c>
      <c r="C863" s="1"/>
      <c r="D863" s="1"/>
      <c r="E863" s="1"/>
      <c r="F863" s="1"/>
      <c r="G863" s="1"/>
      <c r="H863" s="1"/>
      <c r="I863"/>
      <c r="J863"/>
      <c r="K863"/>
      <c r="L863"/>
      <c r="M863"/>
      <c r="N863"/>
      <c r="O863"/>
      <c r="Q863" t="s">
        <v>25</v>
      </c>
      <c r="R863" s="1"/>
      <c r="S863" s="1"/>
      <c r="T863" s="1" t="s">
        <v>614</v>
      </c>
      <c r="U863" s="1" t="s">
        <v>70</v>
      </c>
      <c r="V863" t="s">
        <v>29</v>
      </c>
      <c r="W863"/>
      <c r="X863" t="s">
        <v>30</v>
      </c>
    </row>
    <row r="864" spans="2:24">
      <c r="B864" s="2" t="s">
        <v>1467</v>
      </c>
      <c r="C864" s="1">
        <v>9810278433</v>
      </c>
      <c r="D864" s="1"/>
      <c r="E864" s="1"/>
      <c r="F864" s="1"/>
      <c r="G864" s="1" t="s">
        <v>56</v>
      </c>
      <c r="H864" s="1" t="s">
        <v>247</v>
      </c>
      <c r="I864"/>
      <c r="J864"/>
      <c r="K864"/>
      <c r="L864"/>
      <c r="M864"/>
      <c r="N864"/>
      <c r="O864"/>
      <c r="Q864" t="s">
        <v>25</v>
      </c>
      <c r="R864" s="1"/>
      <c r="S864" s="1"/>
      <c r="T864" s="1" t="s">
        <v>843</v>
      </c>
      <c r="U864" s="1" t="s">
        <v>78</v>
      </c>
      <c r="V864" t="s">
        <v>29</v>
      </c>
      <c r="W864"/>
      <c r="X864" t="s">
        <v>30</v>
      </c>
    </row>
    <row r="865" spans="2:24">
      <c r="B865" s="2" t="s">
        <v>1468</v>
      </c>
      <c r="C865" s="1"/>
      <c r="D865" s="1"/>
      <c r="E865" s="1"/>
      <c r="F865" s="1"/>
      <c r="G865" s="1"/>
      <c r="H865" s="1"/>
      <c r="I865"/>
      <c r="J865"/>
      <c r="K865"/>
      <c r="L865"/>
      <c r="M865"/>
      <c r="N865"/>
      <c r="O865"/>
      <c r="Q865" t="s">
        <v>25</v>
      </c>
      <c r="R865" s="1"/>
      <c r="S865" s="1"/>
      <c r="T865" s="1" t="s">
        <v>1469</v>
      </c>
      <c r="U865" s="1" t="s">
        <v>43</v>
      </c>
      <c r="V865" t="s">
        <v>29</v>
      </c>
      <c r="W865"/>
      <c r="X865" t="s">
        <v>30</v>
      </c>
    </row>
    <row r="866" spans="2:24">
      <c r="B866" s="2" t="s">
        <v>1470</v>
      </c>
      <c r="C866" s="1"/>
      <c r="D866" s="1"/>
      <c r="E866" s="1"/>
      <c r="F866" s="1"/>
      <c r="G866" s="1"/>
      <c r="H866" s="1"/>
      <c r="I866"/>
      <c r="J866"/>
      <c r="K866"/>
      <c r="L866"/>
      <c r="M866"/>
      <c r="N866"/>
      <c r="O866"/>
      <c r="Q866" t="s">
        <v>25</v>
      </c>
      <c r="R866" s="1"/>
      <c r="S866" s="1"/>
      <c r="T866" s="1" t="s">
        <v>52</v>
      </c>
      <c r="U866" s="1" t="s">
        <v>53</v>
      </c>
      <c r="V866" t="s">
        <v>29</v>
      </c>
      <c r="W866"/>
      <c r="X866" t="s">
        <v>30</v>
      </c>
    </row>
    <row r="867" spans="2:24">
      <c r="B867" s="2" t="s">
        <v>1471</v>
      </c>
      <c r="C867" s="1"/>
      <c r="D867" s="1"/>
      <c r="E867" s="1"/>
      <c r="F867" s="1"/>
      <c r="G867" s="1"/>
      <c r="H867" s="1"/>
      <c r="I867"/>
      <c r="J867"/>
      <c r="K867"/>
      <c r="L867"/>
      <c r="M867"/>
      <c r="N867"/>
      <c r="O867"/>
      <c r="Q867" t="s">
        <v>25</v>
      </c>
      <c r="R867" s="1" t="s">
        <v>1472</v>
      </c>
      <c r="S867" s="1"/>
      <c r="T867" s="1" t="s">
        <v>128</v>
      </c>
      <c r="U867" s="1" t="s">
        <v>43</v>
      </c>
      <c r="V867" t="s">
        <v>29</v>
      </c>
      <c r="W867"/>
      <c r="X867" t="s">
        <v>30</v>
      </c>
    </row>
    <row r="868" spans="2:24">
      <c r="B868" s="2" t="s">
        <v>1473</v>
      </c>
      <c r="C868" s="1">
        <v>9873275680</v>
      </c>
      <c r="D868" s="1"/>
      <c r="E868" s="1"/>
      <c r="F868" s="1"/>
      <c r="G868" s="1" t="s">
        <v>230</v>
      </c>
      <c r="H868" s="1" t="s">
        <v>46</v>
      </c>
      <c r="I868"/>
      <c r="J868"/>
      <c r="K868"/>
      <c r="L868"/>
      <c r="M868"/>
      <c r="N868"/>
      <c r="O868"/>
      <c r="Q868" t="s">
        <v>25</v>
      </c>
      <c r="R868" s="1" t="s">
        <v>1474</v>
      </c>
      <c r="S868" s="1"/>
      <c r="T868" s="1" t="s">
        <v>301</v>
      </c>
      <c r="U868" s="1" t="s">
        <v>53</v>
      </c>
      <c r="V868" t="s">
        <v>29</v>
      </c>
      <c r="W868"/>
      <c r="X868" t="s">
        <v>30</v>
      </c>
    </row>
    <row r="869" spans="2:24">
      <c r="B869" s="2" t="s">
        <v>1475</v>
      </c>
      <c r="C869" s="1"/>
      <c r="D869" s="1"/>
      <c r="E869" s="1"/>
      <c r="F869" s="1"/>
      <c r="G869" s="1"/>
      <c r="H869" s="1"/>
      <c r="I869"/>
      <c r="J869"/>
      <c r="K869"/>
      <c r="L869"/>
      <c r="M869"/>
      <c r="N869"/>
      <c r="O869"/>
      <c r="Q869" t="s">
        <v>25</v>
      </c>
      <c r="R869" s="1"/>
      <c r="S869" s="1"/>
      <c r="T869" s="1" t="s">
        <v>155</v>
      </c>
      <c r="U869" s="1" t="s">
        <v>90</v>
      </c>
      <c r="V869" t="s">
        <v>29</v>
      </c>
      <c r="W869"/>
      <c r="X869" t="s">
        <v>30</v>
      </c>
    </row>
    <row r="870" spans="2:24">
      <c r="B870" s="2" t="s">
        <v>1476</v>
      </c>
      <c r="C870" s="1">
        <v>9899801516</v>
      </c>
      <c r="D870" s="1"/>
      <c r="E870" s="1"/>
      <c r="F870" s="1"/>
      <c r="G870" s="1" t="s">
        <v>915</v>
      </c>
      <c r="H870" s="1" t="s">
        <v>57</v>
      </c>
      <c r="I870"/>
      <c r="J870"/>
      <c r="K870"/>
      <c r="L870"/>
      <c r="M870"/>
      <c r="N870"/>
      <c r="O870"/>
      <c r="Q870" t="s">
        <v>25</v>
      </c>
      <c r="R870" s="1"/>
      <c r="S870" s="1"/>
      <c r="T870" s="1" t="s">
        <v>39</v>
      </c>
      <c r="U870" s="1" t="s">
        <v>28</v>
      </c>
      <c r="V870" t="s">
        <v>29</v>
      </c>
      <c r="W870"/>
      <c r="X870" t="s">
        <v>30</v>
      </c>
    </row>
    <row r="871" spans="2:24">
      <c r="B871" s="2" t="s">
        <v>1477</v>
      </c>
      <c r="C871" s="1"/>
      <c r="D871" s="1"/>
      <c r="E871" s="1"/>
      <c r="F871" s="1"/>
      <c r="G871" s="1"/>
      <c r="H871" s="1"/>
      <c r="I871"/>
      <c r="J871"/>
      <c r="K871"/>
      <c r="L871"/>
      <c r="M871"/>
      <c r="N871"/>
      <c r="O871"/>
      <c r="Q871" t="s">
        <v>25</v>
      </c>
      <c r="R871" s="1"/>
      <c r="S871" s="1"/>
      <c r="T871" s="1" t="s">
        <v>1478</v>
      </c>
      <c r="U871" s="1" t="s">
        <v>1479</v>
      </c>
      <c r="V871" t="s">
        <v>29</v>
      </c>
      <c r="W871"/>
      <c r="X871" t="s">
        <v>30</v>
      </c>
    </row>
    <row r="872" spans="2:24">
      <c r="B872" s="2" t="s">
        <v>1480</v>
      </c>
      <c r="C872" s="1"/>
      <c r="D872" s="1"/>
      <c r="E872" s="1"/>
      <c r="F872" s="1"/>
      <c r="G872" s="1"/>
      <c r="H872" s="1"/>
      <c r="I872"/>
      <c r="J872"/>
      <c r="K872"/>
      <c r="L872"/>
      <c r="M872"/>
      <c r="N872"/>
      <c r="O872"/>
      <c r="Q872" t="s">
        <v>25</v>
      </c>
      <c r="R872" s="1"/>
      <c r="S872" s="1"/>
      <c r="T872" s="1" t="s">
        <v>1481</v>
      </c>
      <c r="U872" s="1" t="s">
        <v>33</v>
      </c>
      <c r="V872" t="s">
        <v>29</v>
      </c>
      <c r="W872"/>
      <c r="X872" t="s">
        <v>30</v>
      </c>
    </row>
    <row r="873" spans="2:24">
      <c r="B873" s="2" t="s">
        <v>1482</v>
      </c>
      <c r="C873" s="1"/>
      <c r="D873" s="1"/>
      <c r="E873" s="1"/>
      <c r="F873" s="1"/>
      <c r="G873" s="1"/>
      <c r="H873" s="1"/>
      <c r="I873"/>
      <c r="J873"/>
      <c r="K873"/>
      <c r="L873"/>
      <c r="M873"/>
      <c r="N873"/>
      <c r="O873"/>
      <c r="Q873" t="s">
        <v>25</v>
      </c>
      <c r="R873" s="1"/>
      <c r="S873" s="1"/>
      <c r="T873" s="1" t="s">
        <v>167</v>
      </c>
      <c r="U873" s="1" t="s">
        <v>28</v>
      </c>
      <c r="V873" t="s">
        <v>29</v>
      </c>
      <c r="W873"/>
      <c r="X873" t="s">
        <v>30</v>
      </c>
    </row>
    <row r="874" spans="2:24">
      <c r="B874" s="2" t="s">
        <v>1483</v>
      </c>
      <c r="C874" s="1"/>
      <c r="D874" s="1"/>
      <c r="E874" s="1"/>
      <c r="F874" s="1"/>
      <c r="G874" s="1"/>
      <c r="H874" s="1"/>
      <c r="I874"/>
      <c r="J874"/>
      <c r="K874"/>
      <c r="L874"/>
      <c r="M874"/>
      <c r="N874"/>
      <c r="O874"/>
      <c r="Q874" t="s">
        <v>25</v>
      </c>
      <c r="R874" s="1" t="s">
        <v>1484</v>
      </c>
      <c r="S874" s="1"/>
      <c r="T874" s="1" t="s">
        <v>374</v>
      </c>
      <c r="U874" s="1" t="s">
        <v>78</v>
      </c>
      <c r="V874" t="s">
        <v>29</v>
      </c>
      <c r="W874"/>
      <c r="X874" t="s">
        <v>30</v>
      </c>
    </row>
    <row r="875" spans="2:24">
      <c r="B875" s="2" t="s">
        <v>1485</v>
      </c>
      <c r="C875" s="1"/>
      <c r="D875" s="1"/>
      <c r="E875" s="1"/>
      <c r="F875" s="1"/>
      <c r="G875" s="1"/>
      <c r="H875" s="1"/>
      <c r="I875"/>
      <c r="J875"/>
      <c r="K875"/>
      <c r="L875"/>
      <c r="M875"/>
      <c r="N875"/>
      <c r="O875"/>
      <c r="Q875" t="s">
        <v>25</v>
      </c>
      <c r="R875" s="1"/>
      <c r="S875" s="1"/>
      <c r="T875" s="1" t="s">
        <v>52</v>
      </c>
      <c r="U875" s="1" t="s">
        <v>53</v>
      </c>
      <c r="V875" t="s">
        <v>29</v>
      </c>
      <c r="W875"/>
      <c r="X875" t="s">
        <v>30</v>
      </c>
    </row>
    <row r="876" spans="2:24">
      <c r="B876" s="2" t="s">
        <v>1486</v>
      </c>
      <c r="C876" s="1"/>
      <c r="D876" s="1"/>
      <c r="E876" s="1"/>
      <c r="F876" s="1"/>
      <c r="G876" s="1"/>
      <c r="H876" s="1"/>
      <c r="I876"/>
      <c r="J876"/>
      <c r="K876"/>
      <c r="L876"/>
      <c r="M876"/>
      <c r="N876"/>
      <c r="O876"/>
      <c r="Q876" t="s">
        <v>25</v>
      </c>
      <c r="R876" s="1"/>
      <c r="S876" s="1"/>
      <c r="T876" s="1" t="s">
        <v>977</v>
      </c>
      <c r="U876" s="1" t="s">
        <v>33</v>
      </c>
      <c r="V876" t="s">
        <v>29</v>
      </c>
      <c r="W876"/>
      <c r="X876" t="s">
        <v>30</v>
      </c>
    </row>
    <row r="877" spans="2:24">
      <c r="B877" s="2" t="s">
        <v>1487</v>
      </c>
      <c r="C877" s="1"/>
      <c r="D877" s="1"/>
      <c r="E877" s="1"/>
      <c r="F877" s="1"/>
      <c r="G877" s="1"/>
      <c r="H877" s="1"/>
      <c r="I877"/>
      <c r="J877"/>
      <c r="K877"/>
      <c r="L877"/>
      <c r="M877"/>
      <c r="N877"/>
      <c r="O877"/>
      <c r="Q877" t="s">
        <v>25</v>
      </c>
      <c r="R877" s="1"/>
      <c r="S877" s="1"/>
      <c r="T877" s="1" t="s">
        <v>454</v>
      </c>
      <c r="U877" s="1" t="s">
        <v>70</v>
      </c>
      <c r="V877" t="s">
        <v>29</v>
      </c>
      <c r="W877"/>
      <c r="X877" t="s">
        <v>30</v>
      </c>
    </row>
    <row r="878" spans="2:24">
      <c r="B878" s="2" t="s">
        <v>1488</v>
      </c>
      <c r="C878" s="1">
        <v>8745321892</v>
      </c>
      <c r="D878" s="1"/>
      <c r="E878" s="1"/>
      <c r="F878" s="1"/>
      <c r="G878" s="1" t="s">
        <v>45</v>
      </c>
      <c r="H878" s="1" t="s">
        <v>331</v>
      </c>
      <c r="I878"/>
      <c r="J878"/>
      <c r="K878"/>
      <c r="L878"/>
      <c r="M878"/>
      <c r="N878"/>
      <c r="O878"/>
      <c r="Q878" t="s">
        <v>25</v>
      </c>
      <c r="R878" s="1"/>
      <c r="S878" s="1"/>
      <c r="T878" s="1" t="s">
        <v>1326</v>
      </c>
      <c r="U878" s="1" t="s">
        <v>28</v>
      </c>
      <c r="V878" t="s">
        <v>29</v>
      </c>
      <c r="W878"/>
      <c r="X878" t="s">
        <v>30</v>
      </c>
    </row>
    <row r="879" spans="2:24">
      <c r="B879" s="2" t="s">
        <v>1489</v>
      </c>
      <c r="C879" s="1">
        <v>8087740099</v>
      </c>
      <c r="D879" s="1"/>
      <c r="E879" s="1"/>
      <c r="F879" s="1"/>
      <c r="G879" s="1" t="s">
        <v>45</v>
      </c>
      <c r="H879" s="1" t="s">
        <v>57</v>
      </c>
      <c r="I879"/>
      <c r="J879"/>
      <c r="K879"/>
      <c r="L879"/>
      <c r="M879"/>
      <c r="N879"/>
      <c r="O879"/>
      <c r="Q879" t="s">
        <v>25</v>
      </c>
      <c r="R879" s="1"/>
      <c r="S879" s="1"/>
      <c r="T879" s="1" t="s">
        <v>457</v>
      </c>
      <c r="U879" s="1" t="s">
        <v>33</v>
      </c>
      <c r="V879" t="s">
        <v>29</v>
      </c>
      <c r="W879"/>
      <c r="X879" t="s">
        <v>30</v>
      </c>
    </row>
    <row r="880" spans="2:24">
      <c r="B880" s="2" t="s">
        <v>1490</v>
      </c>
      <c r="C880" s="1">
        <v>7290080713</v>
      </c>
      <c r="D880" s="1"/>
      <c r="E880" s="1"/>
      <c r="F880" s="1"/>
      <c r="G880" s="1" t="s">
        <v>230</v>
      </c>
      <c r="H880" s="1" t="s">
        <v>231</v>
      </c>
      <c r="I880"/>
      <c r="J880"/>
      <c r="K880"/>
      <c r="L880"/>
      <c r="M880"/>
      <c r="N880"/>
      <c r="O880"/>
      <c r="Q880" t="s">
        <v>25</v>
      </c>
      <c r="R880" s="1" t="s">
        <v>1491</v>
      </c>
      <c r="S880" s="1"/>
      <c r="T880" s="1" t="s">
        <v>301</v>
      </c>
      <c r="U880" s="1" t="s">
        <v>53</v>
      </c>
      <c r="V880" t="s">
        <v>29</v>
      </c>
      <c r="W880"/>
      <c r="X880" t="s">
        <v>30</v>
      </c>
    </row>
    <row r="881" spans="2:24">
      <c r="B881" s="2" t="s">
        <v>1492</v>
      </c>
      <c r="C881" s="1"/>
      <c r="D881" s="1"/>
      <c r="E881" s="1"/>
      <c r="F881" s="1"/>
      <c r="G881" s="1"/>
      <c r="H881" s="1"/>
      <c r="I881"/>
      <c r="J881"/>
      <c r="K881"/>
      <c r="L881"/>
      <c r="M881"/>
      <c r="N881"/>
      <c r="O881"/>
      <c r="Q881" t="s">
        <v>25</v>
      </c>
      <c r="R881" s="1"/>
      <c r="S881" s="1"/>
      <c r="T881" s="1" t="s">
        <v>53</v>
      </c>
      <c r="U881" s="1" t="s">
        <v>53</v>
      </c>
      <c r="V881" t="s">
        <v>29</v>
      </c>
      <c r="W881"/>
      <c r="X881" t="s">
        <v>30</v>
      </c>
    </row>
    <row r="882" spans="2:24">
      <c r="B882" s="2" t="s">
        <v>1493</v>
      </c>
      <c r="C882" s="1">
        <v>9964630766</v>
      </c>
      <c r="D882" s="1"/>
      <c r="E882" s="1"/>
      <c r="F882" s="1"/>
      <c r="G882" s="1" t="s">
        <v>230</v>
      </c>
      <c r="H882" s="1" t="s">
        <v>46</v>
      </c>
      <c r="I882"/>
      <c r="J882"/>
      <c r="K882"/>
      <c r="L882"/>
      <c r="M882"/>
      <c r="N882"/>
      <c r="O882"/>
      <c r="Q882" t="s">
        <v>25</v>
      </c>
      <c r="R882" s="1"/>
      <c r="S882" s="1"/>
      <c r="T882" s="1" t="s">
        <v>631</v>
      </c>
      <c r="U882" s="1" t="s">
        <v>102</v>
      </c>
      <c r="V882" t="s">
        <v>29</v>
      </c>
      <c r="W882"/>
      <c r="X882" t="s">
        <v>30</v>
      </c>
    </row>
    <row r="883" spans="2:24">
      <c r="B883" s="2" t="s">
        <v>1494</v>
      </c>
      <c r="C883" s="1">
        <v>9899377160</v>
      </c>
      <c r="D883" s="1"/>
      <c r="E883" s="1"/>
      <c r="F883" s="1"/>
      <c r="G883" s="1" t="s">
        <v>146</v>
      </c>
      <c r="H883" s="1" t="s">
        <v>247</v>
      </c>
      <c r="I883"/>
      <c r="J883"/>
      <c r="K883"/>
      <c r="L883"/>
      <c r="M883"/>
      <c r="N883"/>
      <c r="O883"/>
      <c r="Q883" t="s">
        <v>25</v>
      </c>
      <c r="R883" s="1"/>
      <c r="S883" s="1"/>
      <c r="T883" s="1" t="s">
        <v>594</v>
      </c>
      <c r="U883" s="1" t="s">
        <v>53</v>
      </c>
      <c r="V883" t="s">
        <v>29</v>
      </c>
      <c r="W883"/>
      <c r="X883" t="s">
        <v>30</v>
      </c>
    </row>
    <row r="884" spans="2:24">
      <c r="B884" s="2" t="s">
        <v>1495</v>
      </c>
      <c r="C884" s="1"/>
      <c r="D884" s="1"/>
      <c r="E884" s="1"/>
      <c r="F884" s="1"/>
      <c r="G884" s="1"/>
      <c r="H884" s="1"/>
      <c r="I884"/>
      <c r="J884"/>
      <c r="K884"/>
      <c r="L884"/>
      <c r="M884"/>
      <c r="N884"/>
      <c r="O884"/>
      <c r="Q884" t="s">
        <v>25</v>
      </c>
      <c r="R884" s="1"/>
      <c r="S884" s="1"/>
      <c r="T884" s="1" t="s">
        <v>1496</v>
      </c>
      <c r="U884" s="1" t="s">
        <v>105</v>
      </c>
      <c r="V884" t="s">
        <v>29</v>
      </c>
      <c r="W884"/>
      <c r="X884" t="s">
        <v>30</v>
      </c>
    </row>
    <row r="885" spans="2:24">
      <c r="B885" s="2" t="s">
        <v>1497</v>
      </c>
      <c r="C885" s="1">
        <v>8679984100</v>
      </c>
      <c r="D885" s="1"/>
      <c r="E885" s="1"/>
      <c r="F885" s="1"/>
      <c r="G885" s="1" t="s">
        <v>146</v>
      </c>
      <c r="H885" s="1" t="s">
        <v>331</v>
      </c>
      <c r="I885"/>
      <c r="J885"/>
      <c r="K885"/>
      <c r="L885"/>
      <c r="M885"/>
      <c r="N885"/>
      <c r="O885"/>
      <c r="Q885" t="s">
        <v>25</v>
      </c>
      <c r="R885" s="1"/>
      <c r="S885" s="1"/>
      <c r="T885" s="1" t="s">
        <v>1498</v>
      </c>
      <c r="U885" s="1" t="s">
        <v>477</v>
      </c>
      <c r="V885" t="s">
        <v>29</v>
      </c>
      <c r="W885"/>
      <c r="X885" t="s">
        <v>30</v>
      </c>
    </row>
    <row r="886" spans="2:24">
      <c r="B886" s="2" t="s">
        <v>1499</v>
      </c>
      <c r="C886" s="1">
        <v>9831036943</v>
      </c>
      <c r="D886" s="1"/>
      <c r="E886" s="1"/>
      <c r="F886" s="1"/>
      <c r="G886" s="1" t="s">
        <v>146</v>
      </c>
      <c r="H886" s="1" t="s">
        <v>331</v>
      </c>
      <c r="I886"/>
      <c r="J886"/>
      <c r="K886"/>
      <c r="L886"/>
      <c r="M886"/>
      <c r="N886"/>
      <c r="O886"/>
      <c r="Q886" t="s">
        <v>25</v>
      </c>
      <c r="R886" s="1"/>
      <c r="S886" s="1"/>
      <c r="T886" s="1" t="s">
        <v>614</v>
      </c>
      <c r="U886" s="1" t="s">
        <v>70</v>
      </c>
      <c r="V886" t="s">
        <v>29</v>
      </c>
      <c r="W886"/>
      <c r="X886" t="s">
        <v>30</v>
      </c>
    </row>
    <row r="887" spans="2:24">
      <c r="B887" s="2" t="s">
        <v>1500</v>
      </c>
      <c r="C887" s="1"/>
      <c r="D887" s="1"/>
      <c r="E887" s="1"/>
      <c r="F887" s="1"/>
      <c r="G887" s="1"/>
      <c r="H887" s="1"/>
      <c r="I887"/>
      <c r="J887"/>
      <c r="K887"/>
      <c r="L887"/>
      <c r="M887"/>
      <c r="N887"/>
      <c r="O887"/>
      <c r="Q887" t="s">
        <v>25</v>
      </c>
      <c r="R887" s="1" t="s">
        <v>1501</v>
      </c>
      <c r="S887" s="1"/>
      <c r="T887" s="1" t="s">
        <v>1502</v>
      </c>
      <c r="U887" s="1" t="s">
        <v>477</v>
      </c>
      <c r="V887" t="s">
        <v>29</v>
      </c>
      <c r="W887"/>
      <c r="X887" t="s">
        <v>30</v>
      </c>
    </row>
    <row r="888" spans="2:24">
      <c r="B888" s="2" t="s">
        <v>1503</v>
      </c>
      <c r="C888" s="1"/>
      <c r="D888" s="1"/>
      <c r="E888" s="1"/>
      <c r="F888" s="1"/>
      <c r="G888" s="1"/>
      <c r="H888" s="1"/>
      <c r="I888"/>
      <c r="J888"/>
      <c r="K888"/>
      <c r="L888"/>
      <c r="M888"/>
      <c r="N888"/>
      <c r="O888"/>
      <c r="Q888" t="s">
        <v>25</v>
      </c>
      <c r="R888" s="1"/>
      <c r="S888" s="1"/>
      <c r="T888" s="1" t="s">
        <v>374</v>
      </c>
      <c r="U888" s="1" t="s">
        <v>78</v>
      </c>
      <c r="V888" t="s">
        <v>29</v>
      </c>
      <c r="W888"/>
      <c r="X888" t="s">
        <v>30</v>
      </c>
    </row>
    <row r="889" spans="2:24">
      <c r="B889" s="2" t="s">
        <v>1504</v>
      </c>
      <c r="C889" s="1">
        <v>9999222647</v>
      </c>
      <c r="D889" s="1"/>
      <c r="E889" s="1"/>
      <c r="F889" s="1"/>
      <c r="G889" s="1" t="s">
        <v>146</v>
      </c>
      <c r="H889" s="1" t="s">
        <v>331</v>
      </c>
      <c r="I889"/>
      <c r="J889"/>
      <c r="K889"/>
      <c r="L889"/>
      <c r="M889"/>
      <c r="N889"/>
      <c r="O889"/>
      <c r="Q889" t="s">
        <v>25</v>
      </c>
      <c r="R889" s="1"/>
      <c r="S889" s="1"/>
      <c r="T889" s="1" t="s">
        <v>84</v>
      </c>
      <c r="U889" s="1" t="s">
        <v>53</v>
      </c>
      <c r="V889" t="s">
        <v>29</v>
      </c>
      <c r="W889"/>
      <c r="X889" t="s">
        <v>30</v>
      </c>
    </row>
    <row r="890" spans="2:24">
      <c r="B890" s="2" t="s">
        <v>1505</v>
      </c>
      <c r="C890" s="1"/>
      <c r="D890" s="1"/>
      <c r="E890" s="1"/>
      <c r="F890" s="1"/>
      <c r="G890" s="1"/>
      <c r="H890" s="1"/>
      <c r="I890"/>
      <c r="J890"/>
      <c r="K890"/>
      <c r="L890"/>
      <c r="M890"/>
      <c r="N890"/>
      <c r="O890"/>
      <c r="Q890" t="s">
        <v>25</v>
      </c>
      <c r="R890" s="1"/>
      <c r="S890" s="1"/>
      <c r="T890" s="1" t="s">
        <v>1506</v>
      </c>
      <c r="U890" s="1" t="s">
        <v>116</v>
      </c>
      <c r="V890" t="s">
        <v>29</v>
      </c>
      <c r="W890"/>
      <c r="X890" t="s">
        <v>30</v>
      </c>
    </row>
    <row r="891" spans="2:24">
      <c r="B891" s="2" t="s">
        <v>1507</v>
      </c>
      <c r="C891" s="1">
        <v>8145059864</v>
      </c>
      <c r="D891" s="1"/>
      <c r="E891" s="1"/>
      <c r="F891" s="1"/>
      <c r="G891" s="1" t="s">
        <v>45</v>
      </c>
      <c r="H891" s="1" t="s">
        <v>510</v>
      </c>
      <c r="I891"/>
      <c r="J891"/>
      <c r="K891"/>
      <c r="L891"/>
      <c r="M891"/>
      <c r="N891"/>
      <c r="O891"/>
      <c r="Q891" t="s">
        <v>25</v>
      </c>
      <c r="R891" s="1" t="s">
        <v>1508</v>
      </c>
      <c r="S891" s="1"/>
      <c r="T891" s="1" t="s">
        <v>1509</v>
      </c>
      <c r="U891" s="1" t="s">
        <v>70</v>
      </c>
      <c r="V891" t="s">
        <v>29</v>
      </c>
      <c r="W891"/>
      <c r="X891" t="s">
        <v>30</v>
      </c>
    </row>
    <row r="892" spans="2:24">
      <c r="B892" s="2" t="s">
        <v>1510</v>
      </c>
      <c r="C892" s="1"/>
      <c r="D892" s="1"/>
      <c r="E892" s="1"/>
      <c r="F892" s="1"/>
      <c r="G892" s="1"/>
      <c r="H892" s="1"/>
      <c r="I892"/>
      <c r="J892"/>
      <c r="K892"/>
      <c r="L892"/>
      <c r="M892"/>
      <c r="N892"/>
      <c r="O892"/>
      <c r="Q892" t="s">
        <v>25</v>
      </c>
      <c r="R892" s="1"/>
      <c r="S892" s="1"/>
      <c r="T892" s="1" t="s">
        <v>1511</v>
      </c>
      <c r="U892" s="1" t="s">
        <v>240</v>
      </c>
      <c r="V892" t="s">
        <v>29</v>
      </c>
      <c r="W892"/>
      <c r="X892" t="s">
        <v>30</v>
      </c>
    </row>
    <row r="893" spans="2:24">
      <c r="B893" s="2" t="s">
        <v>1512</v>
      </c>
      <c r="C893" s="1">
        <v>8826601687</v>
      </c>
      <c r="D893" s="1"/>
      <c r="E893" s="1"/>
      <c r="F893" s="1"/>
      <c r="G893" s="1" t="s">
        <v>72</v>
      </c>
      <c r="H893" s="1" t="s">
        <v>46</v>
      </c>
      <c r="I893"/>
      <c r="J893"/>
      <c r="K893"/>
      <c r="L893"/>
      <c r="M893"/>
      <c r="N893"/>
      <c r="O893"/>
      <c r="Q893" t="s">
        <v>25</v>
      </c>
      <c r="R893" s="1"/>
      <c r="S893" s="1"/>
      <c r="T893" s="1" t="s">
        <v>39</v>
      </c>
      <c r="U893" s="1" t="s">
        <v>28</v>
      </c>
      <c r="V893" t="s">
        <v>29</v>
      </c>
      <c r="W893"/>
      <c r="X893" t="s">
        <v>30</v>
      </c>
    </row>
    <row r="894" spans="2:24">
      <c r="B894" s="2" t="s">
        <v>1513</v>
      </c>
      <c r="C894" s="1"/>
      <c r="D894" s="1"/>
      <c r="E894" s="1"/>
      <c r="F894" s="1"/>
      <c r="G894" s="1"/>
      <c r="H894" s="1"/>
      <c r="I894"/>
      <c r="J894"/>
      <c r="K894"/>
      <c r="L894"/>
      <c r="M894"/>
      <c r="N894"/>
      <c r="O894"/>
      <c r="Q894" t="s">
        <v>25</v>
      </c>
      <c r="R894" s="1" t="s">
        <v>1514</v>
      </c>
      <c r="S894" s="1"/>
      <c r="T894" s="1" t="s">
        <v>1515</v>
      </c>
      <c r="U894" s="1" t="s">
        <v>28</v>
      </c>
      <c r="V894" t="s">
        <v>29</v>
      </c>
      <c r="W894"/>
      <c r="X894" t="s">
        <v>30</v>
      </c>
    </row>
    <row r="895" spans="2:24">
      <c r="B895" s="2" t="s">
        <v>1516</v>
      </c>
      <c r="C895" s="1">
        <v>9896184245</v>
      </c>
      <c r="D895" s="1"/>
      <c r="E895" s="1"/>
      <c r="F895" s="1"/>
      <c r="G895" s="1" t="s">
        <v>56</v>
      </c>
      <c r="H895" s="1" t="s">
        <v>57</v>
      </c>
      <c r="I895"/>
      <c r="J895"/>
      <c r="K895"/>
      <c r="L895"/>
      <c r="M895"/>
      <c r="N895"/>
      <c r="O895"/>
      <c r="Q895" t="s">
        <v>25</v>
      </c>
      <c r="R895" s="1"/>
      <c r="S895" s="1"/>
      <c r="T895" s="1" t="s">
        <v>1517</v>
      </c>
      <c r="U895" s="1" t="s">
        <v>78</v>
      </c>
      <c r="V895" t="s">
        <v>29</v>
      </c>
      <c r="W895"/>
      <c r="X895" t="s">
        <v>30</v>
      </c>
    </row>
    <row r="896" spans="2:24">
      <c r="B896" s="2" t="s">
        <v>1518</v>
      </c>
      <c r="C896" s="1"/>
      <c r="D896" s="1"/>
      <c r="E896" s="1"/>
      <c r="F896" s="1"/>
      <c r="G896" s="1"/>
      <c r="H896" s="1"/>
      <c r="I896"/>
      <c r="J896"/>
      <c r="K896"/>
      <c r="L896"/>
      <c r="M896"/>
      <c r="N896"/>
      <c r="O896"/>
      <c r="Q896" t="s">
        <v>25</v>
      </c>
      <c r="R896" s="1"/>
      <c r="S896" s="1"/>
      <c r="T896" s="1" t="s">
        <v>1519</v>
      </c>
      <c r="U896" s="1" t="s">
        <v>240</v>
      </c>
      <c r="V896" t="s">
        <v>29</v>
      </c>
      <c r="W896"/>
      <c r="X896" t="s">
        <v>30</v>
      </c>
    </row>
    <row r="897" spans="2:24">
      <c r="B897" s="2" t="s">
        <v>1520</v>
      </c>
      <c r="C897" s="1"/>
      <c r="D897" s="1"/>
      <c r="E897" s="1"/>
      <c r="F897" s="1"/>
      <c r="G897" s="1"/>
      <c r="H897" s="1"/>
      <c r="I897"/>
      <c r="J897"/>
      <c r="K897"/>
      <c r="L897"/>
      <c r="M897"/>
      <c r="N897"/>
      <c r="O897"/>
      <c r="Q897" t="s">
        <v>25</v>
      </c>
      <c r="R897" s="1"/>
      <c r="S897" s="1"/>
      <c r="T897" s="1" t="s">
        <v>52</v>
      </c>
      <c r="U897" s="1" t="s">
        <v>53</v>
      </c>
      <c r="V897" t="s">
        <v>29</v>
      </c>
      <c r="W897"/>
      <c r="X897" t="s">
        <v>30</v>
      </c>
    </row>
    <row r="898" spans="2:24">
      <c r="B898" s="2" t="s">
        <v>1521</v>
      </c>
      <c r="C898" s="1"/>
      <c r="D898" s="1"/>
      <c r="E898" s="1"/>
      <c r="F898" s="1"/>
      <c r="G898" s="1"/>
      <c r="H898" s="1"/>
      <c r="I898"/>
      <c r="J898"/>
      <c r="K898"/>
      <c r="L898"/>
      <c r="M898"/>
      <c r="N898"/>
      <c r="O898"/>
      <c r="Q898" t="s">
        <v>25</v>
      </c>
      <c r="R898" s="1" t="s">
        <v>1522</v>
      </c>
      <c r="S898" s="1"/>
      <c r="T898" s="1" t="s">
        <v>1093</v>
      </c>
      <c r="U898" s="1" t="s">
        <v>28</v>
      </c>
      <c r="V898" t="s">
        <v>29</v>
      </c>
      <c r="W898"/>
      <c r="X898" t="s">
        <v>30</v>
      </c>
    </row>
    <row r="899" spans="2:24">
      <c r="B899" s="2" t="s">
        <v>1523</v>
      </c>
      <c r="C899" s="1"/>
      <c r="D899" s="1"/>
      <c r="E899" s="1"/>
      <c r="F899" s="1"/>
      <c r="G899" s="1"/>
      <c r="H899" s="1"/>
      <c r="I899"/>
      <c r="J899"/>
      <c r="K899"/>
      <c r="L899"/>
      <c r="M899"/>
      <c r="N899"/>
      <c r="O899"/>
      <c r="Q899" t="s">
        <v>25</v>
      </c>
      <c r="R899" s="1" t="s">
        <v>1524</v>
      </c>
      <c r="S899" s="1"/>
      <c r="T899" s="1" t="s">
        <v>658</v>
      </c>
      <c r="U899" s="1" t="s">
        <v>148</v>
      </c>
      <c r="V899" t="s">
        <v>29</v>
      </c>
      <c r="W899"/>
      <c r="X899" t="s">
        <v>30</v>
      </c>
    </row>
    <row r="900" spans="2:24">
      <c r="B900" s="2" t="s">
        <v>1525</v>
      </c>
      <c r="C900" s="1"/>
      <c r="D900" s="1"/>
      <c r="E900" s="1"/>
      <c r="F900" s="1"/>
      <c r="G900" s="1"/>
      <c r="H900" s="1"/>
      <c r="I900"/>
      <c r="J900"/>
      <c r="K900"/>
      <c r="L900"/>
      <c r="M900"/>
      <c r="N900"/>
      <c r="O900"/>
      <c r="Q900" t="s">
        <v>25</v>
      </c>
      <c r="R900" s="1"/>
      <c r="S900" s="1"/>
      <c r="T900" s="1" t="s">
        <v>387</v>
      </c>
      <c r="U900" s="1" t="s">
        <v>78</v>
      </c>
      <c r="V900" t="s">
        <v>29</v>
      </c>
      <c r="W900"/>
      <c r="X900" t="s">
        <v>30</v>
      </c>
    </row>
    <row r="901" spans="2:24">
      <c r="B901" s="2" t="s">
        <v>1526</v>
      </c>
      <c r="C901" s="1"/>
      <c r="D901" s="1"/>
      <c r="E901" s="1"/>
      <c r="F901" s="1"/>
      <c r="G901" s="1"/>
      <c r="H901" s="1"/>
      <c r="I901"/>
      <c r="J901"/>
      <c r="K901"/>
      <c r="L901"/>
      <c r="M901"/>
      <c r="N901"/>
      <c r="O901"/>
      <c r="Q901" t="s">
        <v>25</v>
      </c>
      <c r="R901" s="1" t="s">
        <v>1527</v>
      </c>
      <c r="S901" s="1"/>
      <c r="T901" s="1" t="s">
        <v>264</v>
      </c>
      <c r="U901" s="1" t="s">
        <v>28</v>
      </c>
      <c r="V901" t="s">
        <v>29</v>
      </c>
      <c r="W901"/>
      <c r="X901" t="s">
        <v>30</v>
      </c>
    </row>
    <row r="902" spans="2:24">
      <c r="B902" s="2" t="s">
        <v>1528</v>
      </c>
      <c r="C902" s="1">
        <v>9811292158</v>
      </c>
      <c r="D902" s="1"/>
      <c r="E902" s="1"/>
      <c r="F902" s="1"/>
      <c r="G902" s="1" t="s">
        <v>230</v>
      </c>
      <c r="H902" s="1" t="s">
        <v>57</v>
      </c>
      <c r="I902"/>
      <c r="J902"/>
      <c r="K902"/>
      <c r="L902"/>
      <c r="M902"/>
      <c r="N902"/>
      <c r="O902"/>
      <c r="Q902" t="s">
        <v>25</v>
      </c>
      <c r="R902" s="1" t="s">
        <v>1529</v>
      </c>
      <c r="S902" s="1"/>
      <c r="T902" s="1" t="s">
        <v>660</v>
      </c>
      <c r="U902" s="1" t="s">
        <v>53</v>
      </c>
      <c r="V902" t="s">
        <v>29</v>
      </c>
      <c r="W902"/>
      <c r="X902" t="s">
        <v>30</v>
      </c>
    </row>
    <row r="903" spans="2:24">
      <c r="B903" s="2" t="s">
        <v>1530</v>
      </c>
      <c r="C903" s="1">
        <v>9314456157</v>
      </c>
      <c r="D903" s="1"/>
      <c r="E903" s="1"/>
      <c r="F903" s="1"/>
      <c r="G903" s="1" t="s">
        <v>45</v>
      </c>
      <c r="H903" s="1" t="s">
        <v>57</v>
      </c>
      <c r="I903"/>
      <c r="J903"/>
      <c r="K903"/>
      <c r="L903"/>
      <c r="M903"/>
      <c r="N903"/>
      <c r="O903"/>
      <c r="Q903" t="s">
        <v>25</v>
      </c>
      <c r="R903" s="1"/>
      <c r="S903" s="1"/>
      <c r="T903" s="1" t="s">
        <v>950</v>
      </c>
      <c r="U903" s="1" t="s">
        <v>43</v>
      </c>
      <c r="V903" t="s">
        <v>29</v>
      </c>
      <c r="W903"/>
      <c r="X903" t="s">
        <v>30</v>
      </c>
    </row>
    <row r="904" spans="2:24">
      <c r="B904" s="2" t="s">
        <v>1531</v>
      </c>
      <c r="C904" s="1">
        <v>9830027317</v>
      </c>
      <c r="D904" s="1"/>
      <c r="E904" s="1"/>
      <c r="F904" s="1"/>
      <c r="G904" s="1" t="s">
        <v>45</v>
      </c>
      <c r="H904" s="1" t="s">
        <v>57</v>
      </c>
      <c r="I904"/>
      <c r="J904"/>
      <c r="K904"/>
      <c r="L904"/>
      <c r="M904"/>
      <c r="N904"/>
      <c r="O904"/>
      <c r="Q904" t="s">
        <v>25</v>
      </c>
      <c r="R904" s="1" t="s">
        <v>1532</v>
      </c>
      <c r="S904" s="1"/>
      <c r="T904" s="1" t="s">
        <v>614</v>
      </c>
      <c r="U904" s="1" t="s">
        <v>70</v>
      </c>
      <c r="V904" t="s">
        <v>29</v>
      </c>
      <c r="W904"/>
      <c r="X904" t="s">
        <v>30</v>
      </c>
    </row>
    <row r="905" spans="2:24">
      <c r="B905" s="2" t="s">
        <v>1533</v>
      </c>
      <c r="C905" s="1"/>
      <c r="D905" s="1"/>
      <c r="E905" s="1"/>
      <c r="F905" s="1"/>
      <c r="G905" s="1"/>
      <c r="H905" s="1"/>
      <c r="I905"/>
      <c r="J905"/>
      <c r="K905"/>
      <c r="L905"/>
      <c r="M905"/>
      <c r="N905"/>
      <c r="O905"/>
      <c r="Q905" t="s">
        <v>25</v>
      </c>
      <c r="R905" s="1"/>
      <c r="S905" s="1"/>
      <c r="T905" s="1" t="s">
        <v>184</v>
      </c>
      <c r="U905" s="1" t="s">
        <v>185</v>
      </c>
      <c r="V905" t="s">
        <v>29</v>
      </c>
      <c r="W905"/>
      <c r="X905" t="s">
        <v>30</v>
      </c>
    </row>
    <row r="906" spans="2:24">
      <c r="B906" s="2" t="s">
        <v>1534</v>
      </c>
      <c r="C906" s="1"/>
      <c r="D906" s="1"/>
      <c r="E906" s="1"/>
      <c r="F906" s="1"/>
      <c r="G906" s="1"/>
      <c r="H906" s="1"/>
      <c r="I906"/>
      <c r="J906"/>
      <c r="K906"/>
      <c r="L906"/>
      <c r="M906"/>
      <c r="N906"/>
      <c r="O906"/>
      <c r="Q906" t="s">
        <v>25</v>
      </c>
      <c r="R906" s="1"/>
      <c r="S906" s="1"/>
      <c r="T906" s="1" t="s">
        <v>118</v>
      </c>
      <c r="U906" s="1" t="s">
        <v>116</v>
      </c>
      <c r="V906" t="s">
        <v>29</v>
      </c>
      <c r="W906"/>
      <c r="X906" t="s">
        <v>30</v>
      </c>
    </row>
    <row r="907" spans="2:24">
      <c r="B907" s="2" t="s">
        <v>1535</v>
      </c>
      <c r="C907" s="1"/>
      <c r="D907" s="1"/>
      <c r="E907" s="1"/>
      <c r="F907" s="1"/>
      <c r="G907" s="1"/>
      <c r="H907" s="1"/>
      <c r="I907"/>
      <c r="J907"/>
      <c r="K907"/>
      <c r="L907"/>
      <c r="M907"/>
      <c r="N907"/>
      <c r="O907"/>
      <c r="Q907" t="s">
        <v>25</v>
      </c>
      <c r="R907" s="1"/>
      <c r="S907" s="1"/>
      <c r="T907" s="1" t="s">
        <v>52</v>
      </c>
      <c r="U907" s="1" t="s">
        <v>53</v>
      </c>
      <c r="V907" t="s">
        <v>29</v>
      </c>
      <c r="W907"/>
      <c r="X907" t="s">
        <v>30</v>
      </c>
    </row>
    <row r="908" spans="2:24">
      <c r="B908" s="2" t="s">
        <v>1536</v>
      </c>
      <c r="C908" s="1">
        <v>9862364078</v>
      </c>
      <c r="D908" s="1"/>
      <c r="E908" s="1"/>
      <c r="F908" s="1"/>
      <c r="G908" s="1" t="s">
        <v>146</v>
      </c>
      <c r="H908" s="1" t="s">
        <v>247</v>
      </c>
      <c r="I908"/>
      <c r="J908"/>
      <c r="K908"/>
      <c r="L908"/>
      <c r="M908"/>
      <c r="N908"/>
      <c r="O908"/>
      <c r="Q908" t="s">
        <v>25</v>
      </c>
      <c r="R908" s="1"/>
      <c r="S908" s="1"/>
      <c r="T908" s="1" t="s">
        <v>1478</v>
      </c>
      <c r="U908" s="1" t="s">
        <v>1479</v>
      </c>
      <c r="V908" t="s">
        <v>29</v>
      </c>
      <c r="W908"/>
      <c r="X908" t="s">
        <v>30</v>
      </c>
    </row>
    <row r="909" spans="2:24">
      <c r="B909" s="2" t="s">
        <v>1537</v>
      </c>
      <c r="C909" s="1"/>
      <c r="D909" s="1"/>
      <c r="E909" s="1"/>
      <c r="F909" s="1"/>
      <c r="G909" s="1"/>
      <c r="H909" s="1"/>
      <c r="I909"/>
      <c r="J909"/>
      <c r="K909"/>
      <c r="L909"/>
      <c r="M909"/>
      <c r="N909"/>
      <c r="O909"/>
      <c r="Q909" t="s">
        <v>25</v>
      </c>
      <c r="R909" s="1" t="s">
        <v>1538</v>
      </c>
      <c r="S909" s="1"/>
      <c r="T909" s="1" t="s">
        <v>1326</v>
      </c>
      <c r="U909" s="1" t="s">
        <v>28</v>
      </c>
      <c r="V909" t="s">
        <v>29</v>
      </c>
      <c r="W909"/>
      <c r="X909" t="s">
        <v>30</v>
      </c>
    </row>
    <row r="910" spans="2:24">
      <c r="B910" s="2" t="s">
        <v>1539</v>
      </c>
      <c r="C910" s="1"/>
      <c r="D910" s="1"/>
      <c r="E910" s="1"/>
      <c r="F910" s="1"/>
      <c r="G910" s="1"/>
      <c r="H910" s="1"/>
      <c r="I910"/>
      <c r="J910"/>
      <c r="K910"/>
      <c r="L910"/>
      <c r="M910"/>
      <c r="N910"/>
      <c r="O910"/>
      <c r="Q910" t="s">
        <v>25</v>
      </c>
      <c r="R910" s="1"/>
      <c r="S910" s="1"/>
      <c r="T910" s="1" t="s">
        <v>52</v>
      </c>
      <c r="U910" s="1" t="s">
        <v>53</v>
      </c>
      <c r="V910" t="s">
        <v>29</v>
      </c>
      <c r="W910"/>
      <c r="X910" t="s">
        <v>30</v>
      </c>
    </row>
    <row r="911" spans="2:24">
      <c r="B911" s="2" t="s">
        <v>1540</v>
      </c>
      <c r="C911" s="1"/>
      <c r="D911" s="1"/>
      <c r="E911" s="1"/>
      <c r="F911" s="1"/>
      <c r="G911" s="1"/>
      <c r="H911" s="1"/>
      <c r="I911"/>
      <c r="J911"/>
      <c r="K911"/>
      <c r="L911"/>
      <c r="M911"/>
      <c r="N911"/>
      <c r="O911"/>
      <c r="Q911" t="s">
        <v>25</v>
      </c>
      <c r="R911" s="1"/>
      <c r="S911" s="1"/>
      <c r="T911" s="1" t="s">
        <v>52</v>
      </c>
      <c r="U911" s="1" t="s">
        <v>53</v>
      </c>
      <c r="V911" t="s">
        <v>29</v>
      </c>
      <c r="W911"/>
      <c r="X911" t="s">
        <v>30</v>
      </c>
    </row>
    <row r="912" spans="2:24">
      <c r="B912" s="2" t="s">
        <v>1541</v>
      </c>
      <c r="C912" s="1"/>
      <c r="D912" s="1"/>
      <c r="E912" s="1"/>
      <c r="F912" s="1"/>
      <c r="G912" s="1"/>
      <c r="H912" s="1"/>
      <c r="I912"/>
      <c r="J912"/>
      <c r="K912"/>
      <c r="L912"/>
      <c r="M912"/>
      <c r="N912"/>
      <c r="O912"/>
      <c r="Q912" t="s">
        <v>25</v>
      </c>
      <c r="R912" s="1"/>
      <c r="S912" s="1"/>
      <c r="T912" s="1" t="s">
        <v>66</v>
      </c>
      <c r="U912" s="1" t="s">
        <v>28</v>
      </c>
      <c r="V912" t="s">
        <v>29</v>
      </c>
      <c r="W912"/>
      <c r="X912" t="s">
        <v>30</v>
      </c>
    </row>
    <row r="913" spans="2:24">
      <c r="B913" s="2" t="s">
        <v>1542</v>
      </c>
      <c r="C913" s="1"/>
      <c r="D913" s="1"/>
      <c r="E913" s="1"/>
      <c r="F913" s="1"/>
      <c r="G913" s="1"/>
      <c r="H913" s="1"/>
      <c r="I913"/>
      <c r="J913"/>
      <c r="K913"/>
      <c r="L913"/>
      <c r="M913"/>
      <c r="N913"/>
      <c r="O913"/>
      <c r="Q913" t="s">
        <v>25</v>
      </c>
      <c r="R913" s="1"/>
      <c r="S913" s="1"/>
      <c r="T913" s="1" t="s">
        <v>423</v>
      </c>
      <c r="U913" s="1" t="s">
        <v>28</v>
      </c>
      <c r="V913" t="s">
        <v>29</v>
      </c>
      <c r="W913"/>
      <c r="X913" t="s">
        <v>30</v>
      </c>
    </row>
    <row r="914" spans="2:24">
      <c r="B914" s="2" t="s">
        <v>1543</v>
      </c>
      <c r="C914" s="1"/>
      <c r="D914" s="1"/>
      <c r="E914" s="1"/>
      <c r="F914" s="1"/>
      <c r="G914" s="1"/>
      <c r="H914" s="1"/>
      <c r="I914"/>
      <c r="J914"/>
      <c r="K914"/>
      <c r="L914"/>
      <c r="M914"/>
      <c r="N914"/>
      <c r="O914"/>
      <c r="Q914" t="s">
        <v>25</v>
      </c>
      <c r="R914" s="1" t="s">
        <v>1544</v>
      </c>
      <c r="S914" s="1"/>
      <c r="T914" s="1" t="s">
        <v>52</v>
      </c>
      <c r="U914" s="1" t="s">
        <v>53</v>
      </c>
      <c r="V914" t="s">
        <v>29</v>
      </c>
      <c r="W914"/>
      <c r="X914" t="s">
        <v>30</v>
      </c>
    </row>
    <row r="915" spans="2:24">
      <c r="B915" s="2" t="s">
        <v>1545</v>
      </c>
      <c r="C915" s="1">
        <f>919693424242</f>
        <v>919693424242</v>
      </c>
      <c r="D915" s="1"/>
      <c r="E915" s="1"/>
      <c r="F915" s="1"/>
      <c r="G915" s="1" t="s">
        <v>56</v>
      </c>
      <c r="H915" s="1" t="s">
        <v>57</v>
      </c>
      <c r="I915"/>
      <c r="J915"/>
      <c r="K915"/>
      <c r="L915"/>
      <c r="M915"/>
      <c r="N915"/>
      <c r="O915"/>
      <c r="Q915" t="s">
        <v>25</v>
      </c>
      <c r="R915" s="1"/>
      <c r="S915" s="1"/>
      <c r="T915" s="1" t="s">
        <v>305</v>
      </c>
      <c r="U915" s="1" t="s">
        <v>33</v>
      </c>
      <c r="V915" t="s">
        <v>29</v>
      </c>
      <c r="W915"/>
      <c r="X915" t="s">
        <v>30</v>
      </c>
    </row>
    <row r="916" spans="2:24">
      <c r="B916" s="2" t="s">
        <v>1546</v>
      </c>
      <c r="C916" s="1">
        <v>8285202252</v>
      </c>
      <c r="D916" s="1"/>
      <c r="E916" s="1"/>
      <c r="F916" s="1"/>
      <c r="G916" s="1" t="s">
        <v>146</v>
      </c>
      <c r="H916" s="1" t="s">
        <v>46</v>
      </c>
      <c r="I916"/>
      <c r="J916"/>
      <c r="K916"/>
      <c r="L916"/>
      <c r="M916"/>
      <c r="N916"/>
      <c r="O916"/>
      <c r="Q916" t="s">
        <v>25</v>
      </c>
      <c r="R916" s="1"/>
      <c r="S916" s="1"/>
      <c r="T916" s="1" t="s">
        <v>459</v>
      </c>
      <c r="U916" s="1" t="s">
        <v>289</v>
      </c>
      <c r="V916" t="s">
        <v>29</v>
      </c>
      <c r="W916"/>
      <c r="X916" t="s">
        <v>30</v>
      </c>
    </row>
    <row r="917" spans="2:24">
      <c r="B917" s="2" t="s">
        <v>1547</v>
      </c>
      <c r="C917" s="1">
        <v>8115556386</v>
      </c>
      <c r="D917" s="1"/>
      <c r="E917" s="1"/>
      <c r="F917" s="1"/>
      <c r="G917" s="1" t="s">
        <v>45</v>
      </c>
      <c r="H917" s="1" t="s">
        <v>476</v>
      </c>
      <c r="I917"/>
      <c r="J917"/>
      <c r="K917"/>
      <c r="L917"/>
      <c r="M917"/>
      <c r="N917"/>
      <c r="O917"/>
      <c r="Q917" t="s">
        <v>25</v>
      </c>
      <c r="R917" s="1"/>
      <c r="S917" s="1"/>
      <c r="T917" s="1" t="s">
        <v>217</v>
      </c>
      <c r="U917" s="1" t="s">
        <v>28</v>
      </c>
      <c r="V917" t="s">
        <v>29</v>
      </c>
      <c r="W917"/>
      <c r="X917" t="s">
        <v>30</v>
      </c>
    </row>
    <row r="918" spans="2:24">
      <c r="B918" s="2" t="s">
        <v>1548</v>
      </c>
      <c r="C918" s="1"/>
      <c r="D918" s="1"/>
      <c r="E918" s="1"/>
      <c r="F918" s="1"/>
      <c r="G918" s="1"/>
      <c r="H918" s="1"/>
      <c r="I918"/>
      <c r="J918"/>
      <c r="K918"/>
      <c r="L918"/>
      <c r="M918"/>
      <c r="N918"/>
      <c r="O918"/>
      <c r="Q918" t="s">
        <v>25</v>
      </c>
      <c r="R918" s="1"/>
      <c r="S918" s="1"/>
      <c r="T918" s="1" t="s">
        <v>52</v>
      </c>
      <c r="U918" s="1" t="s">
        <v>53</v>
      </c>
      <c r="V918" t="s">
        <v>29</v>
      </c>
      <c r="W918"/>
      <c r="X918" t="s">
        <v>30</v>
      </c>
    </row>
    <row r="919" spans="2:24">
      <c r="B919" s="2" t="s">
        <v>1549</v>
      </c>
      <c r="C919" s="1">
        <v>9991144404</v>
      </c>
      <c r="D919" s="1"/>
      <c r="E919" s="1"/>
      <c r="F919" s="1"/>
      <c r="G919" s="1" t="s">
        <v>45</v>
      </c>
      <c r="H919" s="1" t="s">
        <v>57</v>
      </c>
      <c r="I919"/>
      <c r="J919"/>
      <c r="K919"/>
      <c r="L919"/>
      <c r="M919"/>
      <c r="N919"/>
      <c r="O919"/>
      <c r="Q919" t="s">
        <v>25</v>
      </c>
      <c r="R919" s="1"/>
      <c r="S919" s="1"/>
      <c r="T919" s="1" t="s">
        <v>1550</v>
      </c>
      <c r="U919" s="1" t="s">
        <v>78</v>
      </c>
      <c r="V919" t="s">
        <v>29</v>
      </c>
      <c r="W919"/>
      <c r="X919" t="s">
        <v>30</v>
      </c>
    </row>
    <row r="920" spans="2:24">
      <c r="B920" s="2" t="s">
        <v>1551</v>
      </c>
      <c r="C920" s="1"/>
      <c r="D920" s="1"/>
      <c r="E920" s="1"/>
      <c r="F920" s="1"/>
      <c r="G920" s="1"/>
      <c r="H920" s="1"/>
      <c r="I920"/>
      <c r="J920"/>
      <c r="K920"/>
      <c r="L920"/>
      <c r="M920"/>
      <c r="N920"/>
      <c r="O920"/>
      <c r="Q920" t="s">
        <v>25</v>
      </c>
      <c r="R920" s="1"/>
      <c r="S920" s="1"/>
      <c r="T920" s="1" t="s">
        <v>52</v>
      </c>
      <c r="U920" s="1" t="s">
        <v>53</v>
      </c>
      <c r="V920" t="s">
        <v>29</v>
      </c>
      <c r="W920"/>
      <c r="X920" t="s">
        <v>30</v>
      </c>
    </row>
    <row r="921" spans="2:24">
      <c r="B921" s="2" t="s">
        <v>1552</v>
      </c>
      <c r="C921" s="1">
        <v>9250716277</v>
      </c>
      <c r="D921" s="1"/>
      <c r="E921" s="1"/>
      <c r="F921" s="1"/>
      <c r="G921" s="1" t="s">
        <v>146</v>
      </c>
      <c r="H921" s="1" t="s">
        <v>331</v>
      </c>
      <c r="I921"/>
      <c r="J921"/>
      <c r="K921"/>
      <c r="L921"/>
      <c r="M921"/>
      <c r="N921"/>
      <c r="O921"/>
      <c r="Q921" t="s">
        <v>25</v>
      </c>
      <c r="R921" s="1"/>
      <c r="S921" s="1"/>
      <c r="T921" s="1" t="s">
        <v>301</v>
      </c>
      <c r="U921" s="1" t="s">
        <v>53</v>
      </c>
      <c r="V921" t="s">
        <v>29</v>
      </c>
      <c r="W921"/>
      <c r="X921" t="s">
        <v>30</v>
      </c>
    </row>
    <row r="922" spans="2:24">
      <c r="B922" s="2" t="s">
        <v>1553</v>
      </c>
      <c r="C922" s="1"/>
      <c r="D922" s="1"/>
      <c r="E922" s="1"/>
      <c r="F922" s="1"/>
      <c r="G922" s="1"/>
      <c r="H922" s="1"/>
      <c r="I922"/>
      <c r="J922"/>
      <c r="K922"/>
      <c r="L922"/>
      <c r="M922"/>
      <c r="N922"/>
      <c r="O922"/>
      <c r="Q922" t="s">
        <v>25</v>
      </c>
      <c r="R922" s="1"/>
      <c r="S922" s="1"/>
      <c r="T922" s="1" t="s">
        <v>678</v>
      </c>
      <c r="U922" s="1" t="s">
        <v>90</v>
      </c>
      <c r="V922" t="s">
        <v>29</v>
      </c>
      <c r="W922"/>
      <c r="X922" t="s">
        <v>30</v>
      </c>
    </row>
    <row r="923" spans="2:24">
      <c r="B923" s="2" t="s">
        <v>1554</v>
      </c>
      <c r="C923" s="1"/>
      <c r="D923" s="1"/>
      <c r="E923" s="1"/>
      <c r="F923" s="1"/>
      <c r="G923" s="1"/>
      <c r="H923" s="1"/>
      <c r="I923"/>
      <c r="J923"/>
      <c r="K923"/>
      <c r="L923"/>
      <c r="M923"/>
      <c r="N923"/>
      <c r="O923"/>
      <c r="Q923" t="s">
        <v>25</v>
      </c>
      <c r="R923" s="1" t="s">
        <v>1555</v>
      </c>
      <c r="S923" s="1"/>
      <c r="T923" s="1" t="s">
        <v>52</v>
      </c>
      <c r="U923" s="1" t="s">
        <v>53</v>
      </c>
      <c r="V923" t="s">
        <v>29</v>
      </c>
      <c r="W923"/>
      <c r="X923" t="s">
        <v>30</v>
      </c>
    </row>
    <row r="924" spans="2:24">
      <c r="B924" s="2" t="s">
        <v>1556</v>
      </c>
      <c r="C924" s="1">
        <v>9999868493</v>
      </c>
      <c r="D924" s="1"/>
      <c r="E924" s="1"/>
      <c r="F924" s="1"/>
      <c r="G924" s="1" t="s">
        <v>146</v>
      </c>
      <c r="H924" s="1" t="s">
        <v>247</v>
      </c>
      <c r="I924"/>
      <c r="J924"/>
      <c r="K924"/>
      <c r="L924"/>
      <c r="M924"/>
      <c r="N924"/>
      <c r="O924"/>
      <c r="Q924" t="s">
        <v>25</v>
      </c>
      <c r="R924" s="1" t="s">
        <v>1557</v>
      </c>
      <c r="S924" s="1"/>
      <c r="T924" s="1" t="s">
        <v>594</v>
      </c>
      <c r="U924" s="1" t="s">
        <v>53</v>
      </c>
      <c r="V924" t="s">
        <v>29</v>
      </c>
      <c r="W924"/>
      <c r="X924" t="s">
        <v>30</v>
      </c>
    </row>
    <row r="925" spans="2:24">
      <c r="B925" s="2" t="s">
        <v>1558</v>
      </c>
      <c r="C925" s="1">
        <v>9310771649</v>
      </c>
      <c r="D925" s="1"/>
      <c r="E925" s="1"/>
      <c r="F925" s="1"/>
      <c r="G925" s="1" t="s">
        <v>146</v>
      </c>
      <c r="H925" s="1" t="s">
        <v>476</v>
      </c>
      <c r="I925"/>
      <c r="J925"/>
      <c r="K925"/>
      <c r="L925"/>
      <c r="M925"/>
      <c r="N925"/>
      <c r="O925"/>
      <c r="Q925" t="s">
        <v>25</v>
      </c>
      <c r="R925" s="1" t="s">
        <v>1559</v>
      </c>
      <c r="S925" s="1"/>
      <c r="T925" s="1" t="s">
        <v>93</v>
      </c>
      <c r="U925" s="1" t="s">
        <v>53</v>
      </c>
      <c r="V925" t="s">
        <v>29</v>
      </c>
      <c r="W925"/>
      <c r="X925" t="s">
        <v>30</v>
      </c>
    </row>
    <row r="926" spans="2:24">
      <c r="B926" s="2" t="s">
        <v>1560</v>
      </c>
      <c r="C926" s="1"/>
      <c r="D926" s="1"/>
      <c r="E926" s="1"/>
      <c r="F926" s="1"/>
      <c r="G926" s="1"/>
      <c r="H926" s="1"/>
      <c r="I926"/>
      <c r="J926"/>
      <c r="K926"/>
      <c r="L926"/>
      <c r="M926"/>
      <c r="N926"/>
      <c r="O926"/>
      <c r="Q926" t="s">
        <v>25</v>
      </c>
      <c r="R926" s="1"/>
      <c r="S926" s="1"/>
      <c r="T926" s="1" t="s">
        <v>39</v>
      </c>
      <c r="U926" s="1" t="s">
        <v>28</v>
      </c>
      <c r="V926" t="s">
        <v>29</v>
      </c>
      <c r="W926"/>
      <c r="X926" t="s">
        <v>30</v>
      </c>
    </row>
    <row r="927" spans="2:24">
      <c r="B927" s="2" t="s">
        <v>1561</v>
      </c>
      <c r="C927" s="1">
        <v>9811331406</v>
      </c>
      <c r="D927" s="1"/>
      <c r="E927" s="1"/>
      <c r="F927" s="1"/>
      <c r="G927" s="1" t="s">
        <v>146</v>
      </c>
      <c r="H927" s="1" t="s">
        <v>476</v>
      </c>
      <c r="I927"/>
      <c r="J927"/>
      <c r="K927"/>
      <c r="L927"/>
      <c r="M927"/>
      <c r="N927"/>
      <c r="O927"/>
      <c r="Q927" t="s">
        <v>25</v>
      </c>
      <c r="R927" s="1"/>
      <c r="S927" s="1"/>
      <c r="T927" s="1" t="s">
        <v>660</v>
      </c>
      <c r="U927" s="1" t="s">
        <v>53</v>
      </c>
      <c r="V927" t="s">
        <v>29</v>
      </c>
      <c r="W927"/>
      <c r="X927" t="s">
        <v>30</v>
      </c>
    </row>
    <row r="928" spans="2:24">
      <c r="B928" s="2" t="s">
        <v>1562</v>
      </c>
      <c r="C928" s="1">
        <v>9886916676</v>
      </c>
      <c r="D928" s="1"/>
      <c r="E928" s="1"/>
      <c r="F928" s="1"/>
      <c r="G928" s="1" t="s">
        <v>199</v>
      </c>
      <c r="H928" s="1" t="s">
        <v>92</v>
      </c>
      <c r="I928"/>
      <c r="J928"/>
      <c r="K928"/>
      <c r="L928"/>
      <c r="M928"/>
      <c r="N928"/>
      <c r="O928"/>
      <c r="Q928" t="s">
        <v>25</v>
      </c>
      <c r="R928" s="1" t="s">
        <v>1563</v>
      </c>
      <c r="S928" s="1"/>
      <c r="T928" s="1" t="s">
        <v>1564</v>
      </c>
      <c r="U928" s="1" t="s">
        <v>102</v>
      </c>
      <c r="V928" t="s">
        <v>29</v>
      </c>
      <c r="W928"/>
      <c r="X928" t="s">
        <v>30</v>
      </c>
    </row>
    <row r="929" spans="2:24">
      <c r="B929" s="2" t="s">
        <v>1565</v>
      </c>
      <c r="C929" s="1">
        <v>9010723467</v>
      </c>
      <c r="D929" s="1"/>
      <c r="E929" s="1"/>
      <c r="F929" s="1"/>
      <c r="G929" s="1" t="s">
        <v>146</v>
      </c>
      <c r="H929" s="1" t="s">
        <v>331</v>
      </c>
      <c r="I929"/>
      <c r="J929"/>
      <c r="K929"/>
      <c r="L929"/>
      <c r="M929"/>
      <c r="N929"/>
      <c r="O929"/>
      <c r="Q929" t="s">
        <v>25</v>
      </c>
      <c r="R929" s="1"/>
      <c r="S929" s="1"/>
      <c r="T929" s="1" t="s">
        <v>184</v>
      </c>
      <c r="U929" s="1" t="s">
        <v>185</v>
      </c>
      <c r="V929" t="s">
        <v>29</v>
      </c>
      <c r="W929"/>
      <c r="X929" t="s">
        <v>30</v>
      </c>
    </row>
    <row r="930" spans="2:24">
      <c r="B930" s="2" t="s">
        <v>1566</v>
      </c>
      <c r="C930" s="1">
        <v>9528612341</v>
      </c>
      <c r="D930" s="1"/>
      <c r="E930" s="1"/>
      <c r="F930" s="1"/>
      <c r="G930" s="1" t="s">
        <v>230</v>
      </c>
      <c r="H930" s="1" t="s">
        <v>46</v>
      </c>
      <c r="I930"/>
      <c r="J930"/>
      <c r="K930"/>
      <c r="L930"/>
      <c r="M930"/>
      <c r="N930"/>
      <c r="O930"/>
      <c r="Q930" t="s">
        <v>25</v>
      </c>
      <c r="R930" s="1"/>
      <c r="S930" s="1"/>
      <c r="T930" s="1" t="s">
        <v>681</v>
      </c>
      <c r="U930" s="1" t="s">
        <v>289</v>
      </c>
      <c r="V930" t="s">
        <v>29</v>
      </c>
      <c r="W930"/>
      <c r="X930" t="s">
        <v>30</v>
      </c>
    </row>
    <row r="931" spans="2:24">
      <c r="B931" s="2" t="s">
        <v>1567</v>
      </c>
      <c r="C931" s="1"/>
      <c r="D931" s="1"/>
      <c r="E931" s="1"/>
      <c r="F931" s="1"/>
      <c r="G931" s="1"/>
      <c r="H931" s="1"/>
      <c r="I931"/>
      <c r="J931"/>
      <c r="K931"/>
      <c r="L931"/>
      <c r="M931"/>
      <c r="N931"/>
      <c r="O931"/>
      <c r="Q931" t="s">
        <v>25</v>
      </c>
      <c r="R931" s="1"/>
      <c r="S931" s="1"/>
      <c r="T931" s="1" t="s">
        <v>39</v>
      </c>
      <c r="U931" s="1" t="s">
        <v>28</v>
      </c>
      <c r="V931" t="s">
        <v>29</v>
      </c>
      <c r="W931"/>
      <c r="X931" t="s">
        <v>30</v>
      </c>
    </row>
    <row r="932" spans="2:24">
      <c r="B932" s="2" t="s">
        <v>1568</v>
      </c>
      <c r="C932" s="1"/>
      <c r="D932" s="1"/>
      <c r="E932" s="1"/>
      <c r="F932" s="1"/>
      <c r="G932" s="1"/>
      <c r="H932" s="1"/>
      <c r="I932"/>
      <c r="J932"/>
      <c r="K932"/>
      <c r="L932"/>
      <c r="M932"/>
      <c r="N932"/>
      <c r="O932"/>
      <c r="Q932" t="s">
        <v>25</v>
      </c>
      <c r="R932" s="1"/>
      <c r="S932" s="1"/>
      <c r="T932" s="1" t="s">
        <v>155</v>
      </c>
      <c r="U932" s="1" t="s">
        <v>90</v>
      </c>
      <c r="V932" t="s">
        <v>29</v>
      </c>
      <c r="W932"/>
      <c r="X932" t="s">
        <v>30</v>
      </c>
    </row>
    <row r="933" spans="2:24">
      <c r="B933" s="2" t="s">
        <v>1569</v>
      </c>
      <c r="C933" s="1"/>
      <c r="D933" s="1"/>
      <c r="E933" s="1"/>
      <c r="F933" s="1"/>
      <c r="G933" s="1"/>
      <c r="H933" s="1"/>
      <c r="I933"/>
      <c r="J933"/>
      <c r="K933"/>
      <c r="L933"/>
      <c r="M933"/>
      <c r="N933"/>
      <c r="O933"/>
      <c r="Q933" t="s">
        <v>25</v>
      </c>
      <c r="R933" s="1"/>
      <c r="S933" s="1"/>
      <c r="T933" s="1" t="s">
        <v>681</v>
      </c>
      <c r="U933" s="1" t="s">
        <v>289</v>
      </c>
      <c r="V933" t="s">
        <v>29</v>
      </c>
      <c r="W933"/>
      <c r="X933" t="s">
        <v>30</v>
      </c>
    </row>
    <row r="934" spans="2:24">
      <c r="B934" s="2" t="s">
        <v>1570</v>
      </c>
      <c r="C934" s="1"/>
      <c r="D934" s="1"/>
      <c r="E934" s="1"/>
      <c r="F934" s="1"/>
      <c r="G934" s="1"/>
      <c r="H934" s="1"/>
      <c r="I934"/>
      <c r="J934"/>
      <c r="K934"/>
      <c r="L934"/>
      <c r="M934"/>
      <c r="N934"/>
      <c r="O934"/>
      <c r="Q934" t="s">
        <v>25</v>
      </c>
      <c r="R934" s="1" t="s">
        <v>1571</v>
      </c>
      <c r="S934" s="1"/>
      <c r="T934" s="1" t="s">
        <v>52</v>
      </c>
      <c r="U934" s="1" t="s">
        <v>53</v>
      </c>
      <c r="V934" t="s">
        <v>29</v>
      </c>
      <c r="W934"/>
      <c r="X934" t="s">
        <v>30</v>
      </c>
    </row>
    <row r="935" spans="2:24">
      <c r="B935" s="2" t="s">
        <v>1572</v>
      </c>
      <c r="C935" s="1">
        <v>7594885533</v>
      </c>
      <c r="D935" s="1"/>
      <c r="E935" s="1"/>
      <c r="F935" s="1"/>
      <c r="G935" s="1" t="s">
        <v>56</v>
      </c>
      <c r="H935" s="1" t="s">
        <v>92</v>
      </c>
      <c r="I935"/>
      <c r="J935"/>
      <c r="K935"/>
      <c r="L935"/>
      <c r="M935"/>
      <c r="N935"/>
      <c r="O935"/>
      <c r="Q935" t="s">
        <v>25</v>
      </c>
      <c r="R935" s="1" t="s">
        <v>1573</v>
      </c>
      <c r="S935" s="1"/>
      <c r="T935" s="1" t="s">
        <v>651</v>
      </c>
      <c r="U935" s="1" t="s">
        <v>60</v>
      </c>
      <c r="V935" t="s">
        <v>29</v>
      </c>
      <c r="W935"/>
      <c r="X935" t="s">
        <v>30</v>
      </c>
    </row>
    <row r="936" spans="2:24">
      <c r="B936" s="2" t="s">
        <v>1574</v>
      </c>
      <c r="C936" s="1"/>
      <c r="D936" s="1"/>
      <c r="E936" s="1"/>
      <c r="F936" s="1"/>
      <c r="G936" s="1"/>
      <c r="H936" s="1"/>
      <c r="I936"/>
      <c r="J936"/>
      <c r="K936"/>
      <c r="L936"/>
      <c r="M936"/>
      <c r="N936"/>
      <c r="O936"/>
      <c r="Q936" t="s">
        <v>25</v>
      </c>
      <c r="R936" s="1"/>
      <c r="S936" s="1"/>
      <c r="T936" s="1" t="s">
        <v>1575</v>
      </c>
      <c r="U936" s="1" t="s">
        <v>43</v>
      </c>
      <c r="V936" t="s">
        <v>29</v>
      </c>
      <c r="W936"/>
      <c r="X936" t="s">
        <v>30</v>
      </c>
    </row>
    <row r="937" spans="2:24">
      <c r="B937" s="2" t="s">
        <v>1576</v>
      </c>
      <c r="C937" s="1">
        <v>8700069455</v>
      </c>
      <c r="D937" s="1"/>
      <c r="E937" s="1"/>
      <c r="F937" s="1"/>
      <c r="G937" s="1" t="s">
        <v>45</v>
      </c>
      <c r="H937" s="1" t="s">
        <v>46</v>
      </c>
      <c r="I937"/>
      <c r="J937"/>
      <c r="K937"/>
      <c r="L937"/>
      <c r="M937"/>
      <c r="N937"/>
      <c r="O937"/>
      <c r="Q937" t="s">
        <v>25</v>
      </c>
      <c r="R937" s="1"/>
      <c r="S937" s="1"/>
      <c r="T937" s="1" t="s">
        <v>39</v>
      </c>
      <c r="U937" s="1" t="s">
        <v>28</v>
      </c>
      <c r="V937" t="s">
        <v>29</v>
      </c>
      <c r="W937"/>
      <c r="X937" t="s">
        <v>30</v>
      </c>
    </row>
    <row r="938" spans="2:24">
      <c r="B938" s="2" t="s">
        <v>1577</v>
      </c>
      <c r="C938" s="1"/>
      <c r="D938" s="1"/>
      <c r="E938" s="1"/>
      <c r="F938" s="1"/>
      <c r="G938" s="1"/>
      <c r="H938" s="1"/>
      <c r="I938"/>
      <c r="J938"/>
      <c r="K938"/>
      <c r="L938"/>
      <c r="M938"/>
      <c r="N938"/>
      <c r="O938"/>
      <c r="Q938" t="s">
        <v>25</v>
      </c>
      <c r="R938" s="1"/>
      <c r="S938" s="1"/>
      <c r="T938" s="1" t="s">
        <v>184</v>
      </c>
      <c r="U938" s="1" t="s">
        <v>185</v>
      </c>
      <c r="V938" t="s">
        <v>29</v>
      </c>
      <c r="W938"/>
      <c r="X938" t="s">
        <v>30</v>
      </c>
    </row>
    <row r="939" spans="2:24">
      <c r="B939" s="2" t="s">
        <v>1578</v>
      </c>
      <c r="C939" s="1"/>
      <c r="D939" s="1"/>
      <c r="E939" s="1"/>
      <c r="F939" s="1"/>
      <c r="G939" s="1"/>
      <c r="H939" s="1"/>
      <c r="I939"/>
      <c r="J939"/>
      <c r="K939"/>
      <c r="L939"/>
      <c r="M939"/>
      <c r="N939"/>
      <c r="O939"/>
      <c r="Q939" t="s">
        <v>25</v>
      </c>
      <c r="R939" s="1"/>
      <c r="S939" s="1"/>
      <c r="T939" s="1" t="s">
        <v>614</v>
      </c>
      <c r="U939" s="1" t="s">
        <v>70</v>
      </c>
      <c r="V939" t="s">
        <v>29</v>
      </c>
      <c r="W939"/>
      <c r="X939" t="s">
        <v>30</v>
      </c>
    </row>
    <row r="940" spans="2:24">
      <c r="B940" s="2" t="s">
        <v>1579</v>
      </c>
      <c r="C940" s="1"/>
      <c r="D940" s="1"/>
      <c r="E940" s="1"/>
      <c r="F940" s="1"/>
      <c r="G940" s="1"/>
      <c r="H940" s="1"/>
      <c r="I940"/>
      <c r="J940"/>
      <c r="K940"/>
      <c r="L940"/>
      <c r="M940"/>
      <c r="N940"/>
      <c r="O940"/>
      <c r="Q940" t="s">
        <v>25</v>
      </c>
      <c r="R940" s="1" t="s">
        <v>1580</v>
      </c>
      <c r="S940" s="1"/>
      <c r="T940" s="1" t="s">
        <v>39</v>
      </c>
      <c r="U940" s="1" t="s">
        <v>28</v>
      </c>
      <c r="V940" t="s">
        <v>29</v>
      </c>
      <c r="W940"/>
      <c r="X940" t="s">
        <v>30</v>
      </c>
    </row>
    <row r="941" spans="2:24">
      <c r="B941" s="2" t="s">
        <v>1581</v>
      </c>
      <c r="C941" s="1"/>
      <c r="D941" s="1"/>
      <c r="E941" s="1"/>
      <c r="F941" s="1"/>
      <c r="G941" s="1"/>
      <c r="H941" s="1"/>
      <c r="I941"/>
      <c r="J941"/>
      <c r="K941"/>
      <c r="L941"/>
      <c r="M941"/>
      <c r="N941"/>
      <c r="O941"/>
      <c r="Q941" t="s">
        <v>25</v>
      </c>
      <c r="R941" s="1"/>
      <c r="S941" s="1"/>
      <c r="T941" s="1" t="s">
        <v>39</v>
      </c>
      <c r="U941" s="1" t="s">
        <v>28</v>
      </c>
      <c r="V941" t="s">
        <v>29</v>
      </c>
      <c r="W941"/>
      <c r="X941" t="s">
        <v>30</v>
      </c>
    </row>
    <row r="942" spans="2:24">
      <c r="B942" s="2" t="s">
        <v>1582</v>
      </c>
      <c r="C942" s="1">
        <v>9307980194</v>
      </c>
      <c r="D942" s="1"/>
      <c r="E942" s="1"/>
      <c r="F942" s="1"/>
      <c r="G942" s="1" t="s">
        <v>45</v>
      </c>
      <c r="H942" s="1" t="s">
        <v>247</v>
      </c>
      <c r="I942"/>
      <c r="J942"/>
      <c r="K942"/>
      <c r="L942"/>
      <c r="M942"/>
      <c r="N942"/>
      <c r="O942"/>
      <c r="Q942" t="s">
        <v>25</v>
      </c>
      <c r="R942" s="1"/>
      <c r="S942" s="1"/>
      <c r="T942" s="1" t="s">
        <v>264</v>
      </c>
      <c r="U942" s="1" t="s">
        <v>28</v>
      </c>
      <c r="V942" t="s">
        <v>29</v>
      </c>
      <c r="W942"/>
      <c r="X942" t="s">
        <v>30</v>
      </c>
    </row>
    <row r="943" spans="2:24">
      <c r="B943" s="2" t="s">
        <v>1583</v>
      </c>
      <c r="C943" s="1">
        <v>9452444320</v>
      </c>
      <c r="D943" s="1"/>
      <c r="E943" s="1"/>
      <c r="F943" s="1"/>
      <c r="G943" s="1" t="s">
        <v>45</v>
      </c>
      <c r="H943" s="1" t="s">
        <v>476</v>
      </c>
      <c r="I943"/>
      <c r="J943"/>
      <c r="K943"/>
      <c r="L943"/>
      <c r="M943"/>
      <c r="N943"/>
      <c r="O943"/>
      <c r="Q943" t="s">
        <v>25</v>
      </c>
      <c r="R943" s="1"/>
      <c r="S943" s="1"/>
      <c r="T943" s="1" t="s">
        <v>533</v>
      </c>
      <c r="U943" s="1" t="s">
        <v>28</v>
      </c>
      <c r="V943" t="s">
        <v>29</v>
      </c>
      <c r="W943"/>
      <c r="X943" t="s">
        <v>30</v>
      </c>
    </row>
    <row r="944" spans="2:24">
      <c r="B944" s="2" t="s">
        <v>1584</v>
      </c>
      <c r="C944" s="1"/>
      <c r="D944" s="1"/>
      <c r="E944" s="1"/>
      <c r="F944" s="1"/>
      <c r="G944" s="1"/>
      <c r="H944" s="1"/>
      <c r="I944"/>
      <c r="J944"/>
      <c r="K944"/>
      <c r="L944"/>
      <c r="M944"/>
      <c r="N944"/>
      <c r="O944"/>
      <c r="Q944" t="s">
        <v>25</v>
      </c>
      <c r="R944" s="1"/>
      <c r="S944" s="1"/>
      <c r="T944" s="1" t="s">
        <v>39</v>
      </c>
      <c r="U944" s="1" t="s">
        <v>28</v>
      </c>
      <c r="V944" t="s">
        <v>29</v>
      </c>
      <c r="W944"/>
      <c r="X944" t="s">
        <v>30</v>
      </c>
    </row>
    <row r="945" spans="2:24">
      <c r="B945" s="2" t="s">
        <v>1585</v>
      </c>
      <c r="C945" s="1"/>
      <c r="D945" s="1"/>
      <c r="E945" s="1"/>
      <c r="F945" s="1"/>
      <c r="G945" s="1"/>
      <c r="H945" s="1"/>
      <c r="I945"/>
      <c r="J945"/>
      <c r="K945"/>
      <c r="L945"/>
      <c r="M945"/>
      <c r="N945"/>
      <c r="O945"/>
      <c r="Q945" t="s">
        <v>25</v>
      </c>
      <c r="R945" s="1"/>
      <c r="S945" s="1"/>
      <c r="T945" s="1" t="s">
        <v>1586</v>
      </c>
      <c r="U945" s="1" t="s">
        <v>28</v>
      </c>
      <c r="V945" t="s">
        <v>29</v>
      </c>
      <c r="W945"/>
      <c r="X945" t="s">
        <v>30</v>
      </c>
    </row>
    <row r="946" spans="2:24">
      <c r="B946" s="2" t="s">
        <v>1587</v>
      </c>
      <c r="C946" s="1"/>
      <c r="D946" s="1"/>
      <c r="E946" s="1"/>
      <c r="F946" s="1"/>
      <c r="G946" s="1"/>
      <c r="H946" s="1"/>
      <c r="I946"/>
      <c r="J946"/>
      <c r="K946"/>
      <c r="L946"/>
      <c r="M946"/>
      <c r="N946"/>
      <c r="O946"/>
      <c r="Q946" t="s">
        <v>25</v>
      </c>
      <c r="R946" s="1"/>
      <c r="S946" s="1"/>
      <c r="T946" s="1" t="s">
        <v>631</v>
      </c>
      <c r="U946" s="1" t="s">
        <v>102</v>
      </c>
      <c r="V946" t="s">
        <v>29</v>
      </c>
      <c r="W946"/>
      <c r="X946" t="s">
        <v>30</v>
      </c>
    </row>
    <row r="947" spans="2:24">
      <c r="B947" s="2" t="s">
        <v>1588</v>
      </c>
      <c r="C947" s="1"/>
      <c r="D947" s="1"/>
      <c r="E947" s="1"/>
      <c r="F947" s="1"/>
      <c r="G947" s="1"/>
      <c r="H947" s="1"/>
      <c r="I947"/>
      <c r="J947"/>
      <c r="K947"/>
      <c r="L947"/>
      <c r="M947"/>
      <c r="N947"/>
      <c r="O947"/>
      <c r="Q947" t="s">
        <v>25</v>
      </c>
      <c r="R947" s="1" t="s">
        <v>1589</v>
      </c>
      <c r="S947" s="1"/>
      <c r="T947" s="1" t="s">
        <v>1014</v>
      </c>
      <c r="U947" s="1" t="s">
        <v>240</v>
      </c>
      <c r="V947" t="s">
        <v>29</v>
      </c>
      <c r="W947"/>
      <c r="X947" t="s">
        <v>30</v>
      </c>
    </row>
    <row r="948" spans="2:24">
      <c r="B948" s="2" t="s">
        <v>1590</v>
      </c>
      <c r="C948" s="1"/>
      <c r="D948" s="1"/>
      <c r="E948" s="1"/>
      <c r="F948" s="1"/>
      <c r="G948" s="1"/>
      <c r="H948" s="1"/>
      <c r="I948"/>
      <c r="J948"/>
      <c r="K948"/>
      <c r="L948"/>
      <c r="M948"/>
      <c r="N948"/>
      <c r="O948"/>
      <c r="Q948" t="s">
        <v>25</v>
      </c>
      <c r="R948" s="1"/>
      <c r="S948" s="1"/>
      <c r="T948" s="1" t="s">
        <v>52</v>
      </c>
      <c r="U948" s="1" t="s">
        <v>53</v>
      </c>
      <c r="V948" t="s">
        <v>29</v>
      </c>
      <c r="W948"/>
      <c r="X948" t="s">
        <v>30</v>
      </c>
    </row>
    <row r="949" spans="2:24">
      <c r="B949" s="2" t="s">
        <v>1591</v>
      </c>
      <c r="C949" s="1"/>
      <c r="D949" s="1"/>
      <c r="E949" s="1"/>
      <c r="F949" s="1"/>
      <c r="G949" s="1"/>
      <c r="H949" s="1"/>
      <c r="I949"/>
      <c r="J949"/>
      <c r="K949"/>
      <c r="L949"/>
      <c r="M949"/>
      <c r="N949"/>
      <c r="O949"/>
      <c r="Q949" t="s">
        <v>25</v>
      </c>
      <c r="R949" s="1" t="s">
        <v>1592</v>
      </c>
      <c r="S949" s="1"/>
      <c r="T949" s="1" t="s">
        <v>52</v>
      </c>
      <c r="U949" s="1" t="s">
        <v>53</v>
      </c>
      <c r="V949" t="s">
        <v>29</v>
      </c>
      <c r="W949"/>
      <c r="X949" t="s">
        <v>30</v>
      </c>
    </row>
    <row r="950" spans="2:24">
      <c r="B950" s="2" t="s">
        <v>1593</v>
      </c>
      <c r="C950" s="1"/>
      <c r="D950" s="1"/>
      <c r="E950" s="1"/>
      <c r="F950" s="1"/>
      <c r="G950" s="1"/>
      <c r="H950" s="1"/>
      <c r="I950"/>
      <c r="J950"/>
      <c r="K950"/>
      <c r="L950"/>
      <c r="M950"/>
      <c r="N950"/>
      <c r="O950"/>
      <c r="Q950" t="s">
        <v>25</v>
      </c>
      <c r="R950" s="1"/>
      <c r="S950" s="1"/>
      <c r="T950" s="1" t="s">
        <v>52</v>
      </c>
      <c r="U950" s="1" t="s">
        <v>53</v>
      </c>
      <c r="V950" t="s">
        <v>29</v>
      </c>
      <c r="W950"/>
      <c r="X950" t="s">
        <v>30</v>
      </c>
    </row>
    <row r="951" spans="2:24">
      <c r="B951" s="2" t="s">
        <v>1594</v>
      </c>
      <c r="C951" s="1"/>
      <c r="D951" s="1"/>
      <c r="E951" s="1"/>
      <c r="F951" s="1"/>
      <c r="G951" s="1"/>
      <c r="H951" s="1"/>
      <c r="I951"/>
      <c r="J951"/>
      <c r="K951"/>
      <c r="L951"/>
      <c r="M951"/>
      <c r="N951"/>
      <c r="O951"/>
      <c r="Q951" t="s">
        <v>25</v>
      </c>
      <c r="R951" s="1"/>
      <c r="S951" s="1"/>
      <c r="T951" s="1" t="s">
        <v>802</v>
      </c>
      <c r="U951" s="1" t="s">
        <v>105</v>
      </c>
      <c r="V951" t="s">
        <v>29</v>
      </c>
      <c r="W951"/>
      <c r="X951" t="s">
        <v>30</v>
      </c>
    </row>
    <row r="952" spans="2:24">
      <c r="B952" s="2" t="s">
        <v>1595</v>
      </c>
      <c r="C952" s="1"/>
      <c r="D952" s="1"/>
      <c r="E952" s="1"/>
      <c r="F952" s="1"/>
      <c r="G952" s="1"/>
      <c r="H952" s="1"/>
      <c r="I952"/>
      <c r="J952"/>
      <c r="K952"/>
      <c r="L952"/>
      <c r="M952"/>
      <c r="N952"/>
      <c r="O952"/>
      <c r="Q952" t="s">
        <v>25</v>
      </c>
      <c r="R952" s="1"/>
      <c r="S952" s="1"/>
      <c r="T952" s="1" t="s">
        <v>52</v>
      </c>
      <c r="U952" s="1" t="s">
        <v>53</v>
      </c>
      <c r="V952" t="s">
        <v>29</v>
      </c>
      <c r="W952"/>
      <c r="X952" t="s">
        <v>30</v>
      </c>
    </row>
    <row r="953" spans="2:24">
      <c r="B953" s="2" t="s">
        <v>1596</v>
      </c>
      <c r="C953" s="1">
        <v>9890518046</v>
      </c>
      <c r="D953" s="1"/>
      <c r="E953" s="1"/>
      <c r="F953" s="1"/>
      <c r="G953" s="1" t="s">
        <v>146</v>
      </c>
      <c r="H953" s="1" t="s">
        <v>331</v>
      </c>
      <c r="I953"/>
      <c r="J953"/>
      <c r="K953"/>
      <c r="L953"/>
      <c r="M953"/>
      <c r="N953"/>
      <c r="O953"/>
      <c r="Q953" t="s">
        <v>25</v>
      </c>
      <c r="R953" s="1" t="s">
        <v>1597</v>
      </c>
      <c r="S953" s="1"/>
      <c r="T953" s="1" t="s">
        <v>165</v>
      </c>
      <c r="U953" s="1" t="s">
        <v>43</v>
      </c>
      <c r="V953" t="s">
        <v>29</v>
      </c>
      <c r="W953"/>
      <c r="X953" t="s">
        <v>30</v>
      </c>
    </row>
    <row r="954" spans="2:24">
      <c r="B954" s="2" t="s">
        <v>1598</v>
      </c>
      <c r="C954" s="1">
        <v>8057109999</v>
      </c>
      <c r="D954" s="1"/>
      <c r="E954" s="1"/>
      <c r="F954" s="1"/>
      <c r="G954" s="1" t="s">
        <v>146</v>
      </c>
      <c r="H954" s="1" t="s">
        <v>331</v>
      </c>
      <c r="I954"/>
      <c r="J954"/>
      <c r="K954"/>
      <c r="L954"/>
      <c r="M954"/>
      <c r="N954"/>
      <c r="O954"/>
      <c r="Q954" t="s">
        <v>25</v>
      </c>
      <c r="R954" s="1"/>
      <c r="S954" s="1"/>
      <c r="T954" s="1" t="s">
        <v>1515</v>
      </c>
      <c r="U954" s="1" t="s">
        <v>28</v>
      </c>
      <c r="V954" t="s">
        <v>29</v>
      </c>
      <c r="W954"/>
      <c r="X954" t="s">
        <v>30</v>
      </c>
    </row>
    <row r="955" spans="2:24">
      <c r="B955" s="2" t="s">
        <v>1599</v>
      </c>
      <c r="C955" s="1"/>
      <c r="D955" s="1"/>
      <c r="E955" s="1"/>
      <c r="F955" s="1"/>
      <c r="G955" s="1"/>
      <c r="H955" s="1"/>
      <c r="I955"/>
      <c r="J955"/>
      <c r="K955"/>
      <c r="L955"/>
      <c r="M955"/>
      <c r="N955"/>
      <c r="O955"/>
      <c r="Q955" t="s">
        <v>25</v>
      </c>
      <c r="R955" s="1"/>
      <c r="S955" s="1"/>
      <c r="T955" s="1" t="s">
        <v>1600</v>
      </c>
      <c r="U955" s="1" t="s">
        <v>43</v>
      </c>
      <c r="V955" t="s">
        <v>29</v>
      </c>
      <c r="W955"/>
      <c r="X955" t="s">
        <v>30</v>
      </c>
    </row>
    <row r="956" spans="2:24">
      <c r="B956" s="2" t="s">
        <v>1601</v>
      </c>
      <c r="C956" s="1"/>
      <c r="D956" s="1"/>
      <c r="E956" s="1"/>
      <c r="F956" s="1"/>
      <c r="G956" s="1"/>
      <c r="H956" s="1"/>
      <c r="I956"/>
      <c r="J956"/>
      <c r="K956"/>
      <c r="L956"/>
      <c r="M956"/>
      <c r="N956"/>
      <c r="O956"/>
      <c r="Q956" t="s">
        <v>25</v>
      </c>
      <c r="R956" s="1"/>
      <c r="S956" s="1"/>
      <c r="T956" s="1" t="s">
        <v>1602</v>
      </c>
      <c r="U956" s="1" t="s">
        <v>179</v>
      </c>
      <c r="V956" t="s">
        <v>29</v>
      </c>
      <c r="W956"/>
      <c r="X956" t="s">
        <v>30</v>
      </c>
    </row>
    <row r="957" spans="2:24">
      <c r="B957" s="2" t="s">
        <v>1603</v>
      </c>
      <c r="C957" s="1">
        <v>9056564683</v>
      </c>
      <c r="D957" s="1"/>
      <c r="E957" s="1"/>
      <c r="F957" s="1"/>
      <c r="G957" s="1" t="s">
        <v>146</v>
      </c>
      <c r="H957" s="1" t="s">
        <v>476</v>
      </c>
      <c r="I957"/>
      <c r="J957"/>
      <c r="K957"/>
      <c r="L957"/>
      <c r="M957"/>
      <c r="N957"/>
      <c r="O957"/>
      <c r="Q957" t="s">
        <v>25</v>
      </c>
      <c r="R957" s="1"/>
      <c r="S957" s="1"/>
      <c r="T957" s="1" t="s">
        <v>678</v>
      </c>
      <c r="U957" s="1" t="s">
        <v>90</v>
      </c>
      <c r="V957" t="s">
        <v>29</v>
      </c>
      <c r="W957"/>
      <c r="X957" t="s">
        <v>30</v>
      </c>
    </row>
    <row r="958" spans="2:24">
      <c r="B958" s="2" t="s">
        <v>1604</v>
      </c>
      <c r="C958" s="1">
        <v>9711510952</v>
      </c>
      <c r="D958" s="1"/>
      <c r="E958" s="1"/>
      <c r="F958" s="1"/>
      <c r="G958" s="1" t="s">
        <v>146</v>
      </c>
      <c r="H958" s="1" t="s">
        <v>247</v>
      </c>
      <c r="I958"/>
      <c r="J958"/>
      <c r="K958"/>
      <c r="L958"/>
      <c r="M958"/>
      <c r="N958"/>
      <c r="O958"/>
      <c r="Q958" t="s">
        <v>25</v>
      </c>
      <c r="R958" s="1"/>
      <c r="S958" s="1"/>
      <c r="T958" s="1" t="s">
        <v>84</v>
      </c>
      <c r="U958" s="1" t="s">
        <v>53</v>
      </c>
      <c r="V958" t="s">
        <v>29</v>
      </c>
      <c r="W958"/>
      <c r="X958" t="s">
        <v>30</v>
      </c>
    </row>
    <row r="959" spans="2:24">
      <c r="B959" s="2" t="s">
        <v>1605</v>
      </c>
      <c r="C959" s="1"/>
      <c r="D959" s="1"/>
      <c r="E959" s="1"/>
      <c r="F959" s="1"/>
      <c r="G959" s="1"/>
      <c r="H959" s="1"/>
      <c r="I959"/>
      <c r="J959"/>
      <c r="K959"/>
      <c r="L959"/>
      <c r="M959"/>
      <c r="N959"/>
      <c r="O959"/>
      <c r="Q959" t="s">
        <v>25</v>
      </c>
      <c r="R959" s="1" t="s">
        <v>1606</v>
      </c>
      <c r="S959" s="1"/>
      <c r="T959" s="1" t="s">
        <v>1171</v>
      </c>
      <c r="U959" s="1" t="s">
        <v>90</v>
      </c>
      <c r="V959" t="s">
        <v>29</v>
      </c>
      <c r="W959"/>
      <c r="X959" t="s">
        <v>30</v>
      </c>
    </row>
    <row r="960" spans="2:24">
      <c r="B960" s="2" t="s">
        <v>1607</v>
      </c>
      <c r="C960" s="1">
        <v>7837200778</v>
      </c>
      <c r="D960" s="1"/>
      <c r="E960" s="1"/>
      <c r="F960" s="1"/>
      <c r="G960" s="1" t="s">
        <v>56</v>
      </c>
      <c r="H960" s="1" t="s">
        <v>57</v>
      </c>
      <c r="I960"/>
      <c r="J960"/>
      <c r="K960"/>
      <c r="L960"/>
      <c r="M960"/>
      <c r="N960"/>
      <c r="O960"/>
      <c r="Q960" t="s">
        <v>25</v>
      </c>
      <c r="R960" s="1"/>
      <c r="S960" s="1"/>
      <c r="T960" s="1" t="s">
        <v>1608</v>
      </c>
      <c r="U960" s="1" t="s">
        <v>90</v>
      </c>
      <c r="V960" t="s">
        <v>29</v>
      </c>
      <c r="W960"/>
      <c r="X960" t="s">
        <v>30</v>
      </c>
    </row>
    <row r="961" spans="2:24">
      <c r="B961" s="2" t="s">
        <v>1609</v>
      </c>
      <c r="C961" s="1"/>
      <c r="D961" s="1"/>
      <c r="E961" s="1"/>
      <c r="F961" s="1"/>
      <c r="G961" s="1"/>
      <c r="H961" s="1"/>
      <c r="I961"/>
      <c r="J961"/>
      <c r="K961"/>
      <c r="L961"/>
      <c r="M961"/>
      <c r="N961"/>
      <c r="O961"/>
      <c r="Q961" t="s">
        <v>25</v>
      </c>
      <c r="R961" s="1" t="s">
        <v>1610</v>
      </c>
      <c r="S961" s="1"/>
      <c r="T961" s="1" t="s">
        <v>52</v>
      </c>
      <c r="U961" s="1" t="s">
        <v>53</v>
      </c>
      <c r="V961" t="s">
        <v>29</v>
      </c>
      <c r="W961"/>
      <c r="X961" t="s">
        <v>30</v>
      </c>
    </row>
    <row r="962" spans="2:24">
      <c r="B962" s="2" t="s">
        <v>1611</v>
      </c>
      <c r="C962" s="1"/>
      <c r="D962" s="1"/>
      <c r="E962" s="1"/>
      <c r="F962" s="1"/>
      <c r="G962" s="1"/>
      <c r="H962" s="1"/>
      <c r="I962"/>
      <c r="J962"/>
      <c r="K962"/>
      <c r="L962"/>
      <c r="M962"/>
      <c r="N962"/>
      <c r="O962"/>
      <c r="Q962" t="s">
        <v>25</v>
      </c>
      <c r="R962" s="1"/>
      <c r="S962" s="1"/>
      <c r="T962" s="1" t="s">
        <v>52</v>
      </c>
      <c r="U962" s="1" t="s">
        <v>53</v>
      </c>
      <c r="V962" t="s">
        <v>29</v>
      </c>
      <c r="W962"/>
      <c r="X962" t="s">
        <v>30</v>
      </c>
    </row>
    <row r="963" spans="2:24">
      <c r="B963" s="2" t="s">
        <v>1612</v>
      </c>
      <c r="C963" s="1"/>
      <c r="D963" s="1"/>
      <c r="E963" s="1"/>
      <c r="F963" s="1"/>
      <c r="G963" s="1"/>
      <c r="H963" s="1"/>
      <c r="I963"/>
      <c r="J963"/>
      <c r="K963"/>
      <c r="L963"/>
      <c r="M963"/>
      <c r="N963"/>
      <c r="O963"/>
      <c r="Q963" t="s">
        <v>25</v>
      </c>
      <c r="R963" s="1"/>
      <c r="S963" s="1"/>
      <c r="T963" s="1" t="s">
        <v>1285</v>
      </c>
      <c r="U963" s="1" t="s">
        <v>116</v>
      </c>
      <c r="V963" t="s">
        <v>29</v>
      </c>
      <c r="W963"/>
      <c r="X963" t="s">
        <v>30</v>
      </c>
    </row>
    <row r="964" spans="2:24">
      <c r="B964" s="2" t="s">
        <v>1613</v>
      </c>
      <c r="C964" s="1"/>
      <c r="D964" s="1"/>
      <c r="E964" s="1"/>
      <c r="F964" s="1"/>
      <c r="G964" s="1"/>
      <c r="H964" s="1"/>
      <c r="I964"/>
      <c r="J964"/>
      <c r="K964"/>
      <c r="L964"/>
      <c r="M964"/>
      <c r="N964"/>
      <c r="O964"/>
      <c r="Q964" t="s">
        <v>25</v>
      </c>
      <c r="R964" s="1"/>
      <c r="S964" s="1"/>
      <c r="T964" s="1" t="s">
        <v>305</v>
      </c>
      <c r="U964" s="1" t="s">
        <v>33</v>
      </c>
      <c r="V964" t="s">
        <v>29</v>
      </c>
      <c r="W964"/>
      <c r="X964" t="s">
        <v>30</v>
      </c>
    </row>
    <row r="965" spans="2:24">
      <c r="B965" s="2" t="s">
        <v>1614</v>
      </c>
      <c r="C965" s="1">
        <v>9958962251</v>
      </c>
      <c r="D965" s="1"/>
      <c r="E965" s="1"/>
      <c r="F965" s="1"/>
      <c r="G965" s="1" t="s">
        <v>146</v>
      </c>
      <c r="H965" s="1" t="s">
        <v>476</v>
      </c>
      <c r="I965"/>
      <c r="J965"/>
      <c r="K965"/>
      <c r="L965"/>
      <c r="M965"/>
      <c r="N965"/>
      <c r="O965"/>
      <c r="Q965" t="s">
        <v>25</v>
      </c>
      <c r="R965" s="1"/>
      <c r="S965" s="1"/>
      <c r="T965" s="1" t="s">
        <v>820</v>
      </c>
      <c r="U965" s="1" t="s">
        <v>53</v>
      </c>
      <c r="V965" t="s">
        <v>29</v>
      </c>
      <c r="W965"/>
      <c r="X965" t="s">
        <v>30</v>
      </c>
    </row>
    <row r="966" spans="2:24">
      <c r="B966" s="2" t="s">
        <v>1615</v>
      </c>
      <c r="C966" s="1">
        <v>9811671933</v>
      </c>
      <c r="D966" s="1"/>
      <c r="E966" s="1"/>
      <c r="F966" s="1"/>
      <c r="G966" s="1" t="s">
        <v>146</v>
      </c>
      <c r="H966" s="1" t="s">
        <v>247</v>
      </c>
      <c r="I966"/>
      <c r="J966"/>
      <c r="K966"/>
      <c r="L966"/>
      <c r="M966"/>
      <c r="N966"/>
      <c r="O966"/>
      <c r="Q966" t="s">
        <v>25</v>
      </c>
      <c r="R966" s="1"/>
      <c r="S966" s="1"/>
      <c r="T966" s="1" t="s">
        <v>73</v>
      </c>
      <c r="U966" s="1" t="s">
        <v>53</v>
      </c>
      <c r="V966" t="s">
        <v>29</v>
      </c>
      <c r="W966"/>
      <c r="X966" t="s">
        <v>30</v>
      </c>
    </row>
    <row r="967" spans="2:24">
      <c r="B967" s="2" t="s">
        <v>1616</v>
      </c>
      <c r="C967" s="1">
        <v>9910130273</v>
      </c>
      <c r="D967" s="1"/>
      <c r="E967" s="1"/>
      <c r="F967" s="1"/>
      <c r="G967" s="1" t="s">
        <v>146</v>
      </c>
      <c r="H967" s="1" t="s">
        <v>247</v>
      </c>
      <c r="I967"/>
      <c r="J967"/>
      <c r="K967"/>
      <c r="L967"/>
      <c r="M967"/>
      <c r="N967"/>
      <c r="O967"/>
      <c r="Q967" t="s">
        <v>25</v>
      </c>
      <c r="R967" s="1"/>
      <c r="S967" s="1"/>
      <c r="T967" s="1" t="s">
        <v>39</v>
      </c>
      <c r="U967" s="1" t="s">
        <v>28</v>
      </c>
      <c r="V967" t="s">
        <v>29</v>
      </c>
      <c r="W967"/>
      <c r="X967" t="s">
        <v>30</v>
      </c>
    </row>
    <row r="968" spans="2:24">
      <c r="B968" s="2" t="s">
        <v>1617</v>
      </c>
      <c r="C968" s="1"/>
      <c r="D968" s="1"/>
      <c r="E968" s="1"/>
      <c r="F968" s="1"/>
      <c r="G968" s="1"/>
      <c r="H968" s="1"/>
      <c r="I968"/>
      <c r="J968"/>
      <c r="K968"/>
      <c r="L968"/>
      <c r="M968"/>
      <c r="N968"/>
      <c r="O968"/>
      <c r="Q968" t="s">
        <v>25</v>
      </c>
      <c r="R968" s="1"/>
      <c r="S968" s="1"/>
      <c r="T968" s="1" t="s">
        <v>1618</v>
      </c>
      <c r="U968" s="1" t="s">
        <v>289</v>
      </c>
      <c r="V968" t="s">
        <v>29</v>
      </c>
      <c r="W968"/>
      <c r="X968" t="s">
        <v>30</v>
      </c>
    </row>
    <row r="969" spans="2:24">
      <c r="B969" s="2" t="s">
        <v>1619</v>
      </c>
      <c r="C969" s="1">
        <v>9434012582</v>
      </c>
      <c r="D969" s="1"/>
      <c r="E969" s="1"/>
      <c r="F969" s="1"/>
      <c r="G969" s="1" t="s">
        <v>45</v>
      </c>
      <c r="H969" s="1" t="s">
        <v>510</v>
      </c>
      <c r="I969"/>
      <c r="J969"/>
      <c r="K969"/>
      <c r="L969"/>
      <c r="M969"/>
      <c r="N969"/>
      <c r="O969"/>
      <c r="Q969" t="s">
        <v>25</v>
      </c>
      <c r="R969" s="1"/>
      <c r="S969" s="1"/>
      <c r="T969" s="1" t="s">
        <v>1243</v>
      </c>
      <c r="U969" s="1" t="s">
        <v>70</v>
      </c>
      <c r="V969" t="s">
        <v>29</v>
      </c>
      <c r="W969"/>
      <c r="X969" t="s">
        <v>30</v>
      </c>
    </row>
    <row r="970" spans="2:24">
      <c r="B970" s="2" t="s">
        <v>1620</v>
      </c>
      <c r="C970" s="1"/>
      <c r="D970" s="1"/>
      <c r="E970" s="1"/>
      <c r="F970" s="1"/>
      <c r="G970" s="1"/>
      <c r="H970" s="1"/>
      <c r="I970"/>
      <c r="J970"/>
      <c r="K970"/>
      <c r="L970"/>
      <c r="M970"/>
      <c r="N970"/>
      <c r="O970"/>
      <c r="Q970" t="s">
        <v>25</v>
      </c>
      <c r="R970" s="1" t="s">
        <v>1621</v>
      </c>
      <c r="S970" s="1"/>
      <c r="T970" s="1" t="s">
        <v>110</v>
      </c>
      <c r="U970" s="1" t="s">
        <v>105</v>
      </c>
      <c r="V970" t="s">
        <v>29</v>
      </c>
      <c r="W970"/>
      <c r="X970" t="s">
        <v>30</v>
      </c>
    </row>
    <row r="971" spans="2:24">
      <c r="B971" s="2" t="s">
        <v>1622</v>
      </c>
      <c r="C971" s="1">
        <v>7082403004</v>
      </c>
      <c r="D971" s="1"/>
      <c r="E971" s="1"/>
      <c r="F971" s="1"/>
      <c r="G971" s="1" t="s">
        <v>146</v>
      </c>
      <c r="H971" s="1" t="s">
        <v>331</v>
      </c>
      <c r="I971"/>
      <c r="J971"/>
      <c r="K971"/>
      <c r="L971"/>
      <c r="M971"/>
      <c r="N971"/>
      <c r="O971"/>
      <c r="Q971" t="s">
        <v>25</v>
      </c>
      <c r="R971" s="1"/>
      <c r="S971" s="1"/>
      <c r="T971" s="1" t="s">
        <v>1517</v>
      </c>
      <c r="U971" s="1" t="s">
        <v>78</v>
      </c>
      <c r="V971" t="s">
        <v>29</v>
      </c>
      <c r="W971"/>
      <c r="X971" t="s">
        <v>30</v>
      </c>
    </row>
    <row r="972" spans="2:24">
      <c r="B972" s="2" t="s">
        <v>1623</v>
      </c>
      <c r="C972" s="1"/>
      <c r="D972" s="1"/>
      <c r="E972" s="1"/>
      <c r="F972" s="1"/>
      <c r="G972" s="1"/>
      <c r="H972" s="1"/>
      <c r="I972"/>
      <c r="J972"/>
      <c r="K972"/>
      <c r="L972"/>
      <c r="M972"/>
      <c r="N972"/>
      <c r="O972"/>
      <c r="Q972" t="s">
        <v>25</v>
      </c>
      <c r="R972" s="1"/>
      <c r="S972" s="1"/>
      <c r="T972" s="1" t="s">
        <v>423</v>
      </c>
      <c r="U972" s="1" t="s">
        <v>28</v>
      </c>
      <c r="V972" t="s">
        <v>29</v>
      </c>
      <c r="W972"/>
      <c r="X972" t="s">
        <v>30</v>
      </c>
    </row>
    <row r="973" spans="2:24">
      <c r="B973" s="2" t="s">
        <v>1624</v>
      </c>
      <c r="C973" s="1">
        <v>9418025580</v>
      </c>
      <c r="D973" s="1"/>
      <c r="E973" s="1"/>
      <c r="F973" s="1"/>
      <c r="G973" s="1" t="s">
        <v>146</v>
      </c>
      <c r="H973" s="1" t="s">
        <v>331</v>
      </c>
      <c r="I973"/>
      <c r="J973"/>
      <c r="K973"/>
      <c r="L973"/>
      <c r="M973"/>
      <c r="N973"/>
      <c r="O973"/>
      <c r="Q973" t="s">
        <v>25</v>
      </c>
      <c r="R973" s="1" t="s">
        <v>1625</v>
      </c>
      <c r="S973" s="1"/>
      <c r="T973" s="1" t="s">
        <v>1626</v>
      </c>
      <c r="U973" s="1" t="s">
        <v>477</v>
      </c>
      <c r="V973" t="s">
        <v>29</v>
      </c>
      <c r="W973"/>
      <c r="X973" t="s">
        <v>30</v>
      </c>
    </row>
    <row r="974" spans="2:24">
      <c r="B974" s="2" t="s">
        <v>1627</v>
      </c>
      <c r="C974" s="1"/>
      <c r="D974" s="1"/>
      <c r="E974" s="1"/>
      <c r="F974" s="1"/>
      <c r="G974" s="1"/>
      <c r="H974" s="1"/>
      <c r="I974"/>
      <c r="J974"/>
      <c r="K974"/>
      <c r="L974"/>
      <c r="M974"/>
      <c r="N974"/>
      <c r="O974"/>
      <c r="Q974" t="s">
        <v>25</v>
      </c>
      <c r="R974" s="1"/>
      <c r="S974" s="1"/>
      <c r="T974" s="1" t="s">
        <v>908</v>
      </c>
      <c r="U974" s="1" t="s">
        <v>43</v>
      </c>
      <c r="V974" t="s">
        <v>29</v>
      </c>
      <c r="W974"/>
      <c r="X974" t="s">
        <v>30</v>
      </c>
    </row>
    <row r="975" spans="2:24">
      <c r="B975" s="2" t="s">
        <v>1628</v>
      </c>
      <c r="C975" s="1"/>
      <c r="D975" s="1"/>
      <c r="E975" s="1"/>
      <c r="F975" s="1"/>
      <c r="G975" s="1"/>
      <c r="H975" s="1"/>
      <c r="I975"/>
      <c r="J975"/>
      <c r="K975"/>
      <c r="L975"/>
      <c r="M975"/>
      <c r="N975"/>
      <c r="O975"/>
      <c r="Q975" t="s">
        <v>25</v>
      </c>
      <c r="R975" s="1"/>
      <c r="S975" s="1"/>
      <c r="T975" s="1" t="s">
        <v>1383</v>
      </c>
      <c r="U975" s="1" t="s">
        <v>53</v>
      </c>
      <c r="V975" t="s">
        <v>29</v>
      </c>
      <c r="W975"/>
      <c r="X975" t="s">
        <v>30</v>
      </c>
    </row>
    <row r="976" spans="2:24">
      <c r="B976" s="2" t="s">
        <v>1629</v>
      </c>
      <c r="C976" s="1"/>
      <c r="D976" s="1"/>
      <c r="E976" s="1"/>
      <c r="F976" s="1"/>
      <c r="G976" s="1"/>
      <c r="H976" s="1"/>
      <c r="I976"/>
      <c r="J976"/>
      <c r="K976"/>
      <c r="L976"/>
      <c r="M976"/>
      <c r="N976"/>
      <c r="O976"/>
      <c r="Q976" t="s">
        <v>25</v>
      </c>
      <c r="R976" s="1"/>
      <c r="S976" s="1"/>
      <c r="T976" s="1" t="s">
        <v>255</v>
      </c>
      <c r="U976" s="1" t="s">
        <v>116</v>
      </c>
      <c r="V976" t="s">
        <v>29</v>
      </c>
      <c r="W976"/>
      <c r="X976" t="s">
        <v>30</v>
      </c>
    </row>
    <row r="977" spans="2:24">
      <c r="B977" s="2" t="s">
        <v>1630</v>
      </c>
      <c r="C977" s="1">
        <v>9416336805</v>
      </c>
      <c r="D977" s="1"/>
      <c r="E977" s="1"/>
      <c r="F977" s="1"/>
      <c r="G977" s="1" t="s">
        <v>146</v>
      </c>
      <c r="H977" s="1" t="s">
        <v>247</v>
      </c>
      <c r="I977"/>
      <c r="J977"/>
      <c r="K977"/>
      <c r="L977"/>
      <c r="M977"/>
      <c r="N977"/>
      <c r="O977"/>
      <c r="Q977" t="s">
        <v>25</v>
      </c>
      <c r="R977" s="1"/>
      <c r="S977" s="1"/>
      <c r="T977" s="1" t="s">
        <v>363</v>
      </c>
      <c r="U977" s="1" t="s">
        <v>78</v>
      </c>
      <c r="V977" t="s">
        <v>29</v>
      </c>
      <c r="W977"/>
      <c r="X977" t="s">
        <v>30</v>
      </c>
    </row>
    <row r="978" spans="2:24">
      <c r="B978" s="2" t="s">
        <v>1631</v>
      </c>
      <c r="C978" s="1"/>
      <c r="D978" s="1"/>
      <c r="E978" s="1"/>
      <c r="F978" s="1"/>
      <c r="G978" s="1"/>
      <c r="H978" s="1"/>
      <c r="I978"/>
      <c r="J978"/>
      <c r="K978"/>
      <c r="L978"/>
      <c r="M978"/>
      <c r="N978"/>
      <c r="O978"/>
      <c r="Q978" t="s">
        <v>25</v>
      </c>
      <c r="R978" s="1"/>
      <c r="S978" s="1"/>
      <c r="T978" s="1" t="s">
        <v>1632</v>
      </c>
      <c r="U978" s="1" t="s">
        <v>477</v>
      </c>
      <c r="V978" t="s">
        <v>29</v>
      </c>
      <c r="W978"/>
      <c r="X978" t="s">
        <v>30</v>
      </c>
    </row>
    <row r="979" spans="2:24">
      <c r="B979" s="2" t="s">
        <v>1633</v>
      </c>
      <c r="C979" s="1"/>
      <c r="D979" s="1"/>
      <c r="E979" s="1"/>
      <c r="F979" s="1"/>
      <c r="G979" s="1"/>
      <c r="H979" s="1"/>
      <c r="I979"/>
      <c r="J979"/>
      <c r="K979"/>
      <c r="L979"/>
      <c r="M979"/>
      <c r="N979"/>
      <c r="O979"/>
      <c r="Q979" t="s">
        <v>25</v>
      </c>
      <c r="R979" s="1"/>
      <c r="S979" s="1"/>
      <c r="T979" s="1" t="s">
        <v>120</v>
      </c>
      <c r="U979" s="1" t="s">
        <v>28</v>
      </c>
      <c r="V979" t="s">
        <v>29</v>
      </c>
      <c r="W979"/>
      <c r="X979" t="s">
        <v>30</v>
      </c>
    </row>
    <row r="980" spans="2:24">
      <c r="B980" s="2" t="s">
        <v>1634</v>
      </c>
      <c r="C980" s="1">
        <v>9999952525</v>
      </c>
      <c r="D980" s="1"/>
      <c r="E980" s="1"/>
      <c r="F980" s="1"/>
      <c r="G980" s="1" t="s">
        <v>230</v>
      </c>
      <c r="H980" s="1" t="s">
        <v>695</v>
      </c>
      <c r="I980"/>
      <c r="J980"/>
      <c r="K980"/>
      <c r="L980"/>
      <c r="M980"/>
      <c r="N980"/>
      <c r="O980"/>
      <c r="Q980" t="s">
        <v>25</v>
      </c>
      <c r="R980" s="1"/>
      <c r="S980" s="1"/>
      <c r="T980" s="1" t="s">
        <v>356</v>
      </c>
      <c r="U980" s="1" t="s">
        <v>78</v>
      </c>
      <c r="V980" t="s">
        <v>29</v>
      </c>
      <c r="W980"/>
      <c r="X980" t="s">
        <v>30</v>
      </c>
    </row>
    <row r="981" spans="2:24">
      <c r="B981" s="2" t="s">
        <v>1635</v>
      </c>
      <c r="C981" s="1"/>
      <c r="D981" s="1"/>
      <c r="E981" s="1"/>
      <c r="F981" s="1"/>
      <c r="G981" s="1"/>
      <c r="H981" s="1"/>
      <c r="I981"/>
      <c r="J981"/>
      <c r="K981"/>
      <c r="L981"/>
      <c r="M981"/>
      <c r="N981"/>
      <c r="O981"/>
      <c r="Q981" t="s">
        <v>25</v>
      </c>
      <c r="R981" s="1"/>
      <c r="S981" s="1"/>
      <c r="T981" s="1" t="s">
        <v>52</v>
      </c>
      <c r="U981" s="1" t="s">
        <v>53</v>
      </c>
      <c r="V981" t="s">
        <v>29</v>
      </c>
      <c r="W981"/>
      <c r="X981" t="s">
        <v>30</v>
      </c>
    </row>
    <row r="982" spans="2:24">
      <c r="B982" s="2" t="s">
        <v>1636</v>
      </c>
      <c r="C982" s="1">
        <v>9899901680</v>
      </c>
      <c r="D982" s="1"/>
      <c r="E982" s="1"/>
      <c r="F982" s="1"/>
      <c r="G982" s="1" t="s">
        <v>72</v>
      </c>
      <c r="H982" s="1" t="s">
        <v>46</v>
      </c>
      <c r="I982"/>
      <c r="J982"/>
      <c r="K982"/>
      <c r="L982"/>
      <c r="M982"/>
      <c r="N982"/>
      <c r="O982"/>
      <c r="Q982" t="s">
        <v>25</v>
      </c>
      <c r="R982" s="1"/>
      <c r="S982" s="1"/>
      <c r="T982" s="1" t="s">
        <v>39</v>
      </c>
      <c r="U982" s="1" t="s">
        <v>28</v>
      </c>
      <c r="V982" t="s">
        <v>29</v>
      </c>
      <c r="W982"/>
      <c r="X982" t="s">
        <v>30</v>
      </c>
    </row>
    <row r="983" spans="2:24">
      <c r="B983" s="2" t="s">
        <v>1637</v>
      </c>
      <c r="C983" s="1"/>
      <c r="D983" s="1"/>
      <c r="E983" s="1"/>
      <c r="F983" s="1"/>
      <c r="G983" s="1"/>
      <c r="H983" s="1"/>
      <c r="I983"/>
      <c r="J983"/>
      <c r="K983"/>
      <c r="L983"/>
      <c r="M983"/>
      <c r="N983"/>
      <c r="O983"/>
      <c r="Q983" t="s">
        <v>25</v>
      </c>
      <c r="R983" s="1" t="s">
        <v>1638</v>
      </c>
      <c r="S983" s="1"/>
      <c r="T983" s="1" t="s">
        <v>115</v>
      </c>
      <c r="U983" s="1" t="s">
        <v>116</v>
      </c>
      <c r="V983" t="s">
        <v>29</v>
      </c>
      <c r="W983"/>
      <c r="X983" t="s">
        <v>30</v>
      </c>
    </row>
    <row r="984" spans="2:24">
      <c r="B984" s="2" t="s">
        <v>1639</v>
      </c>
      <c r="C984" s="1"/>
      <c r="D984" s="1"/>
      <c r="E984" s="1"/>
      <c r="F984" s="1"/>
      <c r="G984" s="1"/>
      <c r="H984" s="1"/>
      <c r="I984"/>
      <c r="J984"/>
      <c r="K984"/>
      <c r="L984"/>
      <c r="M984"/>
      <c r="N984"/>
      <c r="O984"/>
      <c r="Q984" t="s">
        <v>25</v>
      </c>
      <c r="R984" s="1"/>
      <c r="S984" s="1"/>
      <c r="T984" s="1" t="s">
        <v>115</v>
      </c>
      <c r="U984" s="1" t="s">
        <v>116</v>
      </c>
      <c r="V984" t="s">
        <v>29</v>
      </c>
      <c r="W984"/>
      <c r="X984" t="s">
        <v>30</v>
      </c>
    </row>
    <row r="985" spans="2:24">
      <c r="B985" s="2" t="s">
        <v>1640</v>
      </c>
      <c r="C985" s="1"/>
      <c r="D985" s="1"/>
      <c r="E985" s="1"/>
      <c r="F985" s="1"/>
      <c r="G985" s="1"/>
      <c r="H985" s="1"/>
      <c r="I985"/>
      <c r="J985"/>
      <c r="K985"/>
      <c r="L985"/>
      <c r="M985"/>
      <c r="N985"/>
      <c r="O985"/>
      <c r="Q985" t="s">
        <v>25</v>
      </c>
      <c r="R985" s="1" t="s">
        <v>1641</v>
      </c>
      <c r="S985" s="1"/>
      <c r="T985" s="1" t="s">
        <v>211</v>
      </c>
      <c r="U985" s="1" t="s">
        <v>33</v>
      </c>
      <c r="V985" t="s">
        <v>29</v>
      </c>
      <c r="W985"/>
      <c r="X985" t="s">
        <v>30</v>
      </c>
    </row>
    <row r="986" spans="2:24">
      <c r="B986" s="2" t="s">
        <v>1642</v>
      </c>
      <c r="C986" s="1">
        <v>7405767620</v>
      </c>
      <c r="D986" s="1"/>
      <c r="E986" s="1"/>
      <c r="F986" s="1"/>
      <c r="G986" s="1" t="s">
        <v>72</v>
      </c>
      <c r="H986" s="1" t="s">
        <v>331</v>
      </c>
      <c r="I986"/>
      <c r="J986"/>
      <c r="K986"/>
      <c r="L986"/>
      <c r="M986"/>
      <c r="N986"/>
      <c r="O986"/>
      <c r="Q986" t="s">
        <v>25</v>
      </c>
      <c r="R986" s="1" t="s">
        <v>1643</v>
      </c>
      <c r="S986" s="1"/>
      <c r="T986" s="1" t="s">
        <v>1644</v>
      </c>
      <c r="U986" s="1" t="s">
        <v>116</v>
      </c>
      <c r="V986" t="s">
        <v>29</v>
      </c>
      <c r="W986"/>
      <c r="X986" t="s">
        <v>30</v>
      </c>
    </row>
    <row r="987" spans="2:24">
      <c r="B987" s="2" t="s">
        <v>1645</v>
      </c>
      <c r="C987" s="1">
        <v>9661433280</v>
      </c>
      <c r="D987" s="1"/>
      <c r="E987" s="1"/>
      <c r="F987" s="1"/>
      <c r="G987" s="1" t="s">
        <v>146</v>
      </c>
      <c r="H987" s="1" t="s">
        <v>476</v>
      </c>
      <c r="I987"/>
      <c r="J987"/>
      <c r="K987"/>
      <c r="L987"/>
      <c r="M987"/>
      <c r="N987"/>
      <c r="O987"/>
      <c r="Q987" t="s">
        <v>25</v>
      </c>
      <c r="R987" s="1"/>
      <c r="S987" s="1"/>
      <c r="T987" s="1" t="s">
        <v>566</v>
      </c>
      <c r="U987" s="1" t="s">
        <v>284</v>
      </c>
      <c r="V987" t="s">
        <v>29</v>
      </c>
      <c r="W987"/>
      <c r="X987" t="s">
        <v>30</v>
      </c>
    </row>
    <row r="988" spans="2:24">
      <c r="B988" s="2" t="s">
        <v>1646</v>
      </c>
      <c r="C988" s="1"/>
      <c r="D988" s="1"/>
      <c r="E988" s="1"/>
      <c r="F988" s="1"/>
      <c r="G988" s="1"/>
      <c r="H988" s="1"/>
      <c r="I988"/>
      <c r="J988"/>
      <c r="K988"/>
      <c r="L988"/>
      <c r="M988"/>
      <c r="N988"/>
      <c r="O988"/>
      <c r="Q988" t="s">
        <v>25</v>
      </c>
      <c r="R988" s="1" t="s">
        <v>1647</v>
      </c>
      <c r="S988" s="1"/>
      <c r="T988" s="1" t="s">
        <v>575</v>
      </c>
      <c r="U988" s="1" t="s">
        <v>78</v>
      </c>
      <c r="V988" t="s">
        <v>29</v>
      </c>
      <c r="W988"/>
      <c r="X988" t="s">
        <v>30</v>
      </c>
    </row>
    <row r="989" spans="2:24">
      <c r="B989" s="2" t="s">
        <v>1648</v>
      </c>
      <c r="C989" s="1"/>
      <c r="D989" s="1"/>
      <c r="E989" s="1"/>
      <c r="F989" s="1"/>
      <c r="G989" s="1"/>
      <c r="H989" s="1"/>
      <c r="I989"/>
      <c r="J989"/>
      <c r="K989"/>
      <c r="L989"/>
      <c r="M989"/>
      <c r="N989"/>
      <c r="O989"/>
      <c r="Q989" t="s">
        <v>25</v>
      </c>
      <c r="R989" s="1" t="s">
        <v>1649</v>
      </c>
      <c r="S989" s="1"/>
      <c r="T989" s="1" t="s">
        <v>631</v>
      </c>
      <c r="U989" s="1" t="s">
        <v>102</v>
      </c>
      <c r="V989" t="s">
        <v>29</v>
      </c>
      <c r="W989"/>
      <c r="X989" t="s">
        <v>30</v>
      </c>
    </row>
    <row r="990" spans="2:24">
      <c r="B990" s="2" t="s">
        <v>1650</v>
      </c>
      <c r="C990" s="1"/>
      <c r="D990" s="1"/>
      <c r="E990" s="1"/>
      <c r="F990" s="1"/>
      <c r="G990" s="1"/>
      <c r="H990" s="1"/>
      <c r="I990"/>
      <c r="J990"/>
      <c r="K990"/>
      <c r="L990"/>
      <c r="M990"/>
      <c r="N990"/>
      <c r="O990"/>
      <c r="Q990" t="s">
        <v>25</v>
      </c>
      <c r="R990" s="1"/>
      <c r="S990" s="1"/>
      <c r="T990" s="1" t="s">
        <v>115</v>
      </c>
      <c r="U990" s="1" t="s">
        <v>116</v>
      </c>
      <c r="V990" t="s">
        <v>29</v>
      </c>
      <c r="W990"/>
      <c r="X990" t="s">
        <v>30</v>
      </c>
    </row>
    <row r="991" spans="2:24">
      <c r="B991" s="2" t="s">
        <v>1651</v>
      </c>
      <c r="C991" s="1">
        <v>9958177007</v>
      </c>
      <c r="D991" s="1"/>
      <c r="E991" s="1"/>
      <c r="F991" s="1"/>
      <c r="G991" s="1" t="s">
        <v>45</v>
      </c>
      <c r="H991" s="1" t="s">
        <v>57</v>
      </c>
      <c r="I991"/>
      <c r="J991"/>
      <c r="K991"/>
      <c r="L991"/>
      <c r="M991"/>
      <c r="N991"/>
      <c r="O991"/>
      <c r="Q991" t="s">
        <v>25</v>
      </c>
      <c r="R991" s="1"/>
      <c r="S991" s="1"/>
      <c r="T991" s="1" t="s">
        <v>301</v>
      </c>
      <c r="U991" s="1" t="s">
        <v>53</v>
      </c>
      <c r="V991" t="s">
        <v>29</v>
      </c>
      <c r="W991"/>
      <c r="X991" t="s">
        <v>30</v>
      </c>
    </row>
    <row r="992" spans="2:24">
      <c r="B992" s="2" t="s">
        <v>1652</v>
      </c>
      <c r="C992" s="1"/>
      <c r="D992" s="1"/>
      <c r="E992" s="1"/>
      <c r="F992" s="1"/>
      <c r="G992" s="1"/>
      <c r="H992" s="1"/>
      <c r="I992"/>
      <c r="J992"/>
      <c r="K992"/>
      <c r="L992"/>
      <c r="M992"/>
      <c r="N992"/>
      <c r="O992"/>
      <c r="Q992" t="s">
        <v>25</v>
      </c>
      <c r="R992" s="1"/>
      <c r="S992" s="1"/>
      <c r="T992" s="1" t="s">
        <v>1564</v>
      </c>
      <c r="U992" s="1" t="s">
        <v>102</v>
      </c>
      <c r="V992" t="s">
        <v>29</v>
      </c>
      <c r="W992"/>
      <c r="X992" t="s">
        <v>30</v>
      </c>
    </row>
    <row r="993" spans="2:24">
      <c r="B993" s="2" t="s">
        <v>1653</v>
      </c>
      <c r="C993" s="1">
        <v>9971533774</v>
      </c>
      <c r="D993" s="1"/>
      <c r="E993" s="1"/>
      <c r="F993" s="1"/>
      <c r="G993" s="1" t="s">
        <v>72</v>
      </c>
      <c r="H993" s="1" t="s">
        <v>57</v>
      </c>
      <c r="I993"/>
      <c r="J993"/>
      <c r="K993"/>
      <c r="L993"/>
      <c r="M993"/>
      <c r="N993"/>
      <c r="O993"/>
      <c r="Q993" t="s">
        <v>25</v>
      </c>
      <c r="R993" s="1"/>
      <c r="S993" s="1"/>
      <c r="T993" s="1" t="s">
        <v>374</v>
      </c>
      <c r="U993" s="1" t="s">
        <v>78</v>
      </c>
      <c r="V993" t="s">
        <v>29</v>
      </c>
      <c r="W993"/>
      <c r="X993" t="s">
        <v>30</v>
      </c>
    </row>
    <row r="994" spans="2:24">
      <c r="B994" s="2" t="s">
        <v>1654</v>
      </c>
      <c r="C994" s="1"/>
      <c r="D994" s="1"/>
      <c r="E994" s="1"/>
      <c r="F994" s="1"/>
      <c r="G994" s="1"/>
      <c r="H994" s="1"/>
      <c r="I994"/>
      <c r="J994"/>
      <c r="K994"/>
      <c r="L994"/>
      <c r="M994"/>
      <c r="N994"/>
      <c r="O994"/>
      <c r="Q994" t="s">
        <v>25</v>
      </c>
      <c r="R994" s="1"/>
      <c r="S994" s="1"/>
      <c r="T994" s="1" t="s">
        <v>423</v>
      </c>
      <c r="U994" s="1" t="s">
        <v>28</v>
      </c>
      <c r="V994" t="s">
        <v>29</v>
      </c>
      <c r="W994"/>
      <c r="X994" t="s">
        <v>30</v>
      </c>
    </row>
    <row r="995" spans="2:24">
      <c r="B995" s="2" t="s">
        <v>1655</v>
      </c>
      <c r="C995" s="1"/>
      <c r="D995" s="1"/>
      <c r="E995" s="1"/>
      <c r="F995" s="1"/>
      <c r="G995" s="1"/>
      <c r="H995" s="1"/>
      <c r="I995"/>
      <c r="J995"/>
      <c r="K995"/>
      <c r="L995"/>
      <c r="M995"/>
      <c r="N995"/>
      <c r="O995"/>
      <c r="Q995" t="s">
        <v>25</v>
      </c>
      <c r="R995" s="1"/>
      <c r="S995" s="1"/>
      <c r="T995" s="1" t="s">
        <v>52</v>
      </c>
      <c r="U995" s="1" t="s">
        <v>53</v>
      </c>
      <c r="V995" t="s">
        <v>29</v>
      </c>
      <c r="W995"/>
      <c r="X995" t="s">
        <v>30</v>
      </c>
    </row>
    <row r="996" spans="2:24">
      <c r="B996" s="2" t="s">
        <v>1656</v>
      </c>
      <c r="C996" s="1"/>
      <c r="D996" s="1"/>
      <c r="E996" s="1"/>
      <c r="F996" s="1"/>
      <c r="G996" s="1"/>
      <c r="H996" s="1"/>
      <c r="I996"/>
      <c r="J996"/>
      <c r="K996"/>
      <c r="L996"/>
      <c r="M996"/>
      <c r="N996"/>
      <c r="O996"/>
      <c r="Q996" t="s">
        <v>25</v>
      </c>
      <c r="R996" s="1"/>
      <c r="S996" s="1"/>
      <c r="T996" s="1" t="s">
        <v>1657</v>
      </c>
      <c r="U996" s="1" t="s">
        <v>33</v>
      </c>
      <c r="V996" t="s">
        <v>29</v>
      </c>
      <c r="W996"/>
      <c r="X996" t="s">
        <v>30</v>
      </c>
    </row>
    <row r="997" spans="2:24">
      <c r="B997" s="2" t="s">
        <v>1658</v>
      </c>
      <c r="C997" s="1">
        <v>9102030572</v>
      </c>
      <c r="D997" s="1"/>
      <c r="E997" s="1"/>
      <c r="F997" s="1"/>
      <c r="G997" s="1" t="s">
        <v>56</v>
      </c>
      <c r="H997" s="1" t="s">
        <v>57</v>
      </c>
      <c r="I997"/>
      <c r="J997"/>
      <c r="K997"/>
      <c r="L997"/>
      <c r="M997"/>
      <c r="N997"/>
      <c r="O997"/>
      <c r="Q997" t="s">
        <v>25</v>
      </c>
      <c r="R997" s="1" t="s">
        <v>1659</v>
      </c>
      <c r="S997" s="1"/>
      <c r="T997" s="1" t="s">
        <v>374</v>
      </c>
      <c r="U997" s="1" t="s">
        <v>78</v>
      </c>
      <c r="V997" t="s">
        <v>29</v>
      </c>
      <c r="W997"/>
      <c r="X997" t="s">
        <v>30</v>
      </c>
    </row>
    <row r="998" spans="2:24">
      <c r="B998" s="2" t="s">
        <v>1660</v>
      </c>
      <c r="C998" s="1">
        <v>9871137058</v>
      </c>
      <c r="D998" s="1"/>
      <c r="E998" s="1"/>
      <c r="F998" s="1"/>
      <c r="G998" s="1" t="s">
        <v>146</v>
      </c>
      <c r="H998" s="1" t="s">
        <v>476</v>
      </c>
      <c r="I998"/>
      <c r="J998"/>
      <c r="K998"/>
      <c r="L998"/>
      <c r="M998"/>
      <c r="N998"/>
      <c r="O998"/>
      <c r="Q998" t="s">
        <v>25</v>
      </c>
      <c r="R998" s="1"/>
      <c r="S998" s="1"/>
      <c r="T998" s="1" t="s">
        <v>39</v>
      </c>
      <c r="U998" s="1" t="s">
        <v>28</v>
      </c>
      <c r="V998" t="s">
        <v>29</v>
      </c>
      <c r="W998"/>
      <c r="X998" t="s">
        <v>30</v>
      </c>
    </row>
    <row r="999" spans="2:24">
      <c r="B999" s="2" t="s">
        <v>1661</v>
      </c>
      <c r="C999" s="1">
        <v>8800681376</v>
      </c>
      <c r="D999" s="1"/>
      <c r="E999" s="1"/>
      <c r="F999" s="1"/>
      <c r="G999" s="1" t="s">
        <v>56</v>
      </c>
      <c r="H999" s="1" t="s">
        <v>57</v>
      </c>
      <c r="I999"/>
      <c r="J999"/>
      <c r="K999"/>
      <c r="L999"/>
      <c r="M999"/>
      <c r="N999"/>
      <c r="O999"/>
      <c r="Q999" t="s">
        <v>25</v>
      </c>
      <c r="R999" s="1"/>
      <c r="S999" s="1"/>
      <c r="T999" s="1" t="s">
        <v>843</v>
      </c>
      <c r="U999" s="1" t="s">
        <v>78</v>
      </c>
      <c r="V999" t="s">
        <v>29</v>
      </c>
      <c r="W999"/>
      <c r="X999" t="s">
        <v>30</v>
      </c>
    </row>
    <row r="1000" spans="2:24">
      <c r="B1000" s="2" t="s">
        <v>1662</v>
      </c>
      <c r="C1000" s="1"/>
      <c r="D1000" s="1"/>
      <c r="E1000" s="1"/>
      <c r="F1000" s="1"/>
      <c r="G1000" s="1"/>
      <c r="H1000" s="1"/>
      <c r="I1000"/>
      <c r="J1000"/>
      <c r="K1000"/>
      <c r="L1000"/>
      <c r="M1000"/>
      <c r="N1000"/>
      <c r="O1000"/>
      <c r="Q1000" t="s">
        <v>25</v>
      </c>
      <c r="R1000" s="1"/>
      <c r="S1000" s="1"/>
      <c r="T1000" s="1" t="s">
        <v>1663</v>
      </c>
      <c r="U1000" s="1" t="s">
        <v>78</v>
      </c>
      <c r="V1000" t="s">
        <v>29</v>
      </c>
      <c r="W1000"/>
      <c r="X1000" t="s">
        <v>30</v>
      </c>
    </row>
    <row r="1001" spans="2:24">
      <c r="B1001" s="2" t="s">
        <v>1664</v>
      </c>
      <c r="C1001" s="1">
        <v>9954632609</v>
      </c>
      <c r="D1001" s="1"/>
      <c r="E1001" s="1"/>
      <c r="F1001" s="1"/>
      <c r="G1001" s="1" t="s">
        <v>45</v>
      </c>
      <c r="H1001" s="1" t="s">
        <v>247</v>
      </c>
      <c r="I1001"/>
      <c r="J1001"/>
      <c r="K1001"/>
      <c r="L1001"/>
      <c r="M1001"/>
      <c r="N1001"/>
      <c r="O1001"/>
      <c r="Q1001" t="s">
        <v>25</v>
      </c>
      <c r="R1001" s="1"/>
      <c r="S1001" s="1"/>
      <c r="T1001" s="1" t="s">
        <v>1665</v>
      </c>
      <c r="U1001" s="1" t="s">
        <v>37</v>
      </c>
      <c r="V1001" t="s">
        <v>29</v>
      </c>
      <c r="W1001"/>
      <c r="X1001" t="s">
        <v>30</v>
      </c>
    </row>
    <row r="1002" spans="2:24">
      <c r="B1002" s="2" t="s">
        <v>1666</v>
      </c>
      <c r="C1002" s="1"/>
      <c r="D1002" s="1"/>
      <c r="E1002" s="1"/>
      <c r="F1002" s="1"/>
      <c r="G1002" s="1"/>
      <c r="H1002" s="1"/>
      <c r="I1002"/>
      <c r="J1002"/>
      <c r="K1002"/>
      <c r="L1002"/>
      <c r="M1002"/>
      <c r="N1002"/>
      <c r="O1002"/>
      <c r="Q1002" t="s">
        <v>25</v>
      </c>
      <c r="R1002" s="1"/>
      <c r="S1002" s="1"/>
      <c r="T1002" s="1" t="s">
        <v>39</v>
      </c>
      <c r="U1002" s="1" t="s">
        <v>28</v>
      </c>
      <c r="V1002" t="s">
        <v>29</v>
      </c>
      <c r="W1002"/>
      <c r="X1002" t="s">
        <v>30</v>
      </c>
    </row>
    <row r="1003" spans="2:24">
      <c r="B1003" s="2" t="s">
        <v>1667</v>
      </c>
      <c r="C1003" s="1"/>
      <c r="D1003" s="1"/>
      <c r="E1003" s="1"/>
      <c r="F1003" s="1"/>
      <c r="G1003" s="1"/>
      <c r="H1003" s="1"/>
      <c r="I1003"/>
      <c r="J1003"/>
      <c r="K1003"/>
      <c r="L1003"/>
      <c r="M1003"/>
      <c r="N1003"/>
      <c r="O1003"/>
      <c r="Q1003" t="s">
        <v>25</v>
      </c>
      <c r="R1003" s="1"/>
      <c r="S1003" s="1"/>
      <c r="T1003" s="1" t="s">
        <v>39</v>
      </c>
      <c r="U1003" s="1" t="s">
        <v>28</v>
      </c>
      <c r="V1003" t="s">
        <v>29</v>
      </c>
      <c r="W1003"/>
      <c r="X1003" t="s">
        <v>30</v>
      </c>
    </row>
    <row r="1004" spans="2:24">
      <c r="B1004" s="2" t="s">
        <v>1668</v>
      </c>
      <c r="C1004" s="1"/>
      <c r="D1004" s="1"/>
      <c r="E1004" s="1"/>
      <c r="F1004" s="1"/>
      <c r="G1004" s="1"/>
      <c r="H1004" s="1"/>
      <c r="I1004"/>
      <c r="J1004"/>
      <c r="K1004"/>
      <c r="L1004"/>
      <c r="M1004"/>
      <c r="N1004"/>
      <c r="O1004"/>
      <c r="Q1004" t="s">
        <v>25</v>
      </c>
      <c r="R1004" s="1"/>
      <c r="S1004" s="1"/>
      <c r="T1004" s="1" t="s">
        <v>423</v>
      </c>
      <c r="U1004" s="1" t="s">
        <v>28</v>
      </c>
      <c r="V1004" t="s">
        <v>29</v>
      </c>
      <c r="W1004"/>
      <c r="X1004" t="s">
        <v>30</v>
      </c>
    </row>
    <row r="1005" spans="2:24">
      <c r="B1005" s="2" t="s">
        <v>1669</v>
      </c>
      <c r="C1005" s="1"/>
      <c r="D1005" s="1"/>
      <c r="E1005" s="1"/>
      <c r="F1005" s="1"/>
      <c r="G1005" s="1"/>
      <c r="H1005" s="1"/>
      <c r="I1005"/>
      <c r="J1005"/>
      <c r="K1005"/>
      <c r="L1005"/>
      <c r="M1005"/>
      <c r="N1005"/>
      <c r="O1005"/>
      <c r="Q1005" t="s">
        <v>25</v>
      </c>
      <c r="R1005" s="1"/>
      <c r="S1005" s="1"/>
      <c r="T1005" s="1" t="s">
        <v>52</v>
      </c>
      <c r="U1005" s="1" t="s">
        <v>53</v>
      </c>
      <c r="V1005" t="s">
        <v>29</v>
      </c>
      <c r="W1005"/>
      <c r="X1005" t="s">
        <v>30</v>
      </c>
    </row>
    <row r="1006" spans="2:24">
      <c r="B1006" s="2" t="s">
        <v>1670</v>
      </c>
      <c r="C1006" s="1">
        <v>9212718374</v>
      </c>
      <c r="D1006" s="1"/>
      <c r="E1006" s="1"/>
      <c r="F1006" s="1"/>
      <c r="G1006" s="1" t="s">
        <v>146</v>
      </c>
      <c r="H1006" s="1" t="s">
        <v>331</v>
      </c>
      <c r="I1006"/>
      <c r="J1006"/>
      <c r="K1006"/>
      <c r="L1006"/>
      <c r="M1006"/>
      <c r="N1006"/>
      <c r="O1006"/>
      <c r="Q1006" t="s">
        <v>25</v>
      </c>
      <c r="R1006" s="1"/>
      <c r="S1006" s="1"/>
      <c r="T1006" s="1" t="s">
        <v>84</v>
      </c>
      <c r="U1006" s="1" t="s">
        <v>53</v>
      </c>
      <c r="V1006" t="s">
        <v>29</v>
      </c>
      <c r="W1006"/>
      <c r="X1006" t="s">
        <v>30</v>
      </c>
    </row>
    <row r="1007" spans="2:24">
      <c r="B1007" s="2" t="s">
        <v>1671</v>
      </c>
      <c r="C1007" s="1"/>
      <c r="D1007" s="1"/>
      <c r="E1007" s="1"/>
      <c r="F1007" s="1"/>
      <c r="G1007" s="1"/>
      <c r="H1007" s="1"/>
      <c r="I1007"/>
      <c r="J1007"/>
      <c r="K1007"/>
      <c r="L1007"/>
      <c r="M1007"/>
      <c r="N1007"/>
      <c r="O1007"/>
      <c r="Q1007" t="s">
        <v>25</v>
      </c>
      <c r="R1007" s="1"/>
      <c r="S1007" s="1"/>
      <c r="T1007" s="1" t="s">
        <v>305</v>
      </c>
      <c r="U1007" s="1" t="s">
        <v>33</v>
      </c>
      <c r="V1007" t="s">
        <v>29</v>
      </c>
      <c r="W1007"/>
      <c r="X1007" t="s">
        <v>30</v>
      </c>
    </row>
    <row r="1008" spans="2:24">
      <c r="B1008" s="2" t="s">
        <v>1672</v>
      </c>
      <c r="C1008" s="1"/>
      <c r="D1008" s="1"/>
      <c r="E1008" s="1"/>
      <c r="F1008" s="1"/>
      <c r="G1008" s="1"/>
      <c r="H1008" s="1"/>
      <c r="I1008"/>
      <c r="J1008"/>
      <c r="K1008"/>
      <c r="L1008"/>
      <c r="M1008"/>
      <c r="N1008"/>
      <c r="O1008"/>
      <c r="Q1008" t="s">
        <v>25</v>
      </c>
      <c r="R1008" s="1" t="s">
        <v>1673</v>
      </c>
      <c r="S1008" s="1"/>
      <c r="T1008" s="1" t="s">
        <v>1256</v>
      </c>
      <c r="U1008" s="1" t="s">
        <v>33</v>
      </c>
      <c r="V1008" t="s">
        <v>29</v>
      </c>
      <c r="W1008"/>
      <c r="X1008" t="s">
        <v>30</v>
      </c>
    </row>
    <row r="1009" spans="2:24">
      <c r="B1009" s="2" t="s">
        <v>1674</v>
      </c>
      <c r="C1009" s="1"/>
      <c r="D1009" s="1"/>
      <c r="E1009" s="1"/>
      <c r="F1009" s="1"/>
      <c r="G1009" s="1"/>
      <c r="H1009" s="1"/>
      <c r="I1009"/>
      <c r="J1009"/>
      <c r="K1009"/>
      <c r="L1009"/>
      <c r="M1009"/>
      <c r="N1009"/>
      <c r="O1009"/>
      <c r="Q1009" t="s">
        <v>25</v>
      </c>
      <c r="R1009" s="1"/>
      <c r="S1009" s="1"/>
      <c r="T1009" s="1" t="s">
        <v>52</v>
      </c>
      <c r="U1009" s="1" t="s">
        <v>53</v>
      </c>
      <c r="V1009" t="s">
        <v>29</v>
      </c>
      <c r="W1009"/>
      <c r="X1009" t="s">
        <v>30</v>
      </c>
    </row>
    <row r="1010" spans="2:24">
      <c r="B1010" s="2" t="s">
        <v>1675</v>
      </c>
      <c r="C1010" s="1">
        <v>9760886354</v>
      </c>
      <c r="D1010" s="1"/>
      <c r="E1010" s="1"/>
      <c r="F1010" s="1"/>
      <c r="G1010" s="1" t="s">
        <v>146</v>
      </c>
      <c r="H1010" s="1" t="s">
        <v>476</v>
      </c>
      <c r="I1010"/>
      <c r="J1010"/>
      <c r="K1010"/>
      <c r="L1010"/>
      <c r="M1010"/>
      <c r="N1010"/>
      <c r="O1010"/>
      <c r="Q1010" t="s">
        <v>25</v>
      </c>
      <c r="R1010" s="1" t="s">
        <v>1676</v>
      </c>
      <c r="S1010" s="1"/>
      <c r="T1010" s="1" t="s">
        <v>1326</v>
      </c>
      <c r="U1010" s="1" t="s">
        <v>28</v>
      </c>
      <c r="V1010" t="s">
        <v>29</v>
      </c>
      <c r="W1010"/>
      <c r="X1010" t="s">
        <v>30</v>
      </c>
    </row>
    <row r="1011" spans="2:24">
      <c r="B1011" s="2" t="s">
        <v>1677</v>
      </c>
      <c r="C1011" s="1"/>
      <c r="D1011" s="1"/>
      <c r="E1011" s="1"/>
      <c r="F1011" s="1"/>
      <c r="G1011" s="1"/>
      <c r="H1011" s="1"/>
      <c r="I1011"/>
      <c r="J1011"/>
      <c r="K1011"/>
      <c r="L1011"/>
      <c r="M1011"/>
      <c r="N1011"/>
      <c r="O1011"/>
      <c r="Q1011" t="s">
        <v>25</v>
      </c>
      <c r="R1011" s="1"/>
      <c r="S1011" s="1"/>
      <c r="T1011" s="1" t="s">
        <v>211</v>
      </c>
      <c r="U1011" s="1" t="s">
        <v>33</v>
      </c>
      <c r="V1011" t="s">
        <v>29</v>
      </c>
      <c r="W1011"/>
      <c r="X1011" t="s">
        <v>30</v>
      </c>
    </row>
    <row r="1012" spans="2:24">
      <c r="B1012" s="2" t="s">
        <v>1678</v>
      </c>
      <c r="C1012" s="1"/>
      <c r="D1012" s="1"/>
      <c r="E1012" s="1"/>
      <c r="F1012" s="1"/>
      <c r="G1012" s="1"/>
      <c r="H1012" s="1"/>
      <c r="I1012"/>
      <c r="J1012"/>
      <c r="K1012"/>
      <c r="L1012"/>
      <c r="M1012"/>
      <c r="N1012"/>
      <c r="O1012"/>
      <c r="Q1012" t="s">
        <v>25</v>
      </c>
      <c r="R1012" s="1"/>
      <c r="S1012" s="1"/>
      <c r="T1012" s="1" t="s">
        <v>52</v>
      </c>
      <c r="U1012" s="1" t="s">
        <v>53</v>
      </c>
      <c r="V1012" t="s">
        <v>29</v>
      </c>
      <c r="W1012"/>
      <c r="X1012" t="s">
        <v>30</v>
      </c>
    </row>
    <row r="1013" spans="2:24">
      <c r="B1013" s="2" t="s">
        <v>1679</v>
      </c>
      <c r="C1013" s="1"/>
      <c r="D1013" s="1"/>
      <c r="E1013" s="1"/>
      <c r="F1013" s="1"/>
      <c r="G1013" s="1"/>
      <c r="H1013" s="1"/>
      <c r="I1013"/>
      <c r="J1013"/>
      <c r="K1013"/>
      <c r="L1013"/>
      <c r="M1013"/>
      <c r="N1013"/>
      <c r="O1013"/>
      <c r="Q1013" t="s">
        <v>25</v>
      </c>
      <c r="R1013" s="1"/>
      <c r="S1013" s="1"/>
      <c r="T1013" s="1" t="s">
        <v>631</v>
      </c>
      <c r="U1013" s="1" t="s">
        <v>102</v>
      </c>
      <c r="V1013" t="s">
        <v>29</v>
      </c>
      <c r="W1013"/>
      <c r="X1013" t="s">
        <v>30</v>
      </c>
    </row>
    <row r="1014" spans="2:24">
      <c r="B1014" s="2" t="s">
        <v>1680</v>
      </c>
      <c r="C1014" s="1"/>
      <c r="D1014" s="1"/>
      <c r="E1014" s="1"/>
      <c r="F1014" s="1"/>
      <c r="G1014" s="1"/>
      <c r="H1014" s="1"/>
      <c r="I1014"/>
      <c r="J1014"/>
      <c r="K1014"/>
      <c r="L1014"/>
      <c r="M1014"/>
      <c r="N1014"/>
      <c r="O1014"/>
      <c r="Q1014" t="s">
        <v>25</v>
      </c>
      <c r="R1014" s="1"/>
      <c r="S1014" s="1"/>
      <c r="T1014" s="1" t="s">
        <v>1681</v>
      </c>
      <c r="U1014" s="1" t="s">
        <v>319</v>
      </c>
      <c r="V1014" t="s">
        <v>29</v>
      </c>
      <c r="W1014"/>
      <c r="X1014" t="s">
        <v>30</v>
      </c>
    </row>
    <row r="1015" spans="2:24">
      <c r="B1015" s="2" t="s">
        <v>1682</v>
      </c>
      <c r="C1015" s="1">
        <v>9447107342</v>
      </c>
      <c r="D1015" s="1"/>
      <c r="E1015" s="1"/>
      <c r="F1015" s="1"/>
      <c r="G1015" s="1" t="s">
        <v>56</v>
      </c>
      <c r="H1015" s="1" t="s">
        <v>57</v>
      </c>
      <c r="I1015"/>
      <c r="J1015"/>
      <c r="K1015"/>
      <c r="L1015"/>
      <c r="M1015"/>
      <c r="N1015"/>
      <c r="O1015"/>
      <c r="Q1015" t="s">
        <v>25</v>
      </c>
      <c r="R1015" s="1"/>
      <c r="S1015" s="1"/>
      <c r="T1015" s="1" t="s">
        <v>1683</v>
      </c>
      <c r="U1015" s="1" t="s">
        <v>60</v>
      </c>
      <c r="V1015" t="s">
        <v>29</v>
      </c>
      <c r="W1015"/>
      <c r="X1015" t="s">
        <v>30</v>
      </c>
    </row>
    <row r="1016" spans="2:24">
      <c r="B1016" s="2" t="s">
        <v>1684</v>
      </c>
      <c r="C1016" s="1"/>
      <c r="D1016" s="1"/>
      <c r="E1016" s="1"/>
      <c r="F1016" s="1"/>
      <c r="G1016" s="1"/>
      <c r="H1016" s="1"/>
      <c r="I1016"/>
      <c r="J1016"/>
      <c r="K1016"/>
      <c r="L1016"/>
      <c r="M1016"/>
      <c r="N1016"/>
      <c r="O1016"/>
      <c r="Q1016" t="s">
        <v>25</v>
      </c>
      <c r="R1016" s="1" t="s">
        <v>1685</v>
      </c>
      <c r="S1016" s="1"/>
      <c r="T1016" s="1" t="s">
        <v>423</v>
      </c>
      <c r="U1016" s="1" t="s">
        <v>28</v>
      </c>
      <c r="V1016" t="s">
        <v>29</v>
      </c>
      <c r="W1016"/>
      <c r="X1016" t="s">
        <v>30</v>
      </c>
    </row>
    <row r="1017" spans="2:24">
      <c r="B1017" s="2" t="s">
        <v>1686</v>
      </c>
      <c r="C1017" s="1"/>
      <c r="D1017" s="1"/>
      <c r="E1017" s="1"/>
      <c r="F1017" s="1"/>
      <c r="G1017" s="1"/>
      <c r="H1017" s="1"/>
      <c r="I1017"/>
      <c r="J1017"/>
      <c r="K1017"/>
      <c r="L1017"/>
      <c r="M1017"/>
      <c r="N1017"/>
      <c r="O1017"/>
      <c r="Q1017" t="s">
        <v>25</v>
      </c>
      <c r="R1017" s="1"/>
      <c r="S1017" s="1"/>
      <c r="T1017" s="1" t="s">
        <v>1093</v>
      </c>
      <c r="U1017" s="1" t="s">
        <v>28</v>
      </c>
      <c r="V1017" t="s">
        <v>29</v>
      </c>
      <c r="W1017"/>
      <c r="X1017" t="s">
        <v>30</v>
      </c>
    </row>
    <row r="1018" spans="2:24">
      <c r="B1018" s="2" t="s">
        <v>1687</v>
      </c>
      <c r="C1018" s="1">
        <v>9885100808</v>
      </c>
      <c r="D1018" s="1"/>
      <c r="E1018" s="1"/>
      <c r="F1018" s="1"/>
      <c r="G1018" s="1" t="s">
        <v>45</v>
      </c>
      <c r="H1018" s="1" t="s">
        <v>57</v>
      </c>
      <c r="I1018"/>
      <c r="J1018"/>
      <c r="K1018"/>
      <c r="L1018"/>
      <c r="M1018"/>
      <c r="N1018"/>
      <c r="O1018"/>
      <c r="Q1018" t="s">
        <v>25</v>
      </c>
      <c r="R1018" s="1"/>
      <c r="S1018" s="1"/>
      <c r="T1018" s="1" t="s">
        <v>184</v>
      </c>
      <c r="U1018" s="1" t="s">
        <v>185</v>
      </c>
      <c r="V1018" t="s">
        <v>29</v>
      </c>
      <c r="W1018"/>
      <c r="X1018" t="s">
        <v>30</v>
      </c>
    </row>
    <row r="1019" spans="2:24">
      <c r="B1019" s="2" t="s">
        <v>1688</v>
      </c>
      <c r="C1019" s="1"/>
      <c r="D1019" s="1"/>
      <c r="E1019" s="1"/>
      <c r="F1019" s="1"/>
      <c r="G1019" s="1"/>
      <c r="H1019" s="1"/>
      <c r="I1019"/>
      <c r="J1019"/>
      <c r="K1019"/>
      <c r="L1019"/>
      <c r="M1019"/>
      <c r="N1019"/>
      <c r="O1019"/>
      <c r="Q1019" t="s">
        <v>25</v>
      </c>
      <c r="R1019" s="1"/>
      <c r="S1019" s="1"/>
      <c r="T1019" s="1" t="s">
        <v>52</v>
      </c>
      <c r="U1019" s="1" t="s">
        <v>53</v>
      </c>
      <c r="V1019" t="s">
        <v>29</v>
      </c>
      <c r="W1019"/>
      <c r="X1019" t="s">
        <v>30</v>
      </c>
    </row>
    <row r="1020" spans="2:24">
      <c r="B1020" s="2" t="s">
        <v>1689</v>
      </c>
      <c r="C1020" s="1">
        <v>9910050098</v>
      </c>
      <c r="D1020" s="1"/>
      <c r="E1020" s="1"/>
      <c r="F1020" s="1"/>
      <c r="G1020" s="1" t="s">
        <v>72</v>
      </c>
      <c r="H1020" s="1" t="s">
        <v>57</v>
      </c>
      <c r="I1020"/>
      <c r="J1020"/>
      <c r="K1020"/>
      <c r="L1020"/>
      <c r="M1020"/>
      <c r="N1020"/>
      <c r="O1020"/>
      <c r="Q1020" t="s">
        <v>25</v>
      </c>
      <c r="R1020" s="1" t="s">
        <v>1690</v>
      </c>
      <c r="S1020" s="1"/>
      <c r="T1020" s="1" t="s">
        <v>382</v>
      </c>
      <c r="U1020" s="1" t="s">
        <v>53</v>
      </c>
      <c r="V1020" t="s">
        <v>29</v>
      </c>
      <c r="W1020"/>
      <c r="X1020" t="s">
        <v>30</v>
      </c>
    </row>
    <row r="1021" spans="2:24">
      <c r="B1021" s="2" t="s">
        <v>1691</v>
      </c>
      <c r="C1021" s="1">
        <f>919971315273</f>
        <v>919971315273</v>
      </c>
      <c r="D1021" s="1"/>
      <c r="E1021" s="1"/>
      <c r="F1021" s="1"/>
      <c r="G1021" s="1" t="s">
        <v>72</v>
      </c>
      <c r="H1021" s="1" t="s">
        <v>57</v>
      </c>
      <c r="I1021"/>
      <c r="J1021"/>
      <c r="K1021"/>
      <c r="L1021"/>
      <c r="M1021"/>
      <c r="N1021"/>
      <c r="O1021"/>
      <c r="Q1021" t="s">
        <v>25</v>
      </c>
      <c r="R1021" s="1" t="s">
        <v>1692</v>
      </c>
      <c r="S1021" s="1"/>
      <c r="T1021" s="1" t="s">
        <v>73</v>
      </c>
      <c r="U1021" s="1" t="s">
        <v>53</v>
      </c>
      <c r="V1021" t="s">
        <v>29</v>
      </c>
      <c r="W1021"/>
      <c r="X1021" t="s">
        <v>30</v>
      </c>
    </row>
    <row r="1022" spans="2:24">
      <c r="B1022" s="2" t="s">
        <v>1693</v>
      </c>
      <c r="C1022" s="1">
        <v>8678675865</v>
      </c>
      <c r="D1022" s="1"/>
      <c r="E1022" s="1"/>
      <c r="F1022" s="1"/>
      <c r="G1022" s="1" t="s">
        <v>45</v>
      </c>
      <c r="H1022" s="1" t="s">
        <v>57</v>
      </c>
      <c r="I1022"/>
      <c r="J1022"/>
      <c r="K1022"/>
      <c r="L1022"/>
      <c r="M1022"/>
      <c r="N1022"/>
      <c r="O1022"/>
      <c r="Q1022" t="s">
        <v>25</v>
      </c>
      <c r="R1022" s="1"/>
      <c r="S1022" s="1"/>
      <c r="T1022" s="1" t="s">
        <v>184</v>
      </c>
      <c r="U1022" s="1" t="s">
        <v>185</v>
      </c>
      <c r="V1022" t="s">
        <v>29</v>
      </c>
      <c r="W1022"/>
      <c r="X1022" t="s">
        <v>30</v>
      </c>
    </row>
    <row r="1023" spans="2:24">
      <c r="B1023" s="2" t="s">
        <v>1694</v>
      </c>
      <c r="C1023" s="1">
        <v>9899973697</v>
      </c>
      <c r="D1023" s="1"/>
      <c r="E1023" s="1"/>
      <c r="F1023" s="1"/>
      <c r="G1023" s="1" t="s">
        <v>72</v>
      </c>
      <c r="H1023" s="1" t="s">
        <v>57</v>
      </c>
      <c r="I1023"/>
      <c r="J1023"/>
      <c r="K1023"/>
      <c r="L1023"/>
      <c r="M1023"/>
      <c r="N1023"/>
      <c r="O1023"/>
      <c r="Q1023" t="s">
        <v>25</v>
      </c>
      <c r="R1023" s="1"/>
      <c r="S1023" s="1"/>
      <c r="T1023" s="1" t="s">
        <v>594</v>
      </c>
      <c r="U1023" s="1" t="s">
        <v>53</v>
      </c>
      <c r="V1023" t="s">
        <v>29</v>
      </c>
      <c r="W1023"/>
      <c r="X1023" t="s">
        <v>30</v>
      </c>
    </row>
    <row r="1024" spans="2:24">
      <c r="B1024" s="2" t="s">
        <v>1695</v>
      </c>
      <c r="C1024" s="1"/>
      <c r="D1024" s="1"/>
      <c r="E1024" s="1"/>
      <c r="F1024" s="1"/>
      <c r="G1024" s="1"/>
      <c r="H1024" s="1"/>
      <c r="I1024"/>
      <c r="J1024"/>
      <c r="K1024"/>
      <c r="L1024"/>
      <c r="M1024"/>
      <c r="N1024"/>
      <c r="O1024"/>
      <c r="Q1024" t="s">
        <v>25</v>
      </c>
      <c r="R1024" s="1" t="s">
        <v>1696</v>
      </c>
      <c r="S1024" s="1"/>
      <c r="T1024" s="1" t="s">
        <v>135</v>
      </c>
      <c r="U1024" s="1" t="s">
        <v>116</v>
      </c>
      <c r="V1024" t="s">
        <v>29</v>
      </c>
      <c r="W1024"/>
      <c r="X1024" t="s">
        <v>30</v>
      </c>
    </row>
    <row r="1025" spans="2:24">
      <c r="B1025" s="2" t="s">
        <v>1697</v>
      </c>
      <c r="C1025" s="1"/>
      <c r="D1025" s="1"/>
      <c r="E1025" s="1"/>
      <c r="F1025" s="1"/>
      <c r="G1025" s="1"/>
      <c r="H1025" s="1"/>
      <c r="I1025"/>
      <c r="J1025"/>
      <c r="K1025"/>
      <c r="L1025"/>
      <c r="M1025"/>
      <c r="N1025"/>
      <c r="O1025"/>
      <c r="Q1025" t="s">
        <v>25</v>
      </c>
      <c r="R1025" s="1"/>
      <c r="S1025" s="1"/>
      <c r="T1025" s="1" t="s">
        <v>651</v>
      </c>
      <c r="U1025" s="1" t="s">
        <v>60</v>
      </c>
      <c r="V1025" t="s">
        <v>29</v>
      </c>
      <c r="W1025"/>
      <c r="X1025" t="s">
        <v>30</v>
      </c>
    </row>
    <row r="1026" spans="2:24">
      <c r="B1026" s="2" t="s">
        <v>1698</v>
      </c>
      <c r="C1026" s="1">
        <v>9848195202</v>
      </c>
      <c r="D1026" s="1"/>
      <c r="E1026" s="1"/>
      <c r="F1026" s="1"/>
      <c r="G1026" s="1" t="s">
        <v>45</v>
      </c>
      <c r="H1026" s="1" t="s">
        <v>331</v>
      </c>
      <c r="I1026"/>
      <c r="J1026"/>
      <c r="K1026"/>
      <c r="L1026"/>
      <c r="M1026"/>
      <c r="N1026"/>
      <c r="O1026"/>
      <c r="Q1026" t="s">
        <v>25</v>
      </c>
      <c r="R1026" s="1"/>
      <c r="S1026" s="1"/>
      <c r="T1026" s="1" t="s">
        <v>1405</v>
      </c>
      <c r="U1026" s="1" t="s">
        <v>276</v>
      </c>
      <c r="V1026" t="s">
        <v>29</v>
      </c>
      <c r="W1026"/>
      <c r="X1026" t="s">
        <v>30</v>
      </c>
    </row>
    <row r="1027" spans="2:24">
      <c r="B1027" s="2" t="s">
        <v>1699</v>
      </c>
      <c r="C1027" s="1"/>
      <c r="D1027" s="1"/>
      <c r="E1027" s="1"/>
      <c r="F1027" s="1"/>
      <c r="G1027" s="1"/>
      <c r="H1027" s="1"/>
      <c r="I1027"/>
      <c r="J1027"/>
      <c r="K1027"/>
      <c r="L1027"/>
      <c r="M1027"/>
      <c r="N1027"/>
      <c r="O1027"/>
      <c r="Q1027" t="s">
        <v>25</v>
      </c>
      <c r="R1027" s="1"/>
      <c r="S1027" s="1"/>
      <c r="T1027" s="1" t="s">
        <v>309</v>
      </c>
      <c r="U1027" s="1" t="s">
        <v>102</v>
      </c>
      <c r="V1027" t="s">
        <v>29</v>
      </c>
      <c r="W1027"/>
      <c r="X1027" t="s">
        <v>30</v>
      </c>
    </row>
    <row r="1028" spans="2:24">
      <c r="B1028" s="2" t="s">
        <v>1700</v>
      </c>
      <c r="C1028" s="1">
        <v>9899912828</v>
      </c>
      <c r="D1028" s="1"/>
      <c r="E1028" s="1"/>
      <c r="F1028" s="1"/>
      <c r="G1028" s="1" t="s">
        <v>72</v>
      </c>
      <c r="H1028" s="1" t="s">
        <v>46</v>
      </c>
      <c r="I1028"/>
      <c r="J1028"/>
      <c r="K1028"/>
      <c r="L1028"/>
      <c r="M1028"/>
      <c r="N1028"/>
      <c r="O1028"/>
      <c r="Q1028" t="s">
        <v>25</v>
      </c>
      <c r="R1028" s="1"/>
      <c r="S1028" s="1"/>
      <c r="T1028" s="1" t="s">
        <v>39</v>
      </c>
      <c r="U1028" s="1" t="s">
        <v>28</v>
      </c>
      <c r="V1028" t="s">
        <v>29</v>
      </c>
      <c r="W1028"/>
      <c r="X1028" t="s">
        <v>30</v>
      </c>
    </row>
    <row r="1029" spans="2:24">
      <c r="B1029" s="2" t="s">
        <v>1701</v>
      </c>
      <c r="C1029" s="1">
        <v>9849324377</v>
      </c>
      <c r="D1029" s="1"/>
      <c r="E1029" s="1"/>
      <c r="F1029" s="1"/>
      <c r="G1029" s="1" t="s">
        <v>45</v>
      </c>
      <c r="H1029" s="1" t="s">
        <v>247</v>
      </c>
      <c r="I1029"/>
      <c r="J1029"/>
      <c r="K1029"/>
      <c r="L1029"/>
      <c r="M1029"/>
      <c r="N1029"/>
      <c r="O1029"/>
      <c r="Q1029" t="s">
        <v>25</v>
      </c>
      <c r="R1029" s="1" t="s">
        <v>1702</v>
      </c>
      <c r="S1029" s="1"/>
      <c r="T1029" s="1" t="s">
        <v>1405</v>
      </c>
      <c r="U1029" s="1" t="s">
        <v>276</v>
      </c>
      <c r="V1029" t="s">
        <v>29</v>
      </c>
      <c r="W1029"/>
      <c r="X1029" t="s">
        <v>30</v>
      </c>
    </row>
    <row r="1030" spans="2:24">
      <c r="B1030" s="2" t="s">
        <v>1703</v>
      </c>
      <c r="C1030" s="1">
        <v>9865312487</v>
      </c>
      <c r="D1030" s="1"/>
      <c r="E1030" s="1"/>
      <c r="F1030" s="1"/>
      <c r="G1030" s="1" t="s">
        <v>45</v>
      </c>
      <c r="H1030" s="1" t="s">
        <v>92</v>
      </c>
      <c r="I1030"/>
      <c r="J1030"/>
      <c r="K1030"/>
      <c r="L1030"/>
      <c r="M1030"/>
      <c r="N1030"/>
      <c r="O1030"/>
      <c r="Q1030" t="s">
        <v>25</v>
      </c>
      <c r="R1030" s="1" t="s">
        <v>1704</v>
      </c>
      <c r="S1030" s="1"/>
      <c r="T1030" s="1" t="s">
        <v>1705</v>
      </c>
      <c r="U1030" s="1" t="s">
        <v>78</v>
      </c>
      <c r="V1030" t="s">
        <v>29</v>
      </c>
      <c r="W1030"/>
      <c r="X1030" t="s">
        <v>30</v>
      </c>
    </row>
    <row r="1031" spans="2:24">
      <c r="B1031" s="2" t="s">
        <v>1706</v>
      </c>
      <c r="C1031" s="1">
        <v>9769860260</v>
      </c>
      <c r="D1031" s="1"/>
      <c r="E1031" s="1"/>
      <c r="F1031" s="1"/>
      <c r="G1031" s="1" t="s">
        <v>56</v>
      </c>
      <c r="H1031" s="1" t="s">
        <v>247</v>
      </c>
      <c r="I1031"/>
      <c r="J1031"/>
      <c r="K1031"/>
      <c r="L1031"/>
      <c r="M1031"/>
      <c r="N1031"/>
      <c r="O1031"/>
      <c r="Q1031" t="s">
        <v>25</v>
      </c>
      <c r="R1031" s="1"/>
      <c r="S1031" s="1"/>
      <c r="T1031" s="1" t="s">
        <v>211</v>
      </c>
      <c r="U1031" s="1" t="s">
        <v>33</v>
      </c>
      <c r="V1031" t="s">
        <v>29</v>
      </c>
      <c r="W1031"/>
      <c r="X1031" t="s">
        <v>30</v>
      </c>
    </row>
    <row r="1032" spans="2:24">
      <c r="B1032" s="2" t="s">
        <v>1707</v>
      </c>
      <c r="C1032" s="1"/>
      <c r="D1032" s="1"/>
      <c r="E1032" s="1"/>
      <c r="F1032" s="1"/>
      <c r="G1032" s="1"/>
      <c r="H1032" s="1"/>
      <c r="I1032"/>
      <c r="J1032"/>
      <c r="K1032"/>
      <c r="L1032"/>
      <c r="M1032"/>
      <c r="N1032"/>
      <c r="O1032"/>
      <c r="Q1032" t="s">
        <v>25</v>
      </c>
      <c r="R1032" s="1"/>
      <c r="S1032" s="1"/>
      <c r="T1032" s="1" t="s">
        <v>1564</v>
      </c>
      <c r="U1032" s="1" t="s">
        <v>102</v>
      </c>
      <c r="V1032" t="s">
        <v>29</v>
      </c>
      <c r="W1032"/>
      <c r="X1032" t="s">
        <v>30</v>
      </c>
    </row>
    <row r="1033" spans="2:24">
      <c r="B1033" s="2" t="s">
        <v>1708</v>
      </c>
      <c r="C1033" s="1"/>
      <c r="D1033" s="1"/>
      <c r="E1033" s="1"/>
      <c r="F1033" s="1"/>
      <c r="G1033" s="1"/>
      <c r="H1033" s="1"/>
      <c r="I1033"/>
      <c r="J1033"/>
      <c r="K1033"/>
      <c r="L1033"/>
      <c r="M1033"/>
      <c r="N1033"/>
      <c r="O1033"/>
      <c r="Q1033" t="s">
        <v>25</v>
      </c>
      <c r="R1033" s="1"/>
      <c r="S1033" s="1"/>
      <c r="T1033" s="1" t="s">
        <v>1709</v>
      </c>
      <c r="U1033" s="1" t="s">
        <v>70</v>
      </c>
      <c r="V1033" t="s">
        <v>29</v>
      </c>
      <c r="W1033"/>
      <c r="X1033" t="s">
        <v>30</v>
      </c>
    </row>
    <row r="1034" spans="2:24">
      <c r="B1034" s="2" t="s">
        <v>1710</v>
      </c>
      <c r="C1034" s="1"/>
      <c r="D1034" s="1"/>
      <c r="E1034" s="1"/>
      <c r="F1034" s="1"/>
      <c r="G1034" s="1"/>
      <c r="H1034" s="1"/>
      <c r="I1034"/>
      <c r="J1034"/>
      <c r="K1034"/>
      <c r="L1034"/>
      <c r="M1034"/>
      <c r="N1034"/>
      <c r="O1034"/>
      <c r="Q1034" t="s">
        <v>25</v>
      </c>
      <c r="R1034" s="1"/>
      <c r="S1034" s="1"/>
      <c r="T1034" s="1" t="s">
        <v>1405</v>
      </c>
      <c r="U1034" s="1" t="s">
        <v>276</v>
      </c>
      <c r="V1034" t="s">
        <v>29</v>
      </c>
      <c r="W1034"/>
      <c r="X1034" t="s">
        <v>30</v>
      </c>
    </row>
    <row r="1035" spans="2:24">
      <c r="B1035" s="2" t="s">
        <v>1711</v>
      </c>
      <c r="C1035" s="1"/>
      <c r="D1035" s="1"/>
      <c r="E1035" s="1"/>
      <c r="F1035" s="1"/>
      <c r="G1035" s="1"/>
      <c r="H1035" s="1"/>
      <c r="I1035"/>
      <c r="J1035"/>
      <c r="K1035"/>
      <c r="L1035"/>
      <c r="M1035"/>
      <c r="N1035"/>
      <c r="O1035"/>
      <c r="Q1035" t="s">
        <v>25</v>
      </c>
      <c r="R1035" s="1" t="s">
        <v>1712</v>
      </c>
      <c r="S1035" s="1"/>
      <c r="T1035" s="1" t="s">
        <v>908</v>
      </c>
      <c r="U1035" s="1" t="s">
        <v>43</v>
      </c>
      <c r="V1035" t="s">
        <v>29</v>
      </c>
      <c r="W1035"/>
      <c r="X1035" t="s">
        <v>30</v>
      </c>
    </row>
    <row r="1036" spans="2:24">
      <c r="B1036" s="2" t="s">
        <v>1713</v>
      </c>
      <c r="C1036" s="1">
        <v>9313367030</v>
      </c>
      <c r="D1036" s="1"/>
      <c r="E1036" s="1"/>
      <c r="F1036" s="1"/>
      <c r="G1036" s="1" t="s">
        <v>56</v>
      </c>
      <c r="H1036" s="1" t="s">
        <v>46</v>
      </c>
      <c r="I1036"/>
      <c r="J1036"/>
      <c r="K1036"/>
      <c r="L1036"/>
      <c r="M1036"/>
      <c r="N1036"/>
      <c r="O1036"/>
      <c r="Q1036" t="s">
        <v>25</v>
      </c>
      <c r="R1036" s="1"/>
      <c r="S1036" s="1"/>
      <c r="T1036" s="1" t="s">
        <v>39</v>
      </c>
      <c r="U1036" s="1" t="s">
        <v>28</v>
      </c>
      <c r="V1036" t="s">
        <v>29</v>
      </c>
      <c r="W1036"/>
      <c r="X1036" t="s">
        <v>30</v>
      </c>
    </row>
    <row r="1037" spans="2:24">
      <c r="B1037" s="2" t="s">
        <v>1714</v>
      </c>
      <c r="C1037" s="1"/>
      <c r="D1037" s="1"/>
      <c r="E1037" s="1"/>
      <c r="F1037" s="1"/>
      <c r="G1037" s="1"/>
      <c r="H1037" s="1"/>
      <c r="I1037"/>
      <c r="J1037"/>
      <c r="K1037"/>
      <c r="L1037"/>
      <c r="M1037"/>
      <c r="N1037"/>
      <c r="O1037"/>
      <c r="Q1037" t="s">
        <v>25</v>
      </c>
      <c r="R1037" s="1"/>
      <c r="S1037" s="1"/>
      <c r="T1037" s="1" t="s">
        <v>614</v>
      </c>
      <c r="U1037" s="1" t="s">
        <v>70</v>
      </c>
      <c r="V1037" t="s">
        <v>29</v>
      </c>
      <c r="W1037"/>
      <c r="X1037" t="s">
        <v>30</v>
      </c>
    </row>
    <row r="1038" spans="2:24">
      <c r="B1038" s="2" t="s">
        <v>1715</v>
      </c>
      <c r="C1038" s="1"/>
      <c r="D1038" s="1"/>
      <c r="E1038" s="1"/>
      <c r="F1038" s="1"/>
      <c r="G1038" s="1"/>
      <c r="H1038" s="1"/>
      <c r="I1038"/>
      <c r="J1038"/>
      <c r="K1038"/>
      <c r="L1038"/>
      <c r="M1038"/>
      <c r="N1038"/>
      <c r="O1038"/>
      <c r="Q1038" t="s">
        <v>25</v>
      </c>
      <c r="R1038" s="1"/>
      <c r="S1038" s="1"/>
      <c r="T1038" s="1" t="s">
        <v>77</v>
      </c>
      <c r="U1038" s="1" t="s">
        <v>78</v>
      </c>
      <c r="V1038" t="s">
        <v>29</v>
      </c>
      <c r="W1038"/>
      <c r="X1038" t="s">
        <v>30</v>
      </c>
    </row>
    <row r="1039" spans="2:24">
      <c r="B1039" s="2" t="s">
        <v>1716</v>
      </c>
      <c r="C1039" s="1"/>
      <c r="D1039" s="1"/>
      <c r="E1039" s="1"/>
      <c r="F1039" s="1"/>
      <c r="G1039" s="1"/>
      <c r="H1039" s="1"/>
      <c r="I1039"/>
      <c r="J1039"/>
      <c r="K1039"/>
      <c r="L1039"/>
      <c r="M1039"/>
      <c r="N1039"/>
      <c r="O1039"/>
      <c r="Q1039" t="s">
        <v>25</v>
      </c>
      <c r="R1039" s="1"/>
      <c r="S1039" s="1"/>
      <c r="T1039" s="1" t="s">
        <v>558</v>
      </c>
      <c r="U1039" s="1" t="s">
        <v>116</v>
      </c>
      <c r="V1039" t="s">
        <v>29</v>
      </c>
      <c r="W1039"/>
      <c r="X1039" t="s">
        <v>30</v>
      </c>
    </row>
    <row r="1040" spans="2:24">
      <c r="B1040" s="2" t="s">
        <v>1717</v>
      </c>
      <c r="C1040" s="1">
        <v>9836161118</v>
      </c>
      <c r="D1040" s="1"/>
      <c r="E1040" s="1"/>
      <c r="F1040" s="1"/>
      <c r="G1040" s="1" t="s">
        <v>45</v>
      </c>
      <c r="H1040" s="1" t="s">
        <v>247</v>
      </c>
      <c r="I1040"/>
      <c r="J1040"/>
      <c r="K1040"/>
      <c r="L1040"/>
      <c r="M1040"/>
      <c r="N1040"/>
      <c r="O1040"/>
      <c r="Q1040" t="s">
        <v>25</v>
      </c>
      <c r="R1040" s="1"/>
      <c r="S1040" s="1"/>
      <c r="T1040" s="1" t="s">
        <v>614</v>
      </c>
      <c r="U1040" s="1" t="s">
        <v>70</v>
      </c>
      <c r="V1040" t="s">
        <v>29</v>
      </c>
      <c r="W1040"/>
      <c r="X1040" t="s">
        <v>30</v>
      </c>
    </row>
    <row r="1041" spans="2:24">
      <c r="B1041" s="2" t="s">
        <v>1718</v>
      </c>
      <c r="C1041" s="1"/>
      <c r="D1041" s="1"/>
      <c r="E1041" s="1"/>
      <c r="F1041" s="1"/>
      <c r="G1041" s="1"/>
      <c r="H1041" s="1"/>
      <c r="I1041"/>
      <c r="J1041"/>
      <c r="K1041"/>
      <c r="L1041"/>
      <c r="M1041"/>
      <c r="N1041"/>
      <c r="O1041"/>
      <c r="Q1041" t="s">
        <v>25</v>
      </c>
      <c r="R1041" s="1" t="s">
        <v>1719</v>
      </c>
      <c r="S1041" s="1"/>
      <c r="T1041" s="1" t="s">
        <v>52</v>
      </c>
      <c r="U1041" s="1" t="s">
        <v>53</v>
      </c>
      <c r="V1041" t="s">
        <v>29</v>
      </c>
      <c r="W1041"/>
      <c r="X1041" t="s">
        <v>30</v>
      </c>
    </row>
    <row r="1042" spans="2:24">
      <c r="B1042" s="2" t="s">
        <v>1720</v>
      </c>
      <c r="C1042" s="1"/>
      <c r="D1042" s="1"/>
      <c r="E1042" s="1"/>
      <c r="F1042" s="1"/>
      <c r="G1042" s="1"/>
      <c r="H1042" s="1"/>
      <c r="I1042"/>
      <c r="J1042"/>
      <c r="K1042"/>
      <c r="L1042"/>
      <c r="M1042"/>
      <c r="N1042"/>
      <c r="O1042"/>
      <c r="Q1042" t="s">
        <v>25</v>
      </c>
      <c r="R1042" s="1"/>
      <c r="S1042" s="1"/>
      <c r="T1042" s="1" t="s">
        <v>333</v>
      </c>
      <c r="U1042" s="1" t="s">
        <v>28</v>
      </c>
      <c r="V1042" t="s">
        <v>29</v>
      </c>
      <c r="W1042"/>
      <c r="X1042" t="s">
        <v>30</v>
      </c>
    </row>
    <row r="1043" spans="2:24">
      <c r="B1043" s="2" t="s">
        <v>1721</v>
      </c>
      <c r="C1043" s="1"/>
      <c r="D1043" s="1"/>
      <c r="E1043" s="1"/>
      <c r="F1043" s="1"/>
      <c r="G1043" s="1"/>
      <c r="H1043" s="1"/>
      <c r="I1043"/>
      <c r="J1043"/>
      <c r="K1043"/>
      <c r="L1043"/>
      <c r="M1043"/>
      <c r="N1043"/>
      <c r="O1043"/>
      <c r="Q1043" t="s">
        <v>25</v>
      </c>
      <c r="R1043" s="1"/>
      <c r="S1043" s="1"/>
      <c r="T1043" s="1" t="s">
        <v>115</v>
      </c>
      <c r="U1043" s="1" t="s">
        <v>116</v>
      </c>
      <c r="V1043" t="s">
        <v>29</v>
      </c>
      <c r="W1043"/>
      <c r="X1043" t="s">
        <v>30</v>
      </c>
    </row>
    <row r="1044" spans="2:24">
      <c r="B1044" s="2" t="s">
        <v>1722</v>
      </c>
      <c r="C1044" s="1"/>
      <c r="D1044" s="1"/>
      <c r="E1044" s="1"/>
      <c r="F1044" s="1"/>
      <c r="G1044" s="1"/>
      <c r="H1044" s="1"/>
      <c r="I1044"/>
      <c r="J1044"/>
      <c r="K1044"/>
      <c r="L1044"/>
      <c r="M1044"/>
      <c r="N1044"/>
      <c r="O1044"/>
      <c r="Q1044" t="s">
        <v>25</v>
      </c>
      <c r="R1044" s="1" t="s">
        <v>1723</v>
      </c>
      <c r="S1044" s="1"/>
      <c r="T1044" s="1" t="s">
        <v>52</v>
      </c>
      <c r="U1044" s="1" t="s">
        <v>53</v>
      </c>
      <c r="V1044" t="s">
        <v>29</v>
      </c>
      <c r="W1044"/>
      <c r="X1044" t="s">
        <v>30</v>
      </c>
    </row>
    <row r="1045" spans="2:24">
      <c r="B1045" s="2" t="s">
        <v>1724</v>
      </c>
      <c r="C1045" s="1">
        <v>8588083195</v>
      </c>
      <c r="D1045" s="1"/>
      <c r="E1045" s="1"/>
      <c r="F1045" s="1"/>
      <c r="G1045" s="1" t="s">
        <v>230</v>
      </c>
      <c r="H1045" s="1" t="s">
        <v>46</v>
      </c>
      <c r="I1045"/>
      <c r="J1045"/>
      <c r="K1045"/>
      <c r="L1045"/>
      <c r="M1045"/>
      <c r="N1045"/>
      <c r="O1045"/>
      <c r="Q1045" t="s">
        <v>25</v>
      </c>
      <c r="R1045" s="1" t="s">
        <v>1725</v>
      </c>
      <c r="S1045" s="1"/>
      <c r="T1045" s="1" t="s">
        <v>39</v>
      </c>
      <c r="U1045" s="1" t="s">
        <v>28</v>
      </c>
      <c r="V1045" t="s">
        <v>29</v>
      </c>
      <c r="W1045"/>
      <c r="X1045" t="s">
        <v>30</v>
      </c>
    </row>
    <row r="1046" spans="2:24">
      <c r="B1046" s="2" t="s">
        <v>1726</v>
      </c>
      <c r="C1046" s="1"/>
      <c r="D1046" s="1"/>
      <c r="E1046" s="1"/>
      <c r="F1046" s="1"/>
      <c r="G1046" s="1"/>
      <c r="H1046" s="1"/>
      <c r="I1046"/>
      <c r="J1046"/>
      <c r="K1046"/>
      <c r="L1046"/>
      <c r="M1046"/>
      <c r="N1046"/>
      <c r="O1046"/>
      <c r="Q1046" t="s">
        <v>25</v>
      </c>
      <c r="R1046" s="1"/>
      <c r="S1046" s="1"/>
      <c r="T1046" s="1" t="s">
        <v>792</v>
      </c>
      <c r="U1046" s="1" t="s">
        <v>60</v>
      </c>
      <c r="V1046" t="s">
        <v>29</v>
      </c>
      <c r="W1046"/>
      <c r="X1046" t="s">
        <v>30</v>
      </c>
    </row>
    <row r="1047" spans="2:24">
      <c r="B1047" s="2" t="s">
        <v>1727</v>
      </c>
      <c r="C1047" s="1"/>
      <c r="D1047" s="1"/>
      <c r="E1047" s="1"/>
      <c r="F1047" s="1"/>
      <c r="G1047" s="1"/>
      <c r="H1047" s="1"/>
      <c r="I1047"/>
      <c r="J1047"/>
      <c r="K1047"/>
      <c r="L1047"/>
      <c r="M1047"/>
      <c r="N1047"/>
      <c r="O1047"/>
      <c r="Q1047" t="s">
        <v>25</v>
      </c>
      <c r="R1047" s="1" t="s">
        <v>1728</v>
      </c>
      <c r="S1047" s="1"/>
      <c r="T1047" s="1" t="s">
        <v>631</v>
      </c>
      <c r="U1047" s="1" t="s">
        <v>102</v>
      </c>
      <c r="V1047" t="s">
        <v>29</v>
      </c>
      <c r="W1047"/>
      <c r="X1047" t="s">
        <v>30</v>
      </c>
    </row>
    <row r="1048" spans="2:24">
      <c r="B1048" s="2" t="s">
        <v>1729</v>
      </c>
      <c r="C1048" s="1"/>
      <c r="D1048" s="1"/>
      <c r="E1048" s="1"/>
      <c r="F1048" s="1"/>
      <c r="G1048" s="1"/>
      <c r="H1048" s="1"/>
      <c r="I1048"/>
      <c r="J1048"/>
      <c r="K1048"/>
      <c r="L1048"/>
      <c r="M1048"/>
      <c r="N1048"/>
      <c r="O1048"/>
      <c r="Q1048" t="s">
        <v>25</v>
      </c>
      <c r="R1048" s="1"/>
      <c r="S1048" s="1"/>
      <c r="T1048" s="1" t="s">
        <v>558</v>
      </c>
      <c r="U1048" s="1" t="s">
        <v>116</v>
      </c>
      <c r="V1048" t="s">
        <v>29</v>
      </c>
      <c r="W1048"/>
      <c r="X1048" t="s">
        <v>30</v>
      </c>
    </row>
    <row r="1049" spans="2:24">
      <c r="B1049" s="2" t="s">
        <v>1730</v>
      </c>
      <c r="C1049" s="1">
        <v>9971843350</v>
      </c>
      <c r="D1049" s="1"/>
      <c r="E1049" s="1"/>
      <c r="F1049" s="1"/>
      <c r="G1049" s="1" t="s">
        <v>72</v>
      </c>
      <c r="H1049" s="1" t="s">
        <v>92</v>
      </c>
      <c r="I1049"/>
      <c r="J1049"/>
      <c r="K1049"/>
      <c r="L1049"/>
      <c r="M1049"/>
      <c r="N1049"/>
      <c r="O1049"/>
      <c r="Q1049" t="s">
        <v>25</v>
      </c>
      <c r="R1049" s="1" t="s">
        <v>1731</v>
      </c>
      <c r="S1049" s="1"/>
      <c r="T1049" s="1" t="s">
        <v>1079</v>
      </c>
      <c r="U1049" s="1" t="s">
        <v>53</v>
      </c>
      <c r="V1049" t="s">
        <v>29</v>
      </c>
      <c r="W1049"/>
      <c r="X1049" t="s">
        <v>30</v>
      </c>
    </row>
    <row r="1050" spans="2:24">
      <c r="B1050" s="2" t="s">
        <v>1732</v>
      </c>
      <c r="C1050" s="1">
        <v>9313204462</v>
      </c>
      <c r="D1050" s="1"/>
      <c r="E1050" s="1"/>
      <c r="F1050" s="1"/>
      <c r="G1050" s="1" t="s">
        <v>230</v>
      </c>
      <c r="H1050" s="1" t="s">
        <v>57</v>
      </c>
      <c r="I1050"/>
      <c r="J1050"/>
      <c r="K1050"/>
      <c r="L1050"/>
      <c r="M1050"/>
      <c r="N1050"/>
      <c r="O1050"/>
      <c r="Q1050" t="s">
        <v>25</v>
      </c>
      <c r="R1050" s="1"/>
      <c r="S1050" s="1"/>
      <c r="T1050" s="1" t="s">
        <v>660</v>
      </c>
      <c r="U1050" s="1" t="s">
        <v>53</v>
      </c>
      <c r="V1050" t="s">
        <v>29</v>
      </c>
      <c r="W1050"/>
      <c r="X1050" t="s">
        <v>30</v>
      </c>
    </row>
    <row r="1051" spans="2:24">
      <c r="B1051" s="2" t="s">
        <v>1733</v>
      </c>
      <c r="C1051" s="1"/>
      <c r="D1051" s="1"/>
      <c r="E1051" s="1"/>
      <c r="F1051" s="1"/>
      <c r="G1051" s="1"/>
      <c r="H1051" s="1"/>
      <c r="I1051"/>
      <c r="J1051"/>
      <c r="K1051"/>
      <c r="L1051"/>
      <c r="M1051"/>
      <c r="N1051"/>
      <c r="O1051"/>
      <c r="Q1051" t="s">
        <v>25</v>
      </c>
      <c r="R1051" s="1"/>
      <c r="S1051" s="1"/>
      <c r="T1051" s="1" t="s">
        <v>1734</v>
      </c>
      <c r="U1051" s="1" t="s">
        <v>33</v>
      </c>
      <c r="V1051" t="s">
        <v>29</v>
      </c>
      <c r="W1051"/>
      <c r="X1051" t="s">
        <v>30</v>
      </c>
    </row>
    <row r="1052" spans="2:24">
      <c r="B1052" s="2" t="s">
        <v>1735</v>
      </c>
      <c r="C1052" s="1"/>
      <c r="D1052" s="1"/>
      <c r="E1052" s="1"/>
      <c r="F1052" s="1"/>
      <c r="G1052" s="1"/>
      <c r="H1052" s="1"/>
      <c r="I1052"/>
      <c r="J1052"/>
      <c r="K1052"/>
      <c r="L1052"/>
      <c r="M1052"/>
      <c r="N1052"/>
      <c r="O1052"/>
      <c r="Q1052" t="s">
        <v>25</v>
      </c>
      <c r="R1052" s="1"/>
      <c r="S1052" s="1"/>
      <c r="T1052" s="1" t="s">
        <v>792</v>
      </c>
      <c r="U1052" s="1" t="s">
        <v>60</v>
      </c>
      <c r="V1052" t="s">
        <v>29</v>
      </c>
      <c r="W1052"/>
      <c r="X1052" t="s">
        <v>30</v>
      </c>
    </row>
    <row r="1053" spans="2:24">
      <c r="B1053" s="2" t="s">
        <v>1736</v>
      </c>
      <c r="C1053" s="1">
        <v>8076440151</v>
      </c>
      <c r="D1053" s="1"/>
      <c r="E1053" s="1"/>
      <c r="F1053" s="1"/>
      <c r="G1053" s="1" t="s">
        <v>45</v>
      </c>
      <c r="H1053" s="1" t="s">
        <v>46</v>
      </c>
      <c r="I1053"/>
      <c r="J1053"/>
      <c r="K1053"/>
      <c r="L1053"/>
      <c r="M1053"/>
      <c r="N1053"/>
      <c r="O1053"/>
      <c r="Q1053" t="s">
        <v>25</v>
      </c>
      <c r="R1053" s="1"/>
      <c r="S1053" s="1"/>
      <c r="T1053" s="1" t="s">
        <v>423</v>
      </c>
      <c r="U1053" s="1" t="s">
        <v>28</v>
      </c>
      <c r="V1053" t="s">
        <v>29</v>
      </c>
      <c r="W1053"/>
      <c r="X1053" t="s">
        <v>30</v>
      </c>
    </row>
    <row r="1054" spans="2:24">
      <c r="B1054" s="2" t="s">
        <v>1737</v>
      </c>
      <c r="C1054" s="1"/>
      <c r="D1054" s="1"/>
      <c r="E1054" s="1"/>
      <c r="F1054" s="1"/>
      <c r="G1054" s="1"/>
      <c r="H1054" s="1"/>
      <c r="I1054"/>
      <c r="J1054"/>
      <c r="K1054"/>
      <c r="L1054"/>
      <c r="M1054"/>
      <c r="N1054"/>
      <c r="O1054"/>
      <c r="Q1054" t="s">
        <v>25</v>
      </c>
      <c r="R1054" s="1"/>
      <c r="S1054" s="1"/>
      <c r="T1054" s="1" t="s">
        <v>1738</v>
      </c>
      <c r="U1054" s="1" t="s">
        <v>105</v>
      </c>
      <c r="V1054" t="s">
        <v>29</v>
      </c>
      <c r="W1054"/>
      <c r="X1054" t="s">
        <v>30</v>
      </c>
    </row>
    <row r="1055" spans="2:24">
      <c r="B1055" s="2" t="s">
        <v>1739</v>
      </c>
      <c r="C1055" s="1">
        <v>9828034303</v>
      </c>
      <c r="D1055" s="1"/>
      <c r="E1055" s="1"/>
      <c r="F1055" s="1"/>
      <c r="G1055" s="1" t="s">
        <v>72</v>
      </c>
      <c r="H1055" s="1" t="s">
        <v>231</v>
      </c>
      <c r="I1055"/>
      <c r="J1055"/>
      <c r="K1055"/>
      <c r="L1055"/>
      <c r="M1055"/>
      <c r="N1055"/>
      <c r="O1055"/>
      <c r="Q1055" t="s">
        <v>25</v>
      </c>
      <c r="R1055" s="1" t="s">
        <v>1740</v>
      </c>
      <c r="S1055" s="1"/>
      <c r="T1055" s="1" t="s">
        <v>39</v>
      </c>
      <c r="U1055" s="1" t="s">
        <v>28</v>
      </c>
      <c r="V1055" t="s">
        <v>29</v>
      </c>
      <c r="W1055"/>
      <c r="X1055" t="s">
        <v>30</v>
      </c>
    </row>
    <row r="1056" spans="2:24">
      <c r="B1056" s="2" t="s">
        <v>1741</v>
      </c>
      <c r="C1056" s="1"/>
      <c r="D1056" s="1"/>
      <c r="E1056" s="1"/>
      <c r="F1056" s="1"/>
      <c r="G1056" s="1"/>
      <c r="H1056" s="1"/>
      <c r="I1056"/>
      <c r="J1056"/>
      <c r="K1056"/>
      <c r="L1056"/>
      <c r="M1056"/>
      <c r="N1056"/>
      <c r="O1056"/>
      <c r="Q1056" t="s">
        <v>25</v>
      </c>
      <c r="R1056" s="1"/>
      <c r="S1056" s="1"/>
      <c r="T1056" s="1" t="s">
        <v>187</v>
      </c>
      <c r="U1056" s="1" t="s">
        <v>105</v>
      </c>
      <c r="V1056" t="s">
        <v>29</v>
      </c>
      <c r="W1056"/>
      <c r="X1056" t="s">
        <v>30</v>
      </c>
    </row>
    <row r="1057" spans="2:24">
      <c r="B1057" s="2" t="s">
        <v>1742</v>
      </c>
      <c r="C1057" s="1"/>
      <c r="D1057" s="1"/>
      <c r="E1057" s="1"/>
      <c r="F1057" s="1"/>
      <c r="G1057" s="1"/>
      <c r="H1057" s="1"/>
      <c r="I1057"/>
      <c r="J1057"/>
      <c r="K1057"/>
      <c r="L1057"/>
      <c r="M1057"/>
      <c r="N1057"/>
      <c r="O1057"/>
      <c r="Q1057" t="s">
        <v>25</v>
      </c>
      <c r="R1057" s="1" t="s">
        <v>1743</v>
      </c>
      <c r="S1057" s="1"/>
      <c r="T1057" s="1" t="s">
        <v>423</v>
      </c>
      <c r="U1057" s="1" t="s">
        <v>28</v>
      </c>
      <c r="V1057" t="s">
        <v>29</v>
      </c>
      <c r="W1057"/>
      <c r="X1057" t="s">
        <v>30</v>
      </c>
    </row>
    <row r="1058" spans="2:24">
      <c r="B1058" s="2" t="s">
        <v>1744</v>
      </c>
      <c r="C1058" s="1">
        <v>9971357149</v>
      </c>
      <c r="D1058" s="1"/>
      <c r="E1058" s="1"/>
      <c r="F1058" s="1"/>
      <c r="G1058" s="1" t="s">
        <v>72</v>
      </c>
      <c r="H1058" s="1" t="s">
        <v>57</v>
      </c>
      <c r="I1058"/>
      <c r="J1058"/>
      <c r="K1058"/>
      <c r="L1058"/>
      <c r="M1058"/>
      <c r="N1058"/>
      <c r="O1058"/>
      <c r="Q1058" t="s">
        <v>25</v>
      </c>
      <c r="R1058" s="1"/>
      <c r="S1058" s="1"/>
      <c r="T1058" s="1" t="s">
        <v>382</v>
      </c>
      <c r="U1058" s="1" t="s">
        <v>53</v>
      </c>
      <c r="V1058" t="s">
        <v>29</v>
      </c>
      <c r="W1058"/>
      <c r="X1058" t="s">
        <v>30</v>
      </c>
    </row>
    <row r="1059" spans="2:24">
      <c r="B1059" s="2" t="s">
        <v>1745</v>
      </c>
      <c r="C1059" s="1">
        <v>7889421523</v>
      </c>
      <c r="D1059" s="1"/>
      <c r="E1059" s="1"/>
      <c r="F1059" s="1"/>
      <c r="G1059" s="1" t="s">
        <v>146</v>
      </c>
      <c r="H1059" s="1" t="s">
        <v>331</v>
      </c>
      <c r="I1059"/>
      <c r="J1059"/>
      <c r="K1059"/>
      <c r="L1059"/>
      <c r="M1059"/>
      <c r="N1059"/>
      <c r="O1059"/>
      <c r="Q1059" t="s">
        <v>25</v>
      </c>
      <c r="R1059" s="1"/>
      <c r="S1059" s="1"/>
      <c r="T1059" s="1" t="s">
        <v>1746</v>
      </c>
      <c r="U1059" s="1" t="s">
        <v>148</v>
      </c>
      <c r="V1059" t="s">
        <v>29</v>
      </c>
      <c r="W1059"/>
      <c r="X1059" t="s">
        <v>30</v>
      </c>
    </row>
    <row r="1060" spans="2:24">
      <c r="B1060" s="2" t="s">
        <v>1747</v>
      </c>
      <c r="C1060" s="1"/>
      <c r="D1060" s="1"/>
      <c r="E1060" s="1"/>
      <c r="F1060" s="1"/>
      <c r="G1060" s="1"/>
      <c r="H1060" s="1"/>
      <c r="I1060"/>
      <c r="J1060"/>
      <c r="K1060"/>
      <c r="L1060"/>
      <c r="M1060"/>
      <c r="N1060"/>
      <c r="O1060"/>
      <c r="Q1060" t="s">
        <v>25</v>
      </c>
      <c r="R1060" s="1"/>
      <c r="S1060" s="1"/>
      <c r="T1060" s="1" t="s">
        <v>52</v>
      </c>
      <c r="U1060" s="1" t="s">
        <v>53</v>
      </c>
      <c r="V1060" t="s">
        <v>29</v>
      </c>
      <c r="W1060"/>
      <c r="X1060" t="s">
        <v>30</v>
      </c>
    </row>
    <row r="1061" spans="2:24">
      <c r="B1061" s="2" t="s">
        <v>1748</v>
      </c>
      <c r="C1061" s="1"/>
      <c r="D1061" s="1"/>
      <c r="E1061" s="1"/>
      <c r="F1061" s="1"/>
      <c r="G1061" s="1"/>
      <c r="H1061" s="1"/>
      <c r="I1061"/>
      <c r="J1061"/>
      <c r="K1061"/>
      <c r="L1061"/>
      <c r="M1061"/>
      <c r="N1061"/>
      <c r="O1061"/>
      <c r="Q1061" t="s">
        <v>25</v>
      </c>
      <c r="R1061" s="1" t="s">
        <v>1749</v>
      </c>
      <c r="S1061" s="1"/>
      <c r="T1061" s="1" t="s">
        <v>1159</v>
      </c>
      <c r="U1061" s="1" t="s">
        <v>350</v>
      </c>
      <c r="V1061" t="s">
        <v>29</v>
      </c>
      <c r="W1061"/>
      <c r="X1061" t="s">
        <v>30</v>
      </c>
    </row>
    <row r="1062" spans="2:24">
      <c r="B1062" s="2" t="s">
        <v>1750</v>
      </c>
      <c r="C1062" s="1"/>
      <c r="D1062" s="1"/>
      <c r="E1062" s="1"/>
      <c r="F1062" s="1"/>
      <c r="G1062" s="1"/>
      <c r="H1062" s="1"/>
      <c r="I1062"/>
      <c r="J1062"/>
      <c r="K1062"/>
      <c r="L1062"/>
      <c r="M1062"/>
      <c r="N1062"/>
      <c r="O1062"/>
      <c r="Q1062" t="s">
        <v>25</v>
      </c>
      <c r="R1062" s="1"/>
      <c r="S1062" s="1"/>
      <c r="T1062" s="1" t="s">
        <v>66</v>
      </c>
      <c r="U1062" s="1" t="s">
        <v>28</v>
      </c>
      <c r="V1062" t="s">
        <v>29</v>
      </c>
      <c r="W1062"/>
      <c r="X1062" t="s">
        <v>30</v>
      </c>
    </row>
    <row r="1063" spans="2:24">
      <c r="B1063" s="2" t="s">
        <v>1751</v>
      </c>
      <c r="C1063" s="1"/>
      <c r="D1063" s="1"/>
      <c r="E1063" s="1"/>
      <c r="F1063" s="1"/>
      <c r="G1063" s="1"/>
      <c r="H1063" s="1"/>
      <c r="I1063"/>
      <c r="J1063"/>
      <c r="K1063"/>
      <c r="L1063"/>
      <c r="M1063"/>
      <c r="N1063"/>
      <c r="O1063"/>
      <c r="Q1063" t="s">
        <v>25</v>
      </c>
      <c r="R1063" s="1" t="s">
        <v>1752</v>
      </c>
      <c r="S1063" s="1"/>
      <c r="T1063" s="1" t="s">
        <v>719</v>
      </c>
      <c r="U1063" s="1" t="s">
        <v>90</v>
      </c>
      <c r="V1063" t="s">
        <v>29</v>
      </c>
      <c r="W1063"/>
      <c r="X1063" t="s">
        <v>30</v>
      </c>
    </row>
    <row r="1064" spans="2:24">
      <c r="B1064" s="2" t="s">
        <v>1753</v>
      </c>
      <c r="C1064" s="1"/>
      <c r="D1064" s="1"/>
      <c r="E1064" s="1"/>
      <c r="F1064" s="1"/>
      <c r="G1064" s="1"/>
      <c r="H1064" s="1"/>
      <c r="I1064"/>
      <c r="J1064"/>
      <c r="K1064"/>
      <c r="L1064"/>
      <c r="M1064"/>
      <c r="N1064"/>
      <c r="O1064"/>
      <c r="Q1064" t="s">
        <v>25</v>
      </c>
      <c r="R1064" s="1"/>
      <c r="S1064" s="1"/>
      <c r="T1064" s="1" t="s">
        <v>394</v>
      </c>
      <c r="U1064" s="1" t="s">
        <v>284</v>
      </c>
      <c r="V1064" t="s">
        <v>29</v>
      </c>
      <c r="W1064"/>
      <c r="X1064" t="s">
        <v>30</v>
      </c>
    </row>
    <row r="1065" spans="2:24">
      <c r="B1065" s="2" t="s">
        <v>1754</v>
      </c>
      <c r="C1065" s="1"/>
      <c r="D1065" s="1"/>
      <c r="E1065" s="1"/>
      <c r="F1065" s="1"/>
      <c r="G1065" s="1"/>
      <c r="H1065" s="1"/>
      <c r="I1065"/>
      <c r="J1065"/>
      <c r="K1065"/>
      <c r="L1065"/>
      <c r="M1065"/>
      <c r="N1065"/>
      <c r="O1065"/>
      <c r="Q1065" t="s">
        <v>25</v>
      </c>
      <c r="R1065" s="1"/>
      <c r="S1065" s="1"/>
      <c r="T1065" s="1" t="s">
        <v>32</v>
      </c>
      <c r="U1065" s="1" t="s">
        <v>33</v>
      </c>
      <c r="V1065" t="s">
        <v>29</v>
      </c>
      <c r="W1065"/>
      <c r="X1065" t="s">
        <v>30</v>
      </c>
    </row>
    <row r="1066" spans="2:24">
      <c r="B1066" s="2" t="s">
        <v>1755</v>
      </c>
      <c r="C1066" s="1"/>
      <c r="D1066" s="1"/>
      <c r="E1066" s="1"/>
      <c r="F1066" s="1"/>
      <c r="G1066" s="1"/>
      <c r="H1066" s="1"/>
      <c r="I1066"/>
      <c r="J1066"/>
      <c r="K1066"/>
      <c r="L1066"/>
      <c r="M1066"/>
      <c r="N1066"/>
      <c r="O1066"/>
      <c r="Q1066" t="s">
        <v>25</v>
      </c>
      <c r="R1066" s="1" t="s">
        <v>1756</v>
      </c>
      <c r="S1066" s="1"/>
      <c r="T1066" s="1" t="s">
        <v>39</v>
      </c>
      <c r="U1066" s="1" t="s">
        <v>28</v>
      </c>
      <c r="V1066" t="s">
        <v>29</v>
      </c>
      <c r="W1066"/>
      <c r="X1066" t="s">
        <v>30</v>
      </c>
    </row>
    <row r="1067" spans="2:24">
      <c r="B1067" s="2" t="s">
        <v>1757</v>
      </c>
      <c r="C1067" s="1">
        <v>9474392081</v>
      </c>
      <c r="D1067" s="1"/>
      <c r="E1067" s="1"/>
      <c r="F1067" s="1"/>
      <c r="G1067" s="1" t="s">
        <v>45</v>
      </c>
      <c r="H1067" s="1" t="s">
        <v>57</v>
      </c>
      <c r="I1067"/>
      <c r="J1067"/>
      <c r="K1067"/>
      <c r="L1067"/>
      <c r="M1067"/>
      <c r="N1067"/>
      <c r="O1067"/>
      <c r="Q1067" t="s">
        <v>25</v>
      </c>
      <c r="R1067" s="1"/>
      <c r="S1067" s="1"/>
      <c r="T1067" s="1" t="s">
        <v>1243</v>
      </c>
      <c r="U1067" s="1" t="s">
        <v>70</v>
      </c>
      <c r="V1067" t="s">
        <v>29</v>
      </c>
      <c r="W1067"/>
      <c r="X1067" t="s">
        <v>30</v>
      </c>
    </row>
    <row r="1068" spans="2:24">
      <c r="B1068" s="2" t="s">
        <v>1758</v>
      </c>
      <c r="C1068" s="1"/>
      <c r="D1068" s="1"/>
      <c r="E1068" s="1"/>
      <c r="F1068" s="1"/>
      <c r="G1068" s="1"/>
      <c r="H1068" s="1"/>
      <c r="I1068"/>
      <c r="J1068"/>
      <c r="K1068"/>
      <c r="L1068"/>
      <c r="M1068"/>
      <c r="N1068"/>
      <c r="O1068"/>
      <c r="Q1068" t="s">
        <v>25</v>
      </c>
      <c r="R1068" s="1"/>
      <c r="S1068" s="1"/>
      <c r="T1068" s="1" t="s">
        <v>631</v>
      </c>
      <c r="U1068" s="1" t="s">
        <v>102</v>
      </c>
      <c r="V1068" t="s">
        <v>29</v>
      </c>
      <c r="W1068"/>
      <c r="X1068" t="s">
        <v>30</v>
      </c>
    </row>
    <row r="1069" spans="2:24">
      <c r="B1069" s="2" t="s">
        <v>1759</v>
      </c>
      <c r="C1069" s="1">
        <v>9422101861</v>
      </c>
      <c r="D1069" s="1"/>
      <c r="E1069" s="1"/>
      <c r="F1069" s="1"/>
      <c r="G1069" s="1" t="s">
        <v>45</v>
      </c>
      <c r="H1069" s="1" t="s">
        <v>247</v>
      </c>
      <c r="I1069"/>
      <c r="J1069"/>
      <c r="K1069"/>
      <c r="L1069"/>
      <c r="M1069"/>
      <c r="N1069"/>
      <c r="O1069"/>
      <c r="Q1069" t="s">
        <v>25</v>
      </c>
      <c r="R1069" s="1" t="s">
        <v>1760</v>
      </c>
      <c r="S1069" s="1"/>
      <c r="T1069" s="1" t="s">
        <v>568</v>
      </c>
      <c r="U1069" s="1" t="s">
        <v>158</v>
      </c>
      <c r="V1069" t="s">
        <v>29</v>
      </c>
      <c r="W1069"/>
      <c r="X1069" t="s">
        <v>30</v>
      </c>
    </row>
    <row r="1070" spans="2:24">
      <c r="B1070" s="2" t="s">
        <v>1761</v>
      </c>
      <c r="C1070" s="1"/>
      <c r="D1070" s="1"/>
      <c r="E1070" s="1"/>
      <c r="F1070" s="1"/>
      <c r="G1070" s="1"/>
      <c r="H1070" s="1"/>
      <c r="I1070"/>
      <c r="J1070"/>
      <c r="K1070"/>
      <c r="L1070"/>
      <c r="M1070"/>
      <c r="N1070"/>
      <c r="O1070"/>
      <c r="Q1070" t="s">
        <v>25</v>
      </c>
      <c r="R1070" s="1"/>
      <c r="S1070" s="1"/>
      <c r="T1070" s="1" t="s">
        <v>1762</v>
      </c>
      <c r="U1070" s="1" t="s">
        <v>179</v>
      </c>
      <c r="V1070" t="s">
        <v>29</v>
      </c>
      <c r="W1070"/>
      <c r="X1070" t="s">
        <v>30</v>
      </c>
    </row>
    <row r="1071" spans="2:24">
      <c r="B1071" s="2" t="s">
        <v>1763</v>
      </c>
      <c r="C1071" s="1"/>
      <c r="D1071" s="1"/>
      <c r="E1071" s="1"/>
      <c r="F1071" s="1"/>
      <c r="G1071" s="1"/>
      <c r="H1071" s="1"/>
      <c r="I1071"/>
      <c r="J1071"/>
      <c r="K1071"/>
      <c r="L1071"/>
      <c r="M1071"/>
      <c r="N1071"/>
      <c r="O1071"/>
      <c r="Q1071" t="s">
        <v>25</v>
      </c>
      <c r="R1071" s="1"/>
      <c r="S1071" s="1"/>
      <c r="T1071" s="1" t="s">
        <v>52</v>
      </c>
      <c r="U1071" s="1" t="s">
        <v>53</v>
      </c>
      <c r="V1071" t="s">
        <v>29</v>
      </c>
      <c r="W1071"/>
      <c r="X1071" t="s">
        <v>30</v>
      </c>
    </row>
    <row r="1072" spans="2:24">
      <c r="B1072" s="2" t="s">
        <v>1764</v>
      </c>
      <c r="C1072" s="1"/>
      <c r="D1072" s="1"/>
      <c r="E1072" s="1"/>
      <c r="F1072" s="1"/>
      <c r="G1072" s="1"/>
      <c r="H1072" s="1"/>
      <c r="I1072"/>
      <c r="J1072"/>
      <c r="K1072"/>
      <c r="L1072"/>
      <c r="M1072"/>
      <c r="N1072"/>
      <c r="O1072"/>
      <c r="Q1072" t="s">
        <v>25</v>
      </c>
      <c r="R1072" s="1"/>
      <c r="S1072" s="1"/>
      <c r="T1072" s="1" t="s">
        <v>356</v>
      </c>
      <c r="U1072" s="1" t="s">
        <v>78</v>
      </c>
      <c r="V1072" t="s">
        <v>29</v>
      </c>
      <c r="W1072"/>
      <c r="X1072" t="s">
        <v>30</v>
      </c>
    </row>
    <row r="1073" spans="2:24">
      <c r="B1073" s="2" t="s">
        <v>1765</v>
      </c>
      <c r="C1073" s="1">
        <v>9319773359</v>
      </c>
      <c r="D1073" s="1"/>
      <c r="E1073" s="1"/>
      <c r="F1073" s="1"/>
      <c r="G1073" s="1" t="s">
        <v>45</v>
      </c>
      <c r="H1073" s="1" t="s">
        <v>247</v>
      </c>
      <c r="I1073"/>
      <c r="J1073"/>
      <c r="K1073"/>
      <c r="L1073"/>
      <c r="M1073"/>
      <c r="N1073"/>
      <c r="O1073"/>
      <c r="Q1073" t="s">
        <v>25</v>
      </c>
      <c r="R1073" s="1"/>
      <c r="S1073" s="1"/>
      <c r="T1073" s="1" t="s">
        <v>66</v>
      </c>
      <c r="U1073" s="1" t="s">
        <v>28</v>
      </c>
      <c r="V1073" t="s">
        <v>29</v>
      </c>
      <c r="W1073"/>
      <c r="X1073" t="s">
        <v>30</v>
      </c>
    </row>
    <row r="1074" spans="2:24">
      <c r="B1074" s="2" t="s">
        <v>1766</v>
      </c>
      <c r="C1074" s="1">
        <v>9910243399</v>
      </c>
      <c r="D1074" s="1"/>
      <c r="E1074" s="1"/>
      <c r="F1074" s="1"/>
      <c r="G1074" s="1" t="s">
        <v>230</v>
      </c>
      <c r="H1074" s="1" t="s">
        <v>46</v>
      </c>
      <c r="I1074"/>
      <c r="J1074"/>
      <c r="K1074"/>
      <c r="L1074"/>
      <c r="M1074"/>
      <c r="N1074"/>
      <c r="O1074"/>
      <c r="Q1074" t="s">
        <v>25</v>
      </c>
      <c r="R1074" s="1" t="s">
        <v>1767</v>
      </c>
      <c r="S1074" s="1"/>
      <c r="T1074" s="1" t="s">
        <v>575</v>
      </c>
      <c r="U1074" s="1" t="s">
        <v>78</v>
      </c>
      <c r="V1074" t="s">
        <v>29</v>
      </c>
      <c r="W1074"/>
      <c r="X1074" t="s">
        <v>30</v>
      </c>
    </row>
    <row r="1075" spans="2:24">
      <c r="B1075" s="2" t="s">
        <v>1768</v>
      </c>
      <c r="C1075" s="1"/>
      <c r="D1075" s="1"/>
      <c r="E1075" s="1"/>
      <c r="F1075" s="1"/>
      <c r="G1075" s="1"/>
      <c r="H1075" s="1"/>
      <c r="I1075"/>
      <c r="J1075"/>
      <c r="K1075"/>
      <c r="L1075"/>
      <c r="M1075"/>
      <c r="N1075"/>
      <c r="O1075"/>
      <c r="Q1075" t="s">
        <v>25</v>
      </c>
      <c r="R1075" s="1"/>
      <c r="S1075" s="1"/>
      <c r="T1075" s="1" t="s">
        <v>52</v>
      </c>
      <c r="U1075" s="1" t="s">
        <v>53</v>
      </c>
      <c r="V1075" t="s">
        <v>29</v>
      </c>
      <c r="W1075"/>
      <c r="X1075" t="s">
        <v>30</v>
      </c>
    </row>
    <row r="1076" spans="2:24">
      <c r="B1076" s="2" t="s">
        <v>1769</v>
      </c>
      <c r="C1076" s="1"/>
      <c r="D1076" s="1"/>
      <c r="E1076" s="1"/>
      <c r="F1076" s="1"/>
      <c r="G1076" s="1"/>
      <c r="H1076" s="1"/>
      <c r="I1076"/>
      <c r="J1076"/>
      <c r="K1076"/>
      <c r="L1076"/>
      <c r="M1076"/>
      <c r="N1076"/>
      <c r="O1076"/>
      <c r="Q1076" t="s">
        <v>25</v>
      </c>
      <c r="R1076" s="1"/>
      <c r="S1076" s="1"/>
      <c r="T1076" s="1" t="s">
        <v>423</v>
      </c>
      <c r="U1076" s="1" t="s">
        <v>28</v>
      </c>
      <c r="V1076" t="s">
        <v>29</v>
      </c>
      <c r="W1076"/>
      <c r="X1076" t="s">
        <v>30</v>
      </c>
    </row>
    <row r="1077" spans="2:24">
      <c r="B1077" s="2" t="s">
        <v>1770</v>
      </c>
      <c r="C1077" s="1">
        <v>7827429876</v>
      </c>
      <c r="D1077" s="1"/>
      <c r="E1077" s="1"/>
      <c r="F1077" s="1"/>
      <c r="G1077" s="1" t="s">
        <v>230</v>
      </c>
      <c r="H1077" s="1" t="s">
        <v>231</v>
      </c>
      <c r="I1077"/>
      <c r="J1077"/>
      <c r="K1077"/>
      <c r="L1077"/>
      <c r="M1077"/>
      <c r="N1077"/>
      <c r="O1077"/>
      <c r="Q1077" t="s">
        <v>25</v>
      </c>
      <c r="R1077" s="1" t="s">
        <v>1771</v>
      </c>
      <c r="S1077" s="1"/>
      <c r="T1077" s="1" t="s">
        <v>301</v>
      </c>
      <c r="U1077" s="1" t="s">
        <v>53</v>
      </c>
      <c r="V1077" t="s">
        <v>29</v>
      </c>
      <c r="W1077"/>
      <c r="X1077" t="s">
        <v>30</v>
      </c>
    </row>
    <row r="1078" spans="2:24">
      <c r="B1078" s="2" t="s">
        <v>1772</v>
      </c>
      <c r="C1078" s="1">
        <v>9873796682</v>
      </c>
      <c r="D1078" s="1"/>
      <c r="E1078" s="1"/>
      <c r="F1078" s="1"/>
      <c r="G1078" s="1" t="s">
        <v>199</v>
      </c>
      <c r="H1078" s="1" t="s">
        <v>57</v>
      </c>
      <c r="I1078"/>
      <c r="J1078"/>
      <c r="K1078"/>
      <c r="L1078"/>
      <c r="M1078"/>
      <c r="N1078"/>
      <c r="O1078"/>
      <c r="Q1078" t="s">
        <v>25</v>
      </c>
      <c r="R1078" s="1" t="s">
        <v>1773</v>
      </c>
      <c r="S1078" s="1"/>
      <c r="T1078" s="1" t="s">
        <v>301</v>
      </c>
      <c r="U1078" s="1" t="s">
        <v>53</v>
      </c>
      <c r="V1078" t="s">
        <v>29</v>
      </c>
      <c r="W1078"/>
      <c r="X1078" t="s">
        <v>30</v>
      </c>
    </row>
    <row r="1079" spans="2:24">
      <c r="B1079" s="2" t="s">
        <v>1774</v>
      </c>
      <c r="C1079" s="1"/>
      <c r="D1079" s="1"/>
      <c r="E1079" s="1"/>
      <c r="F1079" s="1"/>
      <c r="G1079" s="1"/>
      <c r="H1079" s="1"/>
      <c r="I1079"/>
      <c r="J1079"/>
      <c r="K1079"/>
      <c r="L1079"/>
      <c r="M1079"/>
      <c r="N1079"/>
      <c r="O1079"/>
      <c r="Q1079" t="s">
        <v>25</v>
      </c>
      <c r="R1079" s="1"/>
      <c r="S1079" s="1"/>
      <c r="T1079" s="1" t="s">
        <v>423</v>
      </c>
      <c r="U1079" s="1" t="s">
        <v>28</v>
      </c>
      <c r="V1079" t="s">
        <v>29</v>
      </c>
      <c r="W1079"/>
      <c r="X1079" t="s">
        <v>30</v>
      </c>
    </row>
    <row r="1080" spans="2:24">
      <c r="B1080" s="2" t="s">
        <v>1775</v>
      </c>
      <c r="C1080" s="1"/>
      <c r="D1080" s="1"/>
      <c r="E1080" s="1"/>
      <c r="F1080" s="1"/>
      <c r="G1080" s="1"/>
      <c r="H1080" s="1"/>
      <c r="I1080"/>
      <c r="J1080"/>
      <c r="K1080"/>
      <c r="L1080"/>
      <c r="M1080"/>
      <c r="N1080"/>
      <c r="O1080"/>
      <c r="Q1080" t="s">
        <v>25</v>
      </c>
      <c r="R1080" s="1"/>
      <c r="S1080" s="1"/>
      <c r="T1080" s="1" t="s">
        <v>52</v>
      </c>
      <c r="U1080" s="1" t="s">
        <v>53</v>
      </c>
      <c r="V1080" t="s">
        <v>29</v>
      </c>
      <c r="W1080"/>
      <c r="X1080" t="s">
        <v>30</v>
      </c>
    </row>
    <row r="1081" spans="2:24">
      <c r="B1081" s="2" t="s">
        <v>1776</v>
      </c>
      <c r="C1081" s="1">
        <v>9725305787</v>
      </c>
      <c r="D1081" s="1"/>
      <c r="E1081" s="1"/>
      <c r="F1081" s="1"/>
      <c r="G1081" s="1" t="s">
        <v>146</v>
      </c>
      <c r="H1081" s="1" t="s">
        <v>331</v>
      </c>
      <c r="I1081"/>
      <c r="J1081"/>
      <c r="K1081"/>
      <c r="L1081"/>
      <c r="M1081"/>
      <c r="N1081"/>
      <c r="O1081"/>
      <c r="Q1081" t="s">
        <v>25</v>
      </c>
      <c r="R1081" s="1"/>
      <c r="S1081" s="1"/>
      <c r="T1081" s="1" t="s">
        <v>115</v>
      </c>
      <c r="U1081" s="1" t="s">
        <v>116</v>
      </c>
      <c r="V1081" t="s">
        <v>29</v>
      </c>
      <c r="W1081"/>
      <c r="X1081" t="s">
        <v>30</v>
      </c>
    </row>
    <row r="1082" spans="2:24">
      <c r="B1082" s="2" t="s">
        <v>1777</v>
      </c>
      <c r="C1082" s="1"/>
      <c r="D1082" s="1"/>
      <c r="E1082" s="1"/>
      <c r="F1082" s="1"/>
      <c r="G1082" s="1"/>
      <c r="H1082" s="1"/>
      <c r="I1082"/>
      <c r="J1082"/>
      <c r="K1082"/>
      <c r="L1082"/>
      <c r="M1082"/>
      <c r="N1082"/>
      <c r="O1082"/>
      <c r="Q1082" t="s">
        <v>25</v>
      </c>
      <c r="R1082" s="1"/>
      <c r="S1082" s="1"/>
      <c r="T1082" s="1" t="s">
        <v>115</v>
      </c>
      <c r="U1082" s="1" t="s">
        <v>116</v>
      </c>
      <c r="V1082" t="s">
        <v>29</v>
      </c>
      <c r="W1082"/>
      <c r="X1082" t="s">
        <v>30</v>
      </c>
    </row>
    <row r="1083" spans="2:24">
      <c r="B1083" s="2" t="s">
        <v>1778</v>
      </c>
      <c r="C1083" s="1"/>
      <c r="D1083" s="1"/>
      <c r="E1083" s="1"/>
      <c r="F1083" s="1"/>
      <c r="G1083" s="1"/>
      <c r="H1083" s="1"/>
      <c r="I1083"/>
      <c r="J1083"/>
      <c r="K1083"/>
      <c r="L1083"/>
      <c r="M1083"/>
      <c r="N1083"/>
      <c r="O1083"/>
      <c r="Q1083" t="s">
        <v>25</v>
      </c>
      <c r="R1083" s="1"/>
      <c r="S1083" s="1"/>
      <c r="T1083" s="1" t="s">
        <v>1779</v>
      </c>
      <c r="U1083" s="1" t="s">
        <v>182</v>
      </c>
      <c r="V1083" t="s">
        <v>29</v>
      </c>
      <c r="W1083"/>
      <c r="X1083" t="s">
        <v>30</v>
      </c>
    </row>
    <row r="1084" spans="2:24">
      <c r="B1084" s="2" t="s">
        <v>1780</v>
      </c>
      <c r="C1084" s="1"/>
      <c r="D1084" s="1"/>
      <c r="E1084" s="1"/>
      <c r="F1084" s="1"/>
      <c r="G1084" s="1"/>
      <c r="H1084" s="1"/>
      <c r="I1084"/>
      <c r="J1084"/>
      <c r="K1084"/>
      <c r="L1084"/>
      <c r="M1084"/>
      <c r="N1084"/>
      <c r="O1084"/>
      <c r="Q1084" t="s">
        <v>25</v>
      </c>
      <c r="R1084" s="1" t="s">
        <v>1781</v>
      </c>
      <c r="S1084" s="1"/>
      <c r="T1084" s="1" t="s">
        <v>678</v>
      </c>
      <c r="U1084" s="1" t="s">
        <v>90</v>
      </c>
      <c r="V1084" t="s">
        <v>29</v>
      </c>
      <c r="W1084"/>
      <c r="X1084" t="s">
        <v>30</v>
      </c>
    </row>
    <row r="1085" spans="2:24">
      <c r="B1085" s="2" t="s">
        <v>1782</v>
      </c>
      <c r="C1085" s="1">
        <v>9904446404</v>
      </c>
      <c r="D1085" s="1"/>
      <c r="E1085" s="1"/>
      <c r="F1085" s="1"/>
      <c r="G1085" s="1" t="s">
        <v>146</v>
      </c>
      <c r="H1085" s="1" t="s">
        <v>1268</v>
      </c>
      <c r="I1085"/>
      <c r="J1085"/>
      <c r="K1085"/>
      <c r="L1085"/>
      <c r="M1085"/>
      <c r="N1085"/>
      <c r="O1085"/>
      <c r="Q1085" t="s">
        <v>25</v>
      </c>
      <c r="R1085" s="1" t="s">
        <v>1783</v>
      </c>
      <c r="S1085" s="1"/>
      <c r="T1085" s="1" t="s">
        <v>118</v>
      </c>
      <c r="U1085" s="1" t="s">
        <v>116</v>
      </c>
      <c r="V1085" t="s">
        <v>29</v>
      </c>
      <c r="W1085"/>
      <c r="X1085" t="s">
        <v>30</v>
      </c>
    </row>
    <row r="1086" spans="2:24">
      <c r="B1086" s="2" t="s">
        <v>1784</v>
      </c>
      <c r="C1086" s="1">
        <v>7835844467</v>
      </c>
      <c r="D1086" s="1"/>
      <c r="E1086" s="1"/>
      <c r="F1086" s="1"/>
      <c r="G1086" s="1" t="s">
        <v>72</v>
      </c>
      <c r="H1086" s="1" t="s">
        <v>231</v>
      </c>
      <c r="I1086"/>
      <c r="J1086"/>
      <c r="K1086"/>
      <c r="L1086"/>
      <c r="M1086"/>
      <c r="N1086"/>
      <c r="O1086"/>
      <c r="Q1086" t="s">
        <v>25</v>
      </c>
      <c r="R1086" s="1"/>
      <c r="S1086" s="1"/>
      <c r="T1086" s="1" t="s">
        <v>382</v>
      </c>
      <c r="U1086" s="1" t="s">
        <v>53</v>
      </c>
      <c r="V1086" t="s">
        <v>29</v>
      </c>
      <c r="W1086"/>
      <c r="X1086" t="s">
        <v>30</v>
      </c>
    </row>
    <row r="1087" spans="2:24">
      <c r="B1087" s="2" t="s">
        <v>1785</v>
      </c>
      <c r="C1087" s="1"/>
      <c r="D1087" s="1"/>
      <c r="E1087" s="1"/>
      <c r="F1087" s="1"/>
      <c r="G1087" s="1"/>
      <c r="H1087" s="1"/>
      <c r="I1087"/>
      <c r="J1087"/>
      <c r="K1087"/>
      <c r="L1087"/>
      <c r="M1087"/>
      <c r="N1087"/>
      <c r="O1087"/>
      <c r="Q1087" t="s">
        <v>25</v>
      </c>
      <c r="R1087" s="1"/>
      <c r="S1087" s="1"/>
      <c r="T1087" s="1" t="s">
        <v>52</v>
      </c>
      <c r="U1087" s="1" t="s">
        <v>53</v>
      </c>
      <c r="V1087" t="s">
        <v>29</v>
      </c>
      <c r="W1087"/>
      <c r="X1087" t="s">
        <v>30</v>
      </c>
    </row>
    <row r="1088" spans="2:24">
      <c r="B1088" s="2" t="s">
        <v>1786</v>
      </c>
      <c r="C1088" s="1"/>
      <c r="D1088" s="1"/>
      <c r="E1088" s="1"/>
      <c r="F1088" s="1"/>
      <c r="G1088" s="1"/>
      <c r="H1088" s="1"/>
      <c r="I1088"/>
      <c r="J1088"/>
      <c r="K1088"/>
      <c r="L1088"/>
      <c r="M1088"/>
      <c r="N1088"/>
      <c r="O1088"/>
      <c r="Q1088" t="s">
        <v>25</v>
      </c>
      <c r="R1088" s="1"/>
      <c r="S1088" s="1"/>
      <c r="T1088" s="1" t="s">
        <v>309</v>
      </c>
      <c r="U1088" s="1" t="s">
        <v>102</v>
      </c>
      <c r="V1088" t="s">
        <v>29</v>
      </c>
      <c r="W1088"/>
      <c r="X1088" t="s">
        <v>30</v>
      </c>
    </row>
    <row r="1089" spans="2:24">
      <c r="B1089" s="2" t="s">
        <v>1787</v>
      </c>
      <c r="C1089" s="1"/>
      <c r="D1089" s="1"/>
      <c r="E1089" s="1"/>
      <c r="F1089" s="1"/>
      <c r="G1089" s="1"/>
      <c r="H1089" s="1"/>
      <c r="I1089"/>
      <c r="J1089"/>
      <c r="K1089"/>
      <c r="L1089"/>
      <c r="M1089"/>
      <c r="N1089"/>
      <c r="O1089"/>
      <c r="Q1089" t="s">
        <v>25</v>
      </c>
      <c r="R1089" s="1"/>
      <c r="S1089" s="1"/>
      <c r="T1089" s="1" t="s">
        <v>52</v>
      </c>
      <c r="U1089" s="1" t="s">
        <v>53</v>
      </c>
      <c r="V1089" t="s">
        <v>29</v>
      </c>
      <c r="W1089"/>
      <c r="X1089" t="s">
        <v>30</v>
      </c>
    </row>
    <row r="1090" spans="2:24">
      <c r="B1090" s="2" t="s">
        <v>1788</v>
      </c>
      <c r="C1090" s="1">
        <v>8825054170</v>
      </c>
      <c r="D1090" s="1"/>
      <c r="E1090" s="1"/>
      <c r="F1090" s="1"/>
      <c r="G1090" s="1" t="s">
        <v>146</v>
      </c>
      <c r="H1090" s="1" t="s">
        <v>331</v>
      </c>
      <c r="I1090"/>
      <c r="J1090"/>
      <c r="K1090"/>
      <c r="L1090"/>
      <c r="M1090"/>
      <c r="N1090"/>
      <c r="O1090"/>
      <c r="Q1090" t="s">
        <v>25</v>
      </c>
      <c r="R1090" s="1" t="s">
        <v>1789</v>
      </c>
      <c r="S1090" s="1"/>
      <c r="T1090" s="1" t="s">
        <v>1746</v>
      </c>
      <c r="U1090" s="1" t="s">
        <v>148</v>
      </c>
      <c r="V1090" t="s">
        <v>29</v>
      </c>
      <c r="W1090"/>
      <c r="X1090" t="s">
        <v>30</v>
      </c>
    </row>
    <row r="1091" spans="2:24">
      <c r="B1091" s="2" t="s">
        <v>1790</v>
      </c>
      <c r="C1091" s="1">
        <v>9414139118</v>
      </c>
      <c r="D1091" s="1"/>
      <c r="E1091" s="1"/>
      <c r="F1091" s="1"/>
      <c r="G1091" s="1" t="s">
        <v>45</v>
      </c>
      <c r="H1091" s="1" t="s">
        <v>331</v>
      </c>
      <c r="I1091"/>
      <c r="J1091"/>
      <c r="K1091"/>
      <c r="L1091"/>
      <c r="M1091"/>
      <c r="N1091"/>
      <c r="O1091"/>
      <c r="Q1091" t="s">
        <v>25</v>
      </c>
      <c r="R1091" s="1" t="s">
        <v>1791</v>
      </c>
      <c r="S1091" s="1"/>
      <c r="T1091" s="1" t="s">
        <v>47</v>
      </c>
      <c r="U1091" s="1" t="s">
        <v>43</v>
      </c>
      <c r="V1091" t="s">
        <v>29</v>
      </c>
      <c r="W1091"/>
      <c r="X1091" t="s">
        <v>30</v>
      </c>
    </row>
    <row r="1092" spans="2:24">
      <c r="B1092" s="2" t="s">
        <v>1792</v>
      </c>
      <c r="C1092" s="1"/>
      <c r="D1092" s="1"/>
      <c r="E1092" s="1"/>
      <c r="F1092" s="1"/>
      <c r="G1092" s="1" t="s">
        <v>56</v>
      </c>
      <c r="H1092" s="1" t="s">
        <v>92</v>
      </c>
      <c r="I1092"/>
      <c r="J1092"/>
      <c r="K1092"/>
      <c r="L1092"/>
      <c r="M1092"/>
      <c r="N1092"/>
      <c r="O1092"/>
      <c r="Q1092" t="s">
        <v>25</v>
      </c>
      <c r="R1092" s="1"/>
      <c r="S1092" s="1"/>
      <c r="T1092" s="1" t="s">
        <v>1342</v>
      </c>
      <c r="U1092" s="1" t="s">
        <v>116</v>
      </c>
      <c r="V1092" t="s">
        <v>29</v>
      </c>
      <c r="W1092"/>
      <c r="X1092" t="s">
        <v>30</v>
      </c>
    </row>
    <row r="1093" spans="2:24">
      <c r="B1093" s="2" t="s">
        <v>1793</v>
      </c>
      <c r="C1093" s="1"/>
      <c r="D1093" s="1"/>
      <c r="E1093" s="1"/>
      <c r="F1093" s="1"/>
      <c r="G1093" s="1"/>
      <c r="H1093" s="1"/>
      <c r="I1093"/>
      <c r="J1093"/>
      <c r="K1093"/>
      <c r="L1093"/>
      <c r="M1093"/>
      <c r="N1093"/>
      <c r="O1093"/>
      <c r="Q1093" t="s">
        <v>25</v>
      </c>
      <c r="R1093" s="1"/>
      <c r="S1093" s="1"/>
      <c r="T1093" s="1" t="s">
        <v>255</v>
      </c>
      <c r="U1093" s="1" t="s">
        <v>116</v>
      </c>
      <c r="V1093" t="s">
        <v>29</v>
      </c>
      <c r="W1093"/>
      <c r="X1093" t="s">
        <v>30</v>
      </c>
    </row>
    <row r="1094" spans="2:24">
      <c r="B1094" s="2" t="s">
        <v>1794</v>
      </c>
      <c r="C1094" s="1"/>
      <c r="D1094" s="1"/>
      <c r="E1094" s="1"/>
      <c r="F1094" s="1"/>
      <c r="G1094" s="1"/>
      <c r="H1094" s="1"/>
      <c r="I1094"/>
      <c r="J1094"/>
      <c r="K1094"/>
      <c r="L1094"/>
      <c r="M1094"/>
      <c r="N1094"/>
      <c r="O1094"/>
      <c r="Q1094" t="s">
        <v>25</v>
      </c>
      <c r="R1094" s="1" t="s">
        <v>1795</v>
      </c>
      <c r="S1094" s="1"/>
      <c r="T1094" s="1" t="s">
        <v>39</v>
      </c>
      <c r="U1094" s="1" t="s">
        <v>28</v>
      </c>
      <c r="V1094" t="s">
        <v>29</v>
      </c>
      <c r="W1094"/>
      <c r="X1094" t="s">
        <v>30</v>
      </c>
    </row>
    <row r="1095" spans="2:24">
      <c r="B1095" s="2" t="s">
        <v>1796</v>
      </c>
      <c r="C1095" s="1"/>
      <c r="D1095" s="1"/>
      <c r="E1095" s="1"/>
      <c r="F1095" s="1"/>
      <c r="G1095" s="1"/>
      <c r="H1095" s="1"/>
      <c r="I1095"/>
      <c r="J1095"/>
      <c r="K1095"/>
      <c r="L1095"/>
      <c r="M1095"/>
      <c r="N1095"/>
      <c r="O1095"/>
      <c r="Q1095" t="s">
        <v>25</v>
      </c>
      <c r="R1095" s="1"/>
      <c r="S1095" s="1"/>
      <c r="T1095" s="1" t="s">
        <v>39</v>
      </c>
      <c r="U1095" s="1" t="s">
        <v>28</v>
      </c>
      <c r="V1095" t="s">
        <v>29</v>
      </c>
      <c r="W1095"/>
      <c r="X1095" t="s">
        <v>30</v>
      </c>
    </row>
    <row r="1096" spans="2:24">
      <c r="B1096" s="2" t="s">
        <v>1797</v>
      </c>
      <c r="C1096" s="1"/>
      <c r="D1096" s="1"/>
      <c r="E1096" s="1"/>
      <c r="F1096" s="1"/>
      <c r="G1096" s="1"/>
      <c r="H1096" s="1"/>
      <c r="I1096"/>
      <c r="J1096"/>
      <c r="K1096"/>
      <c r="L1096"/>
      <c r="M1096"/>
      <c r="N1096"/>
      <c r="O1096"/>
      <c r="Q1096" t="s">
        <v>25</v>
      </c>
      <c r="R1096" s="1"/>
      <c r="S1096" s="1"/>
      <c r="T1096" s="1" t="s">
        <v>52</v>
      </c>
      <c r="U1096" s="1" t="s">
        <v>53</v>
      </c>
      <c r="V1096" t="s">
        <v>29</v>
      </c>
      <c r="W1096"/>
      <c r="X1096" t="s">
        <v>30</v>
      </c>
    </row>
    <row r="1097" spans="2:24">
      <c r="B1097" s="2" t="s">
        <v>1798</v>
      </c>
      <c r="C1097" s="1">
        <v>9775905121</v>
      </c>
      <c r="D1097" s="1"/>
      <c r="E1097" s="1"/>
      <c r="F1097" s="1"/>
      <c r="G1097" s="1" t="s">
        <v>45</v>
      </c>
      <c r="H1097" s="1" t="s">
        <v>331</v>
      </c>
      <c r="I1097"/>
      <c r="J1097"/>
      <c r="K1097"/>
      <c r="L1097"/>
      <c r="M1097"/>
      <c r="N1097"/>
      <c r="O1097"/>
      <c r="Q1097" t="s">
        <v>25</v>
      </c>
      <c r="R1097" s="1"/>
      <c r="S1097" s="1"/>
      <c r="T1097" s="1" t="s">
        <v>1799</v>
      </c>
      <c r="U1097" s="1" t="s">
        <v>70</v>
      </c>
      <c r="V1097" t="s">
        <v>29</v>
      </c>
      <c r="W1097"/>
      <c r="X1097" t="s">
        <v>30</v>
      </c>
    </row>
    <row r="1098" spans="2:24">
      <c r="B1098" s="2" t="s">
        <v>1800</v>
      </c>
      <c r="C1098" s="1">
        <v>9893906167</v>
      </c>
      <c r="D1098" s="1"/>
      <c r="E1098" s="1"/>
      <c r="F1098" s="1"/>
      <c r="G1098" s="1" t="s">
        <v>146</v>
      </c>
      <c r="H1098" s="1" t="s">
        <v>247</v>
      </c>
      <c r="I1098"/>
      <c r="J1098"/>
      <c r="K1098"/>
      <c r="L1098"/>
      <c r="M1098"/>
      <c r="N1098"/>
      <c r="O1098"/>
      <c r="Q1098" t="s">
        <v>25</v>
      </c>
      <c r="R1098" s="1"/>
      <c r="S1098" s="1"/>
      <c r="T1098" s="1" t="s">
        <v>1801</v>
      </c>
      <c r="U1098" s="1" t="s">
        <v>105</v>
      </c>
      <c r="V1098" t="s">
        <v>29</v>
      </c>
      <c r="W1098"/>
      <c r="X1098" t="s">
        <v>30</v>
      </c>
    </row>
    <row r="1099" spans="2:24">
      <c r="B1099" s="2" t="s">
        <v>1802</v>
      </c>
      <c r="C1099" s="1"/>
      <c r="D1099" s="1"/>
      <c r="E1099" s="1"/>
      <c r="F1099" s="1"/>
      <c r="G1099" s="1"/>
      <c r="H1099" s="1"/>
      <c r="I1099"/>
      <c r="J1099"/>
      <c r="K1099"/>
      <c r="L1099"/>
      <c r="M1099"/>
      <c r="N1099"/>
      <c r="O1099"/>
      <c r="Q1099" t="s">
        <v>25</v>
      </c>
      <c r="R1099" s="1" t="s">
        <v>1803</v>
      </c>
      <c r="S1099" s="1"/>
      <c r="T1099" s="1" t="s">
        <v>53</v>
      </c>
      <c r="U1099" s="1" t="s">
        <v>53</v>
      </c>
      <c r="V1099" t="s">
        <v>29</v>
      </c>
      <c r="W1099"/>
      <c r="X1099" t="s">
        <v>30</v>
      </c>
    </row>
    <row r="1100" spans="2:24">
      <c r="B1100" s="2" t="s">
        <v>1804</v>
      </c>
      <c r="C1100" s="1"/>
      <c r="D1100" s="1"/>
      <c r="E1100" s="1"/>
      <c r="F1100" s="1"/>
      <c r="G1100" s="1"/>
      <c r="H1100" s="1"/>
      <c r="I1100"/>
      <c r="J1100"/>
      <c r="K1100"/>
      <c r="L1100"/>
      <c r="M1100"/>
      <c r="N1100"/>
      <c r="O1100"/>
      <c r="Q1100" t="s">
        <v>25</v>
      </c>
      <c r="R1100" s="1"/>
      <c r="S1100" s="1"/>
      <c r="T1100" s="1" t="s">
        <v>450</v>
      </c>
      <c r="U1100" s="1" t="s">
        <v>90</v>
      </c>
      <c r="V1100" t="s">
        <v>29</v>
      </c>
      <c r="W1100"/>
      <c r="X1100" t="s">
        <v>30</v>
      </c>
    </row>
    <row r="1101" spans="2:24">
      <c r="B1101" s="2" t="s">
        <v>1805</v>
      </c>
      <c r="C1101" s="1"/>
      <c r="D1101" s="1"/>
      <c r="E1101" s="1"/>
      <c r="F1101" s="1"/>
      <c r="G1101" s="1"/>
      <c r="H1101" s="1"/>
      <c r="I1101"/>
      <c r="J1101"/>
      <c r="K1101"/>
      <c r="L1101"/>
      <c r="M1101"/>
      <c r="N1101"/>
      <c r="O1101"/>
      <c r="Q1101" t="s">
        <v>25</v>
      </c>
      <c r="R1101" s="1"/>
      <c r="S1101" s="1"/>
      <c r="T1101" s="1" t="s">
        <v>423</v>
      </c>
      <c r="U1101" s="1" t="s">
        <v>28</v>
      </c>
      <c r="V1101" t="s">
        <v>29</v>
      </c>
      <c r="W1101"/>
      <c r="X1101" t="s">
        <v>30</v>
      </c>
    </row>
    <row r="1102" spans="2:24">
      <c r="B1102" s="2" t="s">
        <v>1806</v>
      </c>
      <c r="C1102" s="1"/>
      <c r="D1102" s="1"/>
      <c r="E1102" s="1"/>
      <c r="F1102" s="1"/>
      <c r="G1102" s="1"/>
      <c r="H1102" s="1"/>
      <c r="I1102"/>
      <c r="J1102"/>
      <c r="K1102"/>
      <c r="L1102"/>
      <c r="M1102"/>
      <c r="N1102"/>
      <c r="O1102"/>
      <c r="Q1102" t="s">
        <v>25</v>
      </c>
      <c r="R1102" s="1"/>
      <c r="S1102" s="1"/>
      <c r="T1102" s="1" t="s">
        <v>77</v>
      </c>
      <c r="U1102" s="1" t="s">
        <v>78</v>
      </c>
      <c r="V1102" t="s">
        <v>29</v>
      </c>
      <c r="W1102"/>
      <c r="X1102" t="s">
        <v>30</v>
      </c>
    </row>
    <row r="1103" spans="2:24">
      <c r="B1103" s="2" t="s">
        <v>1807</v>
      </c>
      <c r="C1103" s="1"/>
      <c r="D1103" s="1"/>
      <c r="E1103" s="1"/>
      <c r="F1103" s="1"/>
      <c r="G1103" s="1"/>
      <c r="H1103" s="1"/>
      <c r="I1103"/>
      <c r="J1103"/>
      <c r="K1103"/>
      <c r="L1103"/>
      <c r="M1103"/>
      <c r="N1103"/>
      <c r="O1103"/>
      <c r="Q1103" t="s">
        <v>25</v>
      </c>
      <c r="R1103" s="1" t="s">
        <v>1808</v>
      </c>
      <c r="S1103" s="1"/>
      <c r="T1103" s="1" t="s">
        <v>52</v>
      </c>
      <c r="U1103" s="1" t="s">
        <v>53</v>
      </c>
      <c r="V1103" t="s">
        <v>29</v>
      </c>
      <c r="W1103"/>
      <c r="X1103" t="s">
        <v>30</v>
      </c>
    </row>
    <row r="1104" spans="2:24">
      <c r="B1104" s="2" t="s">
        <v>1809</v>
      </c>
      <c r="C1104" s="1"/>
      <c r="D1104" s="1"/>
      <c r="E1104" s="1"/>
      <c r="F1104" s="1"/>
      <c r="G1104" s="1"/>
      <c r="H1104" s="1"/>
      <c r="I1104"/>
      <c r="J1104"/>
      <c r="K1104"/>
      <c r="L1104"/>
      <c r="M1104"/>
      <c r="N1104"/>
      <c r="O1104"/>
      <c r="Q1104" t="s">
        <v>25</v>
      </c>
      <c r="R1104" s="1"/>
      <c r="S1104" s="1"/>
      <c r="T1104" s="1" t="s">
        <v>181</v>
      </c>
      <c r="U1104" s="1" t="s">
        <v>182</v>
      </c>
      <c r="V1104" t="s">
        <v>29</v>
      </c>
      <c r="W1104"/>
      <c r="X1104" t="s">
        <v>30</v>
      </c>
    </row>
    <row r="1105" spans="2:24">
      <c r="B1105" s="2" t="s">
        <v>1810</v>
      </c>
      <c r="C1105" s="1"/>
      <c r="D1105" s="1"/>
      <c r="E1105" s="1"/>
      <c r="F1105" s="1"/>
      <c r="G1105" s="1"/>
      <c r="H1105" s="1"/>
      <c r="I1105"/>
      <c r="J1105"/>
      <c r="K1105"/>
      <c r="L1105"/>
      <c r="M1105"/>
      <c r="N1105"/>
      <c r="O1105"/>
      <c r="Q1105" t="s">
        <v>25</v>
      </c>
      <c r="R1105" s="1"/>
      <c r="S1105" s="1"/>
      <c r="T1105" s="1" t="s">
        <v>52</v>
      </c>
      <c r="U1105" s="1" t="s">
        <v>53</v>
      </c>
      <c r="V1105" t="s">
        <v>29</v>
      </c>
      <c r="W1105"/>
      <c r="X1105" t="s">
        <v>30</v>
      </c>
    </row>
    <row r="1106" spans="2:24">
      <c r="B1106" s="2" t="s">
        <v>1811</v>
      </c>
      <c r="C1106" s="1">
        <v>9813101123</v>
      </c>
      <c r="D1106" s="1"/>
      <c r="E1106" s="1"/>
      <c r="F1106" s="1"/>
      <c r="G1106" s="1" t="s">
        <v>45</v>
      </c>
      <c r="H1106" s="1" t="s">
        <v>46</v>
      </c>
      <c r="I1106"/>
      <c r="J1106"/>
      <c r="K1106"/>
      <c r="L1106"/>
      <c r="M1106"/>
      <c r="N1106"/>
      <c r="O1106"/>
      <c r="Q1106" t="s">
        <v>25</v>
      </c>
      <c r="R1106" s="1"/>
      <c r="S1106" s="1"/>
      <c r="T1106" s="1" t="s">
        <v>758</v>
      </c>
      <c r="U1106" s="1" t="s">
        <v>78</v>
      </c>
      <c r="V1106" t="s">
        <v>29</v>
      </c>
      <c r="W1106"/>
      <c r="X1106" t="s">
        <v>30</v>
      </c>
    </row>
    <row r="1107" spans="2:24">
      <c r="B1107" s="2" t="s">
        <v>1812</v>
      </c>
      <c r="C1107" s="1"/>
      <c r="D1107" s="1"/>
      <c r="E1107" s="1"/>
      <c r="F1107" s="1"/>
      <c r="G1107" s="1"/>
      <c r="H1107" s="1"/>
      <c r="I1107"/>
      <c r="J1107"/>
      <c r="K1107"/>
      <c r="L1107"/>
      <c r="M1107"/>
      <c r="N1107"/>
      <c r="O1107"/>
      <c r="Q1107" t="s">
        <v>25</v>
      </c>
      <c r="R1107" s="1"/>
      <c r="S1107" s="1"/>
      <c r="T1107" s="1" t="s">
        <v>52</v>
      </c>
      <c r="U1107" s="1" t="s">
        <v>53</v>
      </c>
      <c r="V1107" t="s">
        <v>29</v>
      </c>
      <c r="W1107"/>
      <c r="X1107" t="s">
        <v>30</v>
      </c>
    </row>
    <row r="1108" spans="2:24">
      <c r="B1108" s="2" t="s">
        <v>1813</v>
      </c>
      <c r="C1108" s="1"/>
      <c r="D1108" s="1"/>
      <c r="E1108" s="1"/>
      <c r="F1108" s="1"/>
      <c r="G1108" s="1"/>
      <c r="H1108" s="1"/>
      <c r="I1108"/>
      <c r="J1108"/>
      <c r="K1108"/>
      <c r="L1108"/>
      <c r="M1108"/>
      <c r="N1108"/>
      <c r="O1108"/>
      <c r="Q1108" t="s">
        <v>25</v>
      </c>
      <c r="R1108" s="1"/>
      <c r="S1108" s="1"/>
      <c r="T1108" s="1" t="s">
        <v>1515</v>
      </c>
      <c r="U1108" s="1" t="s">
        <v>28</v>
      </c>
      <c r="V1108" t="s">
        <v>29</v>
      </c>
      <c r="W1108"/>
      <c r="X1108" t="s">
        <v>30</v>
      </c>
    </row>
    <row r="1109" spans="2:24">
      <c r="B1109" s="2" t="s">
        <v>1814</v>
      </c>
      <c r="C1109" s="1"/>
      <c r="D1109" s="1"/>
      <c r="E1109" s="1"/>
      <c r="F1109" s="1"/>
      <c r="G1109" s="1"/>
      <c r="H1109" s="1"/>
      <c r="I1109"/>
      <c r="J1109"/>
      <c r="K1109"/>
      <c r="L1109"/>
      <c r="M1109"/>
      <c r="N1109"/>
      <c r="O1109"/>
      <c r="Q1109" t="s">
        <v>25</v>
      </c>
      <c r="R1109" s="1"/>
      <c r="S1109" s="1"/>
      <c r="T1109" s="1" t="s">
        <v>1116</v>
      </c>
      <c r="U1109" s="1" t="s">
        <v>90</v>
      </c>
      <c r="V1109" t="s">
        <v>29</v>
      </c>
      <c r="W1109"/>
      <c r="X1109" t="s">
        <v>30</v>
      </c>
    </row>
    <row r="1110" spans="2:24">
      <c r="B1110" s="2" t="s">
        <v>1815</v>
      </c>
      <c r="C1110" s="1">
        <v>9999339727</v>
      </c>
      <c r="D1110" s="1"/>
      <c r="E1110" s="1"/>
      <c r="F1110" s="1"/>
      <c r="G1110" s="1" t="s">
        <v>146</v>
      </c>
      <c r="H1110" s="1" t="s">
        <v>476</v>
      </c>
      <c r="I1110"/>
      <c r="J1110"/>
      <c r="K1110"/>
      <c r="L1110"/>
      <c r="M1110"/>
      <c r="N1110"/>
      <c r="O1110"/>
      <c r="Q1110" t="s">
        <v>25</v>
      </c>
      <c r="R1110" s="1"/>
      <c r="S1110" s="1"/>
      <c r="T1110" s="1" t="s">
        <v>73</v>
      </c>
      <c r="U1110" s="1" t="s">
        <v>53</v>
      </c>
      <c r="V1110" t="s">
        <v>29</v>
      </c>
      <c r="W1110"/>
      <c r="X1110" t="s">
        <v>30</v>
      </c>
    </row>
    <row r="1111" spans="2:24">
      <c r="B1111" s="2" t="s">
        <v>1816</v>
      </c>
      <c r="C1111" s="1"/>
      <c r="D1111" s="1"/>
      <c r="E1111" s="1"/>
      <c r="F1111" s="1"/>
      <c r="G1111" s="1"/>
      <c r="H1111" s="1"/>
      <c r="I1111"/>
      <c r="J1111"/>
      <c r="K1111"/>
      <c r="L1111"/>
      <c r="M1111"/>
      <c r="N1111"/>
      <c r="O1111"/>
      <c r="Q1111" t="s">
        <v>25</v>
      </c>
      <c r="R1111" s="1"/>
      <c r="S1111" s="1"/>
      <c r="T1111" s="1" t="s">
        <v>52</v>
      </c>
      <c r="U1111" s="1" t="s">
        <v>53</v>
      </c>
      <c r="V1111" t="s">
        <v>29</v>
      </c>
      <c r="W1111"/>
      <c r="X1111" t="s">
        <v>30</v>
      </c>
    </row>
    <row r="1112" spans="2:24">
      <c r="B1112" s="2" t="s">
        <v>1817</v>
      </c>
      <c r="C1112" s="1">
        <v>9711144492</v>
      </c>
      <c r="D1112" s="1"/>
      <c r="E1112" s="1"/>
      <c r="F1112" s="1"/>
      <c r="G1112" s="1" t="s">
        <v>146</v>
      </c>
      <c r="H1112" s="1" t="s">
        <v>247</v>
      </c>
      <c r="I1112"/>
      <c r="J1112"/>
      <c r="K1112"/>
      <c r="L1112"/>
      <c r="M1112"/>
      <c r="N1112"/>
      <c r="O1112"/>
      <c r="Q1112" t="s">
        <v>25</v>
      </c>
      <c r="R1112" s="1"/>
      <c r="S1112" s="1"/>
      <c r="T1112" s="1" t="s">
        <v>789</v>
      </c>
      <c r="U1112" s="1" t="s">
        <v>53</v>
      </c>
      <c r="V1112" t="s">
        <v>29</v>
      </c>
      <c r="W1112"/>
      <c r="X1112" t="s">
        <v>30</v>
      </c>
    </row>
    <row r="1113" spans="2:24">
      <c r="B1113" s="2" t="s">
        <v>1818</v>
      </c>
      <c r="C1113" s="1">
        <v>8920236772</v>
      </c>
      <c r="D1113" s="1"/>
      <c r="E1113" s="1"/>
      <c r="F1113" s="1"/>
      <c r="G1113" s="1" t="s">
        <v>146</v>
      </c>
      <c r="H1113" s="1" t="s">
        <v>247</v>
      </c>
      <c r="I1113"/>
      <c r="J1113"/>
      <c r="K1113"/>
      <c r="L1113"/>
      <c r="M1113"/>
      <c r="N1113"/>
      <c r="O1113"/>
      <c r="Q1113" t="s">
        <v>25</v>
      </c>
      <c r="R1113" s="1" t="s">
        <v>1819</v>
      </c>
      <c r="S1113" s="1"/>
      <c r="T1113" s="1" t="s">
        <v>301</v>
      </c>
      <c r="U1113" s="1" t="s">
        <v>53</v>
      </c>
      <c r="V1113" t="s">
        <v>29</v>
      </c>
      <c r="W1113"/>
      <c r="X1113" t="s">
        <v>30</v>
      </c>
    </row>
    <row r="1114" spans="2:24">
      <c r="B1114" s="2" t="s">
        <v>1820</v>
      </c>
      <c r="C1114" s="1">
        <v>8860041365</v>
      </c>
      <c r="D1114" s="1"/>
      <c r="E1114" s="1"/>
      <c r="F1114" s="1"/>
      <c r="G1114" s="1" t="s">
        <v>146</v>
      </c>
      <c r="H1114" s="1" t="s">
        <v>476</v>
      </c>
      <c r="I1114"/>
      <c r="J1114"/>
      <c r="K1114"/>
      <c r="L1114"/>
      <c r="M1114"/>
      <c r="N1114"/>
      <c r="O1114"/>
      <c r="Q1114" t="s">
        <v>25</v>
      </c>
      <c r="R1114" s="1"/>
      <c r="S1114" s="1"/>
      <c r="T1114" s="1" t="s">
        <v>820</v>
      </c>
      <c r="U1114" s="1" t="s">
        <v>53</v>
      </c>
      <c r="V1114" t="s">
        <v>29</v>
      </c>
      <c r="W1114"/>
      <c r="X1114" t="s">
        <v>30</v>
      </c>
    </row>
    <row r="1115" spans="2:24">
      <c r="B1115" s="2" t="s">
        <v>1821</v>
      </c>
      <c r="C1115" s="1">
        <v>9811107494</v>
      </c>
      <c r="D1115" s="1"/>
      <c r="E1115" s="1"/>
      <c r="F1115" s="1"/>
      <c r="G1115" s="1" t="s">
        <v>230</v>
      </c>
      <c r="H1115" s="1" t="s">
        <v>231</v>
      </c>
      <c r="I1115"/>
      <c r="J1115"/>
      <c r="K1115"/>
      <c r="L1115"/>
      <c r="M1115"/>
      <c r="N1115"/>
      <c r="O1115"/>
      <c r="Q1115" t="s">
        <v>25</v>
      </c>
      <c r="R1115" s="1"/>
      <c r="S1115" s="1"/>
      <c r="T1115" s="1" t="s">
        <v>594</v>
      </c>
      <c r="U1115" s="1" t="s">
        <v>53</v>
      </c>
      <c r="V1115" t="s">
        <v>29</v>
      </c>
      <c r="W1115"/>
      <c r="X1115" t="s">
        <v>30</v>
      </c>
    </row>
    <row r="1116" spans="2:24">
      <c r="B1116" s="2" t="s">
        <v>1822</v>
      </c>
      <c r="C1116" s="1">
        <v>8130194548</v>
      </c>
      <c r="D1116" s="1"/>
      <c r="E1116" s="1"/>
      <c r="F1116" s="1"/>
      <c r="G1116" s="1" t="s">
        <v>72</v>
      </c>
      <c r="H1116" s="1" t="s">
        <v>46</v>
      </c>
      <c r="I1116"/>
      <c r="J1116"/>
      <c r="K1116"/>
      <c r="L1116"/>
      <c r="M1116"/>
      <c r="N1116"/>
      <c r="O1116"/>
      <c r="Q1116" t="s">
        <v>25</v>
      </c>
      <c r="R1116" s="1"/>
      <c r="S1116" s="1"/>
      <c r="T1116" s="1" t="s">
        <v>39</v>
      </c>
      <c r="U1116" s="1" t="s">
        <v>28</v>
      </c>
      <c r="V1116" t="s">
        <v>29</v>
      </c>
      <c r="W1116"/>
      <c r="X1116" t="s">
        <v>30</v>
      </c>
    </row>
    <row r="1117" spans="2:24">
      <c r="B1117" s="2" t="s">
        <v>1823</v>
      </c>
      <c r="C1117" s="1"/>
      <c r="D1117" s="1"/>
      <c r="E1117" s="1"/>
      <c r="F1117" s="1"/>
      <c r="G1117" s="1"/>
      <c r="H1117" s="1"/>
      <c r="I1117"/>
      <c r="J1117"/>
      <c r="K1117"/>
      <c r="L1117"/>
      <c r="M1117"/>
      <c r="N1117"/>
      <c r="O1117"/>
      <c r="Q1117" t="s">
        <v>25</v>
      </c>
      <c r="R1117" s="1"/>
      <c r="S1117" s="1"/>
      <c r="T1117" s="1" t="s">
        <v>52</v>
      </c>
      <c r="U1117" s="1" t="s">
        <v>53</v>
      </c>
      <c r="V1117" t="s">
        <v>29</v>
      </c>
      <c r="W1117"/>
      <c r="X1117" t="s">
        <v>30</v>
      </c>
    </row>
    <row r="1118" spans="2:24">
      <c r="B1118" s="2" t="s">
        <v>1824</v>
      </c>
      <c r="C1118" s="1">
        <v>8373936217</v>
      </c>
      <c r="D1118" s="1"/>
      <c r="E1118" s="1"/>
      <c r="F1118" s="1"/>
      <c r="G1118" s="1" t="s">
        <v>146</v>
      </c>
      <c r="H1118" s="1" t="s">
        <v>476</v>
      </c>
      <c r="I1118"/>
      <c r="J1118"/>
      <c r="K1118"/>
      <c r="L1118"/>
      <c r="M1118"/>
      <c r="N1118"/>
      <c r="O1118"/>
      <c r="Q1118" t="s">
        <v>25</v>
      </c>
      <c r="R1118" s="1" t="s">
        <v>1825</v>
      </c>
      <c r="S1118" s="1"/>
      <c r="T1118" s="1" t="s">
        <v>1079</v>
      </c>
      <c r="U1118" s="1" t="s">
        <v>53</v>
      </c>
      <c r="V1118" t="s">
        <v>29</v>
      </c>
      <c r="W1118"/>
      <c r="X1118" t="s">
        <v>30</v>
      </c>
    </row>
    <row r="1119" spans="2:24">
      <c r="B1119" s="2" t="s">
        <v>1826</v>
      </c>
      <c r="C1119" s="1"/>
      <c r="D1119" s="1"/>
      <c r="E1119" s="1"/>
      <c r="F1119" s="1"/>
      <c r="G1119" s="1"/>
      <c r="H1119" s="1"/>
      <c r="I1119"/>
      <c r="J1119"/>
      <c r="K1119"/>
      <c r="L1119"/>
      <c r="M1119"/>
      <c r="N1119"/>
      <c r="O1119"/>
      <c r="Q1119" t="s">
        <v>25</v>
      </c>
      <c r="R1119" s="1" t="s">
        <v>1827</v>
      </c>
      <c r="S1119" s="1"/>
      <c r="T1119" s="1" t="s">
        <v>52</v>
      </c>
      <c r="U1119" s="1" t="s">
        <v>53</v>
      </c>
      <c r="V1119" t="s">
        <v>29</v>
      </c>
      <c r="W1119"/>
      <c r="X1119" t="s">
        <v>30</v>
      </c>
    </row>
    <row r="1120" spans="2:24">
      <c r="B1120" s="2" t="s">
        <v>1828</v>
      </c>
      <c r="C1120" s="1">
        <v>9891558948</v>
      </c>
      <c r="D1120" s="1"/>
      <c r="E1120" s="1"/>
      <c r="F1120" s="1"/>
      <c r="G1120" s="1" t="s">
        <v>1216</v>
      </c>
      <c r="H1120" s="1" t="s">
        <v>57</v>
      </c>
      <c r="I1120"/>
      <c r="J1120"/>
      <c r="K1120"/>
      <c r="L1120"/>
      <c r="M1120"/>
      <c r="N1120"/>
      <c r="O1120"/>
      <c r="Q1120" t="s">
        <v>25</v>
      </c>
      <c r="R1120" s="1"/>
      <c r="S1120" s="1"/>
      <c r="T1120" s="1" t="s">
        <v>594</v>
      </c>
      <c r="U1120" s="1" t="s">
        <v>53</v>
      </c>
      <c r="V1120" t="s">
        <v>29</v>
      </c>
      <c r="W1120"/>
      <c r="X1120" t="s">
        <v>30</v>
      </c>
    </row>
    <row r="1121" spans="2:24">
      <c r="B1121" s="2" t="s">
        <v>1829</v>
      </c>
      <c r="C1121" s="1">
        <v>9407860679</v>
      </c>
      <c r="D1121" s="1"/>
      <c r="E1121" s="1"/>
      <c r="F1121" s="1"/>
      <c r="G1121" s="1" t="s">
        <v>45</v>
      </c>
      <c r="H1121" s="1" t="s">
        <v>476</v>
      </c>
      <c r="I1121"/>
      <c r="J1121"/>
      <c r="K1121"/>
      <c r="L1121"/>
      <c r="M1121"/>
      <c r="N1121"/>
      <c r="O1121"/>
      <c r="Q1121" t="s">
        <v>25</v>
      </c>
      <c r="R1121" s="1"/>
      <c r="S1121" s="1"/>
      <c r="T1121" s="1" t="s">
        <v>1801</v>
      </c>
      <c r="U1121" s="1" t="s">
        <v>105</v>
      </c>
      <c r="V1121" t="s">
        <v>29</v>
      </c>
      <c r="W1121"/>
      <c r="X1121" t="s">
        <v>30</v>
      </c>
    </row>
    <row r="1122" spans="2:24">
      <c r="B1122" s="2" t="s">
        <v>1830</v>
      </c>
      <c r="C1122" s="1"/>
      <c r="D1122" s="1"/>
      <c r="E1122" s="1"/>
      <c r="F1122" s="1"/>
      <c r="G1122" s="1"/>
      <c r="H1122" s="1"/>
      <c r="I1122"/>
      <c r="J1122"/>
      <c r="K1122"/>
      <c r="L1122"/>
      <c r="M1122"/>
      <c r="N1122"/>
      <c r="O1122"/>
      <c r="Q1122" t="s">
        <v>25</v>
      </c>
      <c r="R1122" s="1" t="s">
        <v>1831</v>
      </c>
      <c r="S1122" s="1"/>
      <c r="T1122" s="1" t="s">
        <v>1057</v>
      </c>
      <c r="U1122" s="1" t="s">
        <v>43</v>
      </c>
      <c r="V1122" t="s">
        <v>29</v>
      </c>
      <c r="W1122"/>
      <c r="X1122" t="s">
        <v>30</v>
      </c>
    </row>
    <row r="1123" spans="2:24">
      <c r="B1123" s="2" t="s">
        <v>1832</v>
      </c>
      <c r="C1123" s="1">
        <v>9310415577</v>
      </c>
      <c r="D1123" s="1"/>
      <c r="E1123" s="1"/>
      <c r="F1123" s="1"/>
      <c r="G1123" s="1" t="s">
        <v>919</v>
      </c>
      <c r="H1123" s="1" t="s">
        <v>247</v>
      </c>
      <c r="I1123"/>
      <c r="J1123"/>
      <c r="K1123"/>
      <c r="L1123"/>
      <c r="M1123"/>
      <c r="N1123"/>
      <c r="O1123"/>
      <c r="Q1123" t="s">
        <v>25</v>
      </c>
      <c r="R1123" s="1"/>
      <c r="S1123" s="1"/>
      <c r="T1123" s="1" t="s">
        <v>39</v>
      </c>
      <c r="U1123" s="1" t="s">
        <v>28</v>
      </c>
      <c r="V1123" t="s">
        <v>29</v>
      </c>
      <c r="W1123"/>
      <c r="X1123" t="s">
        <v>30</v>
      </c>
    </row>
    <row r="1124" spans="2:24">
      <c r="B1124" s="2" t="s">
        <v>1833</v>
      </c>
      <c r="C1124" s="1"/>
      <c r="D1124" s="1"/>
      <c r="E1124" s="1"/>
      <c r="F1124" s="1"/>
      <c r="G1124" s="1"/>
      <c r="H1124" s="1"/>
      <c r="I1124"/>
      <c r="J1124"/>
      <c r="K1124"/>
      <c r="L1124"/>
      <c r="M1124"/>
      <c r="N1124"/>
      <c r="O1124"/>
      <c r="Q1124" t="s">
        <v>25</v>
      </c>
      <c r="R1124" s="1"/>
      <c r="S1124" s="1"/>
      <c r="T1124" s="1" t="s">
        <v>1834</v>
      </c>
      <c r="U1124" s="1" t="s">
        <v>28</v>
      </c>
      <c r="V1124" t="s">
        <v>29</v>
      </c>
      <c r="W1124"/>
      <c r="X1124" t="s">
        <v>30</v>
      </c>
    </row>
    <row r="1125" spans="2:24">
      <c r="B1125" s="2" t="s">
        <v>1835</v>
      </c>
      <c r="C1125" s="1"/>
      <c r="D1125" s="1"/>
      <c r="E1125" s="1"/>
      <c r="F1125" s="1"/>
      <c r="G1125" s="1"/>
      <c r="H1125" s="1"/>
      <c r="I1125"/>
      <c r="J1125"/>
      <c r="K1125"/>
      <c r="L1125"/>
      <c r="M1125"/>
      <c r="N1125"/>
      <c r="O1125"/>
      <c r="Q1125" t="s">
        <v>25</v>
      </c>
      <c r="R1125" s="1"/>
      <c r="S1125" s="1"/>
      <c r="T1125" s="1" t="s">
        <v>1836</v>
      </c>
      <c r="U1125" s="1" t="s">
        <v>105</v>
      </c>
      <c r="V1125" t="s">
        <v>29</v>
      </c>
      <c r="W1125"/>
      <c r="X1125" t="s">
        <v>30</v>
      </c>
    </row>
    <row r="1126" spans="2:24">
      <c r="B1126" s="2" t="s">
        <v>1837</v>
      </c>
      <c r="C1126" s="1">
        <v>9866659708</v>
      </c>
      <c r="D1126" s="1"/>
      <c r="E1126" s="1"/>
      <c r="F1126" s="1"/>
      <c r="G1126" s="1" t="s">
        <v>56</v>
      </c>
      <c r="H1126" s="1" t="s">
        <v>57</v>
      </c>
      <c r="I1126"/>
      <c r="J1126"/>
      <c r="K1126"/>
      <c r="L1126"/>
      <c r="M1126"/>
      <c r="N1126"/>
      <c r="O1126"/>
      <c r="Q1126" t="s">
        <v>25</v>
      </c>
      <c r="R1126" s="1"/>
      <c r="S1126" s="1"/>
      <c r="T1126" s="1" t="s">
        <v>184</v>
      </c>
      <c r="U1126" s="1" t="s">
        <v>185</v>
      </c>
      <c r="V1126" t="s">
        <v>29</v>
      </c>
      <c r="W1126"/>
      <c r="X1126" t="s">
        <v>30</v>
      </c>
    </row>
    <row r="1127" spans="2:24">
      <c r="B1127" s="2" t="s">
        <v>1838</v>
      </c>
      <c r="C1127" s="1">
        <v>7620192406</v>
      </c>
      <c r="D1127" s="1"/>
      <c r="E1127" s="1"/>
      <c r="F1127" s="1"/>
      <c r="G1127" s="1" t="s">
        <v>45</v>
      </c>
      <c r="H1127" s="1" t="s">
        <v>247</v>
      </c>
      <c r="I1127"/>
      <c r="J1127"/>
      <c r="K1127"/>
      <c r="L1127"/>
      <c r="M1127"/>
      <c r="N1127"/>
      <c r="O1127"/>
      <c r="Q1127" t="s">
        <v>25</v>
      </c>
      <c r="R1127" s="1"/>
      <c r="S1127" s="1"/>
      <c r="T1127" s="1" t="s">
        <v>1333</v>
      </c>
      <c r="U1127" s="1" t="s">
        <v>33</v>
      </c>
      <c r="V1127" t="s">
        <v>29</v>
      </c>
      <c r="W1127"/>
      <c r="X1127" t="s">
        <v>30</v>
      </c>
    </row>
    <row r="1128" spans="2:24">
      <c r="B1128" s="2" t="s">
        <v>1839</v>
      </c>
      <c r="C1128" s="1"/>
      <c r="D1128" s="1"/>
      <c r="E1128" s="1"/>
      <c r="F1128" s="1"/>
      <c r="G1128" s="1"/>
      <c r="H1128" s="1"/>
      <c r="I1128"/>
      <c r="J1128"/>
      <c r="K1128"/>
      <c r="L1128"/>
      <c r="M1128"/>
      <c r="N1128"/>
      <c r="O1128"/>
      <c r="Q1128" t="s">
        <v>25</v>
      </c>
      <c r="R1128" s="1"/>
      <c r="S1128" s="1"/>
      <c r="T1128" s="1" t="s">
        <v>66</v>
      </c>
      <c r="U1128" s="1" t="s">
        <v>28</v>
      </c>
      <c r="V1128" t="s">
        <v>29</v>
      </c>
      <c r="W1128"/>
      <c r="X1128" t="s">
        <v>30</v>
      </c>
    </row>
    <row r="1129" spans="2:24">
      <c r="B1129" s="2" t="s">
        <v>1840</v>
      </c>
      <c r="C1129" s="1">
        <v>9642888119</v>
      </c>
      <c r="D1129" s="1"/>
      <c r="E1129" s="1"/>
      <c r="F1129" s="1"/>
      <c r="G1129" s="1" t="s">
        <v>56</v>
      </c>
      <c r="H1129" s="1" t="s">
        <v>46</v>
      </c>
      <c r="I1129"/>
      <c r="J1129"/>
      <c r="K1129"/>
      <c r="L1129"/>
      <c r="M1129"/>
      <c r="N1129"/>
      <c r="O1129"/>
      <c r="Q1129" t="s">
        <v>25</v>
      </c>
      <c r="R1129" s="1" t="s">
        <v>1841</v>
      </c>
      <c r="S1129" s="1"/>
      <c r="T1129" s="1" t="s">
        <v>1405</v>
      </c>
      <c r="U1129" s="1" t="s">
        <v>276</v>
      </c>
      <c r="V1129" t="s">
        <v>29</v>
      </c>
      <c r="W1129"/>
      <c r="X1129" t="s">
        <v>30</v>
      </c>
    </row>
    <row r="1130" spans="2:24">
      <c r="B1130" s="2" t="s">
        <v>1842</v>
      </c>
      <c r="C1130" s="1"/>
      <c r="D1130" s="1"/>
      <c r="E1130" s="1"/>
      <c r="F1130" s="1"/>
      <c r="G1130" s="1"/>
      <c r="H1130" s="1"/>
      <c r="I1130"/>
      <c r="J1130"/>
      <c r="K1130"/>
      <c r="L1130"/>
      <c r="M1130"/>
      <c r="N1130"/>
      <c r="O1130"/>
      <c r="Q1130" t="s">
        <v>25</v>
      </c>
      <c r="R1130" s="1"/>
      <c r="S1130" s="1"/>
      <c r="T1130" s="1" t="s">
        <v>52</v>
      </c>
      <c r="U1130" s="1" t="s">
        <v>53</v>
      </c>
      <c r="V1130" t="s">
        <v>29</v>
      </c>
      <c r="W1130"/>
      <c r="X1130" t="s">
        <v>30</v>
      </c>
    </row>
    <row r="1131" spans="2:24">
      <c r="B1131" s="2" t="s">
        <v>1843</v>
      </c>
      <c r="C1131" s="1">
        <f>919876412617</f>
        <v>919876412617</v>
      </c>
      <c r="D1131" s="1"/>
      <c r="E1131" s="1"/>
      <c r="F1131" s="1"/>
      <c r="G1131" s="1" t="s">
        <v>146</v>
      </c>
      <c r="H1131" s="1" t="s">
        <v>331</v>
      </c>
      <c r="I1131"/>
      <c r="J1131"/>
      <c r="K1131"/>
      <c r="L1131"/>
      <c r="M1131"/>
      <c r="N1131"/>
      <c r="O1131"/>
      <c r="Q1131" t="s">
        <v>25</v>
      </c>
      <c r="R1131" s="1" t="s">
        <v>1844</v>
      </c>
      <c r="S1131" s="1"/>
      <c r="T1131" s="1" t="s">
        <v>678</v>
      </c>
      <c r="U1131" s="1" t="s">
        <v>90</v>
      </c>
      <c r="V1131" t="s">
        <v>29</v>
      </c>
      <c r="W1131"/>
      <c r="X1131" t="s">
        <v>30</v>
      </c>
    </row>
    <row r="1132" spans="2:24">
      <c r="B1132" s="2" t="s">
        <v>1845</v>
      </c>
      <c r="C1132" s="1"/>
      <c r="D1132" s="1"/>
      <c r="E1132" s="1"/>
      <c r="F1132" s="1"/>
      <c r="G1132" s="1"/>
      <c r="H1132" s="1"/>
      <c r="I1132"/>
      <c r="J1132"/>
      <c r="K1132"/>
      <c r="L1132"/>
      <c r="M1132"/>
      <c r="N1132"/>
      <c r="O1132"/>
      <c r="Q1132" t="s">
        <v>25</v>
      </c>
      <c r="R1132" s="1"/>
      <c r="S1132" s="1"/>
      <c r="T1132" s="1" t="s">
        <v>211</v>
      </c>
      <c r="U1132" s="1" t="s">
        <v>33</v>
      </c>
      <c r="V1132" t="s">
        <v>29</v>
      </c>
      <c r="W1132"/>
      <c r="X1132" t="s">
        <v>30</v>
      </c>
    </row>
    <row r="1133" spans="2:24">
      <c r="B1133" s="2" t="s">
        <v>1846</v>
      </c>
      <c r="C1133" s="1"/>
      <c r="D1133" s="1"/>
      <c r="E1133" s="1"/>
      <c r="F1133" s="1"/>
      <c r="G1133" s="1"/>
      <c r="H1133" s="1"/>
      <c r="I1133"/>
      <c r="J1133"/>
      <c r="K1133"/>
      <c r="L1133"/>
      <c r="M1133"/>
      <c r="N1133"/>
      <c r="O1133"/>
      <c r="Q1133" t="s">
        <v>25</v>
      </c>
      <c r="R1133" s="1"/>
      <c r="S1133" s="1"/>
      <c r="T1133" s="1" t="s">
        <v>52</v>
      </c>
      <c r="U1133" s="1" t="s">
        <v>53</v>
      </c>
      <c r="V1133" t="s">
        <v>29</v>
      </c>
      <c r="W1133"/>
      <c r="X1133" t="s">
        <v>30</v>
      </c>
    </row>
    <row r="1134" spans="2:24">
      <c r="B1134" s="2" t="s">
        <v>1847</v>
      </c>
      <c r="C1134" s="1">
        <v>9785101822</v>
      </c>
      <c r="D1134" s="1"/>
      <c r="E1134" s="1"/>
      <c r="F1134" s="1"/>
      <c r="G1134" s="1" t="s">
        <v>146</v>
      </c>
      <c r="H1134" s="1" t="s">
        <v>476</v>
      </c>
      <c r="I1134"/>
      <c r="J1134"/>
      <c r="K1134"/>
      <c r="L1134"/>
      <c r="M1134"/>
      <c r="N1134"/>
      <c r="O1134"/>
      <c r="Q1134" t="s">
        <v>25</v>
      </c>
      <c r="R1134" s="1"/>
      <c r="S1134" s="1"/>
      <c r="T1134" s="1" t="s">
        <v>86</v>
      </c>
      <c r="U1134" s="1" t="s">
        <v>43</v>
      </c>
      <c r="V1134" t="s">
        <v>29</v>
      </c>
      <c r="W1134"/>
      <c r="X1134" t="s">
        <v>30</v>
      </c>
    </row>
    <row r="1135" spans="2:24">
      <c r="B1135" s="2" t="s">
        <v>1848</v>
      </c>
      <c r="C1135" s="1">
        <v>9205006308</v>
      </c>
      <c r="D1135" s="1"/>
      <c r="E1135" s="1"/>
      <c r="F1135" s="1"/>
      <c r="G1135" s="1" t="s">
        <v>146</v>
      </c>
      <c r="H1135" s="1" t="s">
        <v>247</v>
      </c>
      <c r="I1135"/>
      <c r="J1135"/>
      <c r="K1135"/>
      <c r="L1135"/>
      <c r="M1135"/>
      <c r="N1135"/>
      <c r="O1135"/>
      <c r="Q1135" t="s">
        <v>25</v>
      </c>
      <c r="R1135" s="1"/>
      <c r="S1135" s="1"/>
      <c r="T1135" s="1" t="s">
        <v>73</v>
      </c>
      <c r="U1135" s="1" t="s">
        <v>53</v>
      </c>
      <c r="V1135" t="s">
        <v>29</v>
      </c>
      <c r="W1135"/>
      <c r="X1135" t="s">
        <v>30</v>
      </c>
    </row>
    <row r="1136" spans="2:24">
      <c r="B1136" s="2" t="s">
        <v>1849</v>
      </c>
      <c r="C1136" s="1"/>
      <c r="D1136" s="1"/>
      <c r="E1136" s="1"/>
      <c r="F1136" s="1"/>
      <c r="G1136" s="1"/>
      <c r="H1136" s="1"/>
      <c r="I1136"/>
      <c r="J1136"/>
      <c r="K1136"/>
      <c r="L1136"/>
      <c r="M1136"/>
      <c r="N1136"/>
      <c r="O1136"/>
      <c r="Q1136" t="s">
        <v>25</v>
      </c>
      <c r="R1136" s="1" t="s">
        <v>1850</v>
      </c>
      <c r="S1136" s="1"/>
      <c r="T1136" s="1" t="s">
        <v>1851</v>
      </c>
      <c r="U1136" s="1" t="s">
        <v>116</v>
      </c>
      <c r="V1136" t="s">
        <v>29</v>
      </c>
      <c r="W1136"/>
      <c r="X1136" t="s">
        <v>30</v>
      </c>
    </row>
    <row r="1137" spans="2:24">
      <c r="B1137" s="2" t="s">
        <v>1852</v>
      </c>
      <c r="C1137" s="1"/>
      <c r="D1137" s="1"/>
      <c r="E1137" s="1"/>
      <c r="F1137" s="1"/>
      <c r="G1137" s="1"/>
      <c r="H1137" s="1"/>
      <c r="I1137"/>
      <c r="J1137"/>
      <c r="K1137"/>
      <c r="L1137"/>
      <c r="M1137"/>
      <c r="N1137"/>
      <c r="O1137"/>
      <c r="Q1137" t="s">
        <v>25</v>
      </c>
      <c r="R1137" s="1"/>
      <c r="S1137" s="1"/>
      <c r="T1137" s="1" t="s">
        <v>454</v>
      </c>
      <c r="U1137" s="1" t="s">
        <v>70</v>
      </c>
      <c r="V1137" t="s">
        <v>29</v>
      </c>
      <c r="W1137"/>
      <c r="X1137" t="s">
        <v>30</v>
      </c>
    </row>
    <row r="1138" spans="2:24">
      <c r="B1138" s="2" t="s">
        <v>1853</v>
      </c>
      <c r="C1138" s="1"/>
      <c r="D1138" s="1"/>
      <c r="E1138" s="1"/>
      <c r="F1138" s="1"/>
      <c r="G1138" s="1"/>
      <c r="H1138" s="1"/>
      <c r="I1138"/>
      <c r="J1138"/>
      <c r="K1138"/>
      <c r="L1138"/>
      <c r="M1138"/>
      <c r="N1138"/>
      <c r="O1138"/>
      <c r="Q1138" t="s">
        <v>25</v>
      </c>
      <c r="R1138" s="1"/>
      <c r="S1138" s="1"/>
      <c r="T1138" s="1" t="s">
        <v>1854</v>
      </c>
      <c r="U1138" s="1" t="s">
        <v>105</v>
      </c>
      <c r="V1138" t="s">
        <v>29</v>
      </c>
      <c r="W1138"/>
      <c r="X1138" t="s">
        <v>30</v>
      </c>
    </row>
    <row r="1139" spans="2:24">
      <c r="B1139" s="2" t="s">
        <v>1855</v>
      </c>
      <c r="C1139" s="1"/>
      <c r="D1139" s="1"/>
      <c r="E1139" s="1"/>
      <c r="F1139" s="1"/>
      <c r="G1139" s="1"/>
      <c r="H1139" s="1"/>
      <c r="I1139"/>
      <c r="J1139"/>
      <c r="K1139"/>
      <c r="L1139"/>
      <c r="M1139"/>
      <c r="N1139"/>
      <c r="O1139"/>
      <c r="Q1139" t="s">
        <v>25</v>
      </c>
      <c r="R1139" s="1"/>
      <c r="S1139" s="1"/>
      <c r="T1139" s="1" t="s">
        <v>32</v>
      </c>
      <c r="U1139" s="1" t="s">
        <v>33</v>
      </c>
      <c r="V1139" t="s">
        <v>29</v>
      </c>
      <c r="W1139"/>
      <c r="X1139" t="s">
        <v>30</v>
      </c>
    </row>
    <row r="1140" spans="2:24">
      <c r="B1140" s="2" t="s">
        <v>1856</v>
      </c>
      <c r="C1140" s="1"/>
      <c r="D1140" s="1"/>
      <c r="E1140" s="1"/>
      <c r="F1140" s="1"/>
      <c r="G1140" s="1"/>
      <c r="H1140" s="1"/>
      <c r="I1140"/>
      <c r="J1140"/>
      <c r="K1140"/>
      <c r="L1140"/>
      <c r="M1140"/>
      <c r="N1140"/>
      <c r="O1140"/>
      <c r="Q1140" t="s">
        <v>25</v>
      </c>
      <c r="R1140" s="1"/>
      <c r="S1140" s="1"/>
      <c r="T1140" s="1" t="s">
        <v>52</v>
      </c>
      <c r="U1140" s="1" t="s">
        <v>53</v>
      </c>
      <c r="V1140" t="s">
        <v>29</v>
      </c>
      <c r="W1140"/>
      <c r="X1140" t="s">
        <v>30</v>
      </c>
    </row>
    <row r="1141" spans="2:24">
      <c r="B1141" s="2" t="s">
        <v>1857</v>
      </c>
      <c r="C1141" s="1">
        <v>9331156444</v>
      </c>
      <c r="D1141" s="1"/>
      <c r="E1141" s="1"/>
      <c r="F1141" s="1"/>
      <c r="G1141" s="1" t="s">
        <v>56</v>
      </c>
      <c r="H1141" s="1" t="s">
        <v>57</v>
      </c>
      <c r="I1141"/>
      <c r="J1141"/>
      <c r="K1141"/>
      <c r="L1141"/>
      <c r="M1141"/>
      <c r="N1141"/>
      <c r="O1141"/>
      <c r="Q1141" t="s">
        <v>25</v>
      </c>
      <c r="R1141" s="1"/>
      <c r="S1141" s="1"/>
      <c r="T1141" s="1" t="s">
        <v>454</v>
      </c>
      <c r="U1141" s="1" t="s">
        <v>70</v>
      </c>
      <c r="V1141" t="s">
        <v>29</v>
      </c>
      <c r="W1141"/>
      <c r="X1141" t="s">
        <v>30</v>
      </c>
    </row>
    <row r="1142" spans="2:24">
      <c r="B1142" s="2" t="s">
        <v>1858</v>
      </c>
      <c r="C1142" s="1"/>
      <c r="D1142" s="1"/>
      <c r="E1142" s="1"/>
      <c r="F1142" s="1"/>
      <c r="G1142" s="1"/>
      <c r="H1142" s="1"/>
      <c r="I1142"/>
      <c r="J1142"/>
      <c r="K1142"/>
      <c r="L1142"/>
      <c r="M1142"/>
      <c r="N1142"/>
      <c r="O1142"/>
      <c r="Q1142" t="s">
        <v>25</v>
      </c>
      <c r="R1142" s="1"/>
      <c r="S1142" s="1"/>
      <c r="T1142" s="1" t="s">
        <v>1859</v>
      </c>
      <c r="U1142" s="1" t="s">
        <v>33</v>
      </c>
      <c r="V1142" t="s">
        <v>29</v>
      </c>
      <c r="W1142"/>
      <c r="X1142" t="s">
        <v>30</v>
      </c>
    </row>
    <row r="1143" spans="2:24">
      <c r="B1143" s="2" t="s">
        <v>1860</v>
      </c>
      <c r="C1143" s="1"/>
      <c r="D1143" s="1"/>
      <c r="E1143" s="1"/>
      <c r="F1143" s="1"/>
      <c r="G1143" s="1"/>
      <c r="H1143" s="1"/>
      <c r="I1143"/>
      <c r="J1143"/>
      <c r="K1143"/>
      <c r="L1143"/>
      <c r="M1143"/>
      <c r="N1143"/>
      <c r="O1143"/>
      <c r="Q1143" t="s">
        <v>25</v>
      </c>
      <c r="R1143" s="1"/>
      <c r="S1143" s="1"/>
      <c r="T1143" s="1" t="s">
        <v>423</v>
      </c>
      <c r="U1143" s="1" t="s">
        <v>28</v>
      </c>
      <c r="V1143" t="s">
        <v>29</v>
      </c>
      <c r="W1143"/>
      <c r="X1143" t="s">
        <v>30</v>
      </c>
    </row>
    <row r="1144" spans="2:24">
      <c r="B1144" s="2" t="s">
        <v>1861</v>
      </c>
      <c r="C1144" s="1">
        <v>8896548721</v>
      </c>
      <c r="D1144" s="1"/>
      <c r="E1144" s="1"/>
      <c r="F1144" s="1"/>
      <c r="G1144" s="1" t="s">
        <v>45</v>
      </c>
      <c r="H1144" s="1" t="s">
        <v>476</v>
      </c>
      <c r="I1144"/>
      <c r="J1144"/>
      <c r="K1144"/>
      <c r="L1144"/>
      <c r="M1144"/>
      <c r="N1144"/>
      <c r="O1144"/>
      <c r="Q1144" t="s">
        <v>25</v>
      </c>
      <c r="R1144" s="1"/>
      <c r="S1144" s="1"/>
      <c r="T1144" s="1" t="s">
        <v>533</v>
      </c>
      <c r="U1144" s="1" t="s">
        <v>28</v>
      </c>
      <c r="V1144" t="s">
        <v>29</v>
      </c>
      <c r="W1144"/>
      <c r="X1144" t="s">
        <v>30</v>
      </c>
    </row>
    <row r="1145" spans="2:24">
      <c r="B1145" s="2" t="s">
        <v>1862</v>
      </c>
      <c r="C1145" s="1">
        <v>9582633978</v>
      </c>
      <c r="D1145" s="1"/>
      <c r="E1145" s="1"/>
      <c r="F1145" s="1"/>
      <c r="G1145" s="1" t="s">
        <v>146</v>
      </c>
      <c r="H1145" s="1" t="s">
        <v>476</v>
      </c>
      <c r="I1145"/>
      <c r="J1145"/>
      <c r="K1145"/>
      <c r="L1145"/>
      <c r="M1145"/>
      <c r="N1145"/>
      <c r="O1145"/>
      <c r="Q1145" t="s">
        <v>25</v>
      </c>
      <c r="R1145" s="1"/>
      <c r="S1145" s="1"/>
      <c r="T1145" s="1" t="s">
        <v>73</v>
      </c>
      <c r="U1145" s="1" t="s">
        <v>53</v>
      </c>
      <c r="V1145" t="s">
        <v>29</v>
      </c>
      <c r="W1145"/>
      <c r="X1145" t="s">
        <v>30</v>
      </c>
    </row>
    <row r="1146" spans="2:24">
      <c r="B1146" s="2" t="s">
        <v>1863</v>
      </c>
      <c r="C1146" s="1">
        <v>7417414873</v>
      </c>
      <c r="D1146" s="1"/>
      <c r="E1146" s="1"/>
      <c r="F1146" s="1"/>
      <c r="G1146" s="1" t="s">
        <v>45</v>
      </c>
      <c r="H1146" s="1" t="s">
        <v>57</v>
      </c>
      <c r="I1146"/>
      <c r="J1146"/>
      <c r="K1146"/>
      <c r="L1146"/>
      <c r="M1146"/>
      <c r="N1146"/>
      <c r="O1146"/>
      <c r="Q1146" t="s">
        <v>25</v>
      </c>
      <c r="R1146" s="1"/>
      <c r="S1146" s="1"/>
      <c r="T1146" s="1" t="s">
        <v>380</v>
      </c>
      <c r="U1146" s="1" t="s">
        <v>28</v>
      </c>
      <c r="V1146" t="s">
        <v>29</v>
      </c>
      <c r="W1146"/>
      <c r="X1146" t="s">
        <v>30</v>
      </c>
    </row>
    <row r="1147" spans="2:24">
      <c r="B1147" s="2" t="s">
        <v>1864</v>
      </c>
      <c r="C1147" s="1">
        <v>9072505707</v>
      </c>
      <c r="D1147" s="1"/>
      <c r="E1147" s="1"/>
      <c r="F1147" s="1"/>
      <c r="G1147" s="1" t="s">
        <v>45</v>
      </c>
      <c r="H1147" s="1" t="s">
        <v>331</v>
      </c>
      <c r="I1147"/>
      <c r="J1147"/>
      <c r="K1147"/>
      <c r="L1147"/>
      <c r="M1147"/>
      <c r="N1147"/>
      <c r="O1147"/>
      <c r="Q1147" t="s">
        <v>25</v>
      </c>
      <c r="R1147" s="1"/>
      <c r="S1147" s="1"/>
      <c r="T1147" s="1" t="s">
        <v>792</v>
      </c>
      <c r="U1147" s="1" t="s">
        <v>60</v>
      </c>
      <c r="V1147" t="s">
        <v>29</v>
      </c>
      <c r="W1147"/>
      <c r="X1147" t="s">
        <v>30</v>
      </c>
    </row>
    <row r="1148" spans="2:24">
      <c r="B1148" s="2" t="s">
        <v>1865</v>
      </c>
      <c r="C1148" s="1">
        <v>9971222722</v>
      </c>
      <c r="D1148" s="1"/>
      <c r="E1148" s="1"/>
      <c r="F1148" s="1"/>
      <c r="G1148" s="1" t="s">
        <v>45</v>
      </c>
      <c r="H1148" s="1" t="s">
        <v>57</v>
      </c>
      <c r="I1148"/>
      <c r="J1148"/>
      <c r="K1148"/>
      <c r="L1148"/>
      <c r="M1148"/>
      <c r="N1148"/>
      <c r="O1148"/>
      <c r="Q1148" t="s">
        <v>25</v>
      </c>
      <c r="R1148" s="1"/>
      <c r="S1148" s="1"/>
      <c r="T1148" s="1" t="s">
        <v>382</v>
      </c>
      <c r="U1148" s="1" t="s">
        <v>53</v>
      </c>
      <c r="V1148" t="s">
        <v>29</v>
      </c>
      <c r="W1148"/>
      <c r="X1148" t="s">
        <v>30</v>
      </c>
    </row>
    <row r="1149" spans="2:24">
      <c r="B1149" s="2" t="s">
        <v>1866</v>
      </c>
      <c r="C1149" s="1"/>
      <c r="D1149" s="1"/>
      <c r="E1149" s="1"/>
      <c r="F1149" s="1"/>
      <c r="G1149" s="1"/>
      <c r="H1149" s="1"/>
      <c r="I1149"/>
      <c r="J1149"/>
      <c r="K1149"/>
      <c r="L1149"/>
      <c r="M1149"/>
      <c r="N1149"/>
      <c r="O1149"/>
      <c r="Q1149" t="s">
        <v>25</v>
      </c>
      <c r="R1149" s="1" t="s">
        <v>1867</v>
      </c>
      <c r="S1149" s="1"/>
      <c r="T1149" s="1" t="s">
        <v>52</v>
      </c>
      <c r="U1149" s="1" t="s">
        <v>53</v>
      </c>
      <c r="V1149" t="s">
        <v>29</v>
      </c>
      <c r="W1149"/>
      <c r="X1149" t="s">
        <v>30</v>
      </c>
    </row>
    <row r="1150" spans="2:24">
      <c r="B1150" s="2" t="s">
        <v>1868</v>
      </c>
      <c r="C1150" s="1">
        <v>9359883483</v>
      </c>
      <c r="D1150" s="1"/>
      <c r="E1150" s="1"/>
      <c r="F1150" s="1"/>
      <c r="G1150" s="1" t="s">
        <v>146</v>
      </c>
      <c r="H1150" s="1" t="s">
        <v>331</v>
      </c>
      <c r="I1150"/>
      <c r="J1150"/>
      <c r="K1150"/>
      <c r="L1150"/>
      <c r="M1150"/>
      <c r="N1150"/>
      <c r="O1150"/>
      <c r="Q1150" t="s">
        <v>25</v>
      </c>
      <c r="R1150" s="1"/>
      <c r="S1150" s="1"/>
      <c r="T1150" s="1" t="s">
        <v>1869</v>
      </c>
      <c r="U1150" s="1" t="s">
        <v>289</v>
      </c>
      <c r="V1150" t="s">
        <v>29</v>
      </c>
      <c r="W1150"/>
      <c r="X1150" t="s">
        <v>30</v>
      </c>
    </row>
    <row r="1151" spans="2:24">
      <c r="B1151" s="2" t="s">
        <v>1870</v>
      </c>
      <c r="C1151" s="1"/>
      <c r="D1151" s="1"/>
      <c r="E1151" s="1"/>
      <c r="F1151" s="1"/>
      <c r="G1151" s="1"/>
      <c r="H1151" s="1"/>
      <c r="I1151"/>
      <c r="J1151"/>
      <c r="K1151"/>
      <c r="L1151"/>
      <c r="M1151"/>
      <c r="N1151"/>
      <c r="O1151"/>
      <c r="Q1151" t="s">
        <v>25</v>
      </c>
      <c r="R1151" s="1"/>
      <c r="S1151" s="1"/>
      <c r="T1151" s="1" t="s">
        <v>1171</v>
      </c>
      <c r="U1151" s="1" t="s">
        <v>90</v>
      </c>
      <c r="V1151" t="s">
        <v>29</v>
      </c>
      <c r="W1151"/>
      <c r="X1151" t="s">
        <v>30</v>
      </c>
    </row>
    <row r="1152" spans="2:24">
      <c r="B1152" s="2" t="s">
        <v>1871</v>
      </c>
      <c r="C1152" s="1">
        <v>9690118290</v>
      </c>
      <c r="D1152" s="1"/>
      <c r="E1152" s="1"/>
      <c r="F1152" s="1"/>
      <c r="G1152" s="1" t="s">
        <v>45</v>
      </c>
      <c r="H1152" s="1" t="s">
        <v>247</v>
      </c>
      <c r="I1152"/>
      <c r="J1152"/>
      <c r="K1152"/>
      <c r="L1152"/>
      <c r="M1152"/>
      <c r="N1152"/>
      <c r="O1152"/>
      <c r="Q1152" t="s">
        <v>25</v>
      </c>
      <c r="R1152" s="1"/>
      <c r="S1152" s="1"/>
      <c r="T1152" s="1" t="s">
        <v>39</v>
      </c>
      <c r="U1152" s="1" t="s">
        <v>28</v>
      </c>
      <c r="V1152" t="s">
        <v>29</v>
      </c>
      <c r="W1152"/>
      <c r="X1152" t="s">
        <v>30</v>
      </c>
    </row>
    <row r="1153" spans="2:24">
      <c r="B1153" s="2" t="s">
        <v>1872</v>
      </c>
      <c r="C1153" s="1">
        <v>7078171020</v>
      </c>
      <c r="D1153" s="1"/>
      <c r="E1153" s="1"/>
      <c r="F1153" s="1"/>
      <c r="G1153" s="1" t="s">
        <v>45</v>
      </c>
      <c r="H1153" s="1" t="s">
        <v>331</v>
      </c>
      <c r="I1153"/>
      <c r="J1153"/>
      <c r="K1153"/>
      <c r="L1153"/>
      <c r="M1153"/>
      <c r="N1153"/>
      <c r="O1153"/>
      <c r="Q1153" t="s">
        <v>25</v>
      </c>
      <c r="R1153" s="1"/>
      <c r="S1153" s="1"/>
      <c r="T1153" s="1" t="s">
        <v>1191</v>
      </c>
      <c r="U1153" s="1" t="s">
        <v>289</v>
      </c>
      <c r="V1153" t="s">
        <v>29</v>
      </c>
      <c r="W1153"/>
      <c r="X1153" t="s">
        <v>30</v>
      </c>
    </row>
    <row r="1154" spans="2:24">
      <c r="B1154" s="2" t="s">
        <v>1873</v>
      </c>
      <c r="C1154" s="1">
        <v>9846553004</v>
      </c>
      <c r="D1154" s="1"/>
      <c r="E1154" s="1"/>
      <c r="F1154" s="1"/>
      <c r="G1154" s="1" t="s">
        <v>45</v>
      </c>
      <c r="H1154" s="1" t="s">
        <v>331</v>
      </c>
      <c r="I1154"/>
      <c r="J1154"/>
      <c r="K1154"/>
      <c r="L1154"/>
      <c r="M1154"/>
      <c r="N1154"/>
      <c r="O1154"/>
      <c r="Q1154" t="s">
        <v>25</v>
      </c>
      <c r="R1154" s="1"/>
      <c r="S1154" s="1"/>
      <c r="T1154" s="1" t="s">
        <v>792</v>
      </c>
      <c r="U1154" s="1" t="s">
        <v>60</v>
      </c>
      <c r="V1154" t="s">
        <v>29</v>
      </c>
      <c r="W1154"/>
      <c r="X1154" t="s">
        <v>30</v>
      </c>
    </row>
    <row r="1155" spans="2:24">
      <c r="B1155" s="2" t="s">
        <v>1874</v>
      </c>
      <c r="C1155" s="1">
        <v>9911149690</v>
      </c>
      <c r="D1155" s="1"/>
      <c r="E1155" s="1"/>
      <c r="F1155" s="1"/>
      <c r="G1155" s="1" t="s">
        <v>146</v>
      </c>
      <c r="H1155" s="1" t="s">
        <v>476</v>
      </c>
      <c r="I1155"/>
      <c r="J1155"/>
      <c r="K1155"/>
      <c r="L1155"/>
      <c r="M1155"/>
      <c r="N1155"/>
      <c r="O1155"/>
      <c r="Q1155" t="s">
        <v>25</v>
      </c>
      <c r="R1155" s="1"/>
      <c r="S1155" s="1"/>
      <c r="T1155" s="1" t="s">
        <v>73</v>
      </c>
      <c r="U1155" s="1" t="s">
        <v>53</v>
      </c>
      <c r="V1155" t="s">
        <v>29</v>
      </c>
      <c r="W1155"/>
      <c r="X1155" t="s">
        <v>30</v>
      </c>
    </row>
    <row r="1156" spans="2:24">
      <c r="B1156" s="2" t="s">
        <v>1875</v>
      </c>
      <c r="C1156" s="1"/>
      <c r="D1156" s="1"/>
      <c r="E1156" s="1"/>
      <c r="F1156" s="1"/>
      <c r="G1156" s="1"/>
      <c r="H1156" s="1"/>
      <c r="I1156"/>
      <c r="J1156"/>
      <c r="K1156"/>
      <c r="L1156"/>
      <c r="M1156"/>
      <c r="N1156"/>
      <c r="O1156"/>
      <c r="Q1156" t="s">
        <v>25</v>
      </c>
      <c r="R1156" s="1" t="s">
        <v>1876</v>
      </c>
      <c r="S1156" s="1"/>
      <c r="T1156" s="1" t="s">
        <v>1877</v>
      </c>
      <c r="U1156" s="1" t="s">
        <v>90</v>
      </c>
      <c r="V1156" t="s">
        <v>29</v>
      </c>
      <c r="W1156"/>
      <c r="X1156" t="s">
        <v>30</v>
      </c>
    </row>
    <row r="1157" spans="2:24">
      <c r="B1157" s="2" t="s">
        <v>1878</v>
      </c>
      <c r="C1157" s="1">
        <v>9310103128</v>
      </c>
      <c r="D1157" s="1"/>
      <c r="E1157" s="1"/>
      <c r="F1157" s="1"/>
      <c r="G1157" s="1" t="s">
        <v>56</v>
      </c>
      <c r="H1157" s="1" t="s">
        <v>46</v>
      </c>
      <c r="I1157"/>
      <c r="J1157"/>
      <c r="K1157"/>
      <c r="L1157"/>
      <c r="M1157"/>
      <c r="N1157"/>
      <c r="O1157"/>
      <c r="Q1157" t="s">
        <v>25</v>
      </c>
      <c r="R1157" s="1"/>
      <c r="S1157" s="1"/>
      <c r="T1157" s="1" t="s">
        <v>356</v>
      </c>
      <c r="U1157" s="1" t="s">
        <v>78</v>
      </c>
      <c r="V1157" t="s">
        <v>29</v>
      </c>
      <c r="W1157"/>
      <c r="X1157" t="s">
        <v>30</v>
      </c>
    </row>
    <row r="1158" spans="2:24">
      <c r="B1158" s="2" t="s">
        <v>1879</v>
      </c>
      <c r="C1158" s="1"/>
      <c r="D1158" s="1"/>
      <c r="E1158" s="1"/>
      <c r="F1158" s="1"/>
      <c r="G1158" s="1"/>
      <c r="H1158" s="1"/>
      <c r="I1158"/>
      <c r="J1158"/>
      <c r="K1158"/>
      <c r="L1158"/>
      <c r="M1158"/>
      <c r="N1158"/>
      <c r="O1158"/>
      <c r="Q1158" t="s">
        <v>25</v>
      </c>
      <c r="R1158" s="1" t="s">
        <v>1880</v>
      </c>
      <c r="S1158" s="1"/>
      <c r="T1158" s="1" t="s">
        <v>52</v>
      </c>
      <c r="U1158" s="1" t="s">
        <v>53</v>
      </c>
      <c r="V1158" t="s">
        <v>29</v>
      </c>
      <c r="W1158"/>
      <c r="X1158" t="s">
        <v>30</v>
      </c>
    </row>
    <row r="1159" spans="2:24">
      <c r="B1159" s="2" t="s">
        <v>1881</v>
      </c>
      <c r="C1159" s="1">
        <v>9818989524</v>
      </c>
      <c r="D1159" s="1"/>
      <c r="E1159" s="1"/>
      <c r="F1159" s="1"/>
      <c r="G1159" s="1" t="s">
        <v>919</v>
      </c>
      <c r="H1159" s="1" t="s">
        <v>247</v>
      </c>
      <c r="I1159"/>
      <c r="J1159"/>
      <c r="K1159"/>
      <c r="L1159"/>
      <c r="M1159"/>
      <c r="N1159"/>
      <c r="O1159"/>
      <c r="Q1159" t="s">
        <v>25</v>
      </c>
      <c r="R1159" s="1"/>
      <c r="S1159" s="1"/>
      <c r="T1159" s="1" t="s">
        <v>39</v>
      </c>
      <c r="U1159" s="1" t="s">
        <v>28</v>
      </c>
      <c r="V1159" t="s">
        <v>29</v>
      </c>
      <c r="W1159"/>
      <c r="X1159" t="s">
        <v>30</v>
      </c>
    </row>
    <row r="1160" spans="2:24">
      <c r="B1160" s="2" t="s">
        <v>1882</v>
      </c>
      <c r="C1160" s="1"/>
      <c r="D1160" s="1"/>
      <c r="E1160" s="1"/>
      <c r="F1160" s="1"/>
      <c r="G1160" s="1"/>
      <c r="H1160" s="1"/>
      <c r="I1160"/>
      <c r="J1160"/>
      <c r="K1160"/>
      <c r="L1160"/>
      <c r="M1160"/>
      <c r="N1160"/>
      <c r="O1160"/>
      <c r="Q1160" t="s">
        <v>25</v>
      </c>
      <c r="R1160" s="1"/>
      <c r="S1160" s="1"/>
      <c r="T1160" s="1" t="s">
        <v>52</v>
      </c>
      <c r="U1160" s="1" t="s">
        <v>53</v>
      </c>
      <c r="V1160" t="s">
        <v>29</v>
      </c>
      <c r="W1160"/>
      <c r="X1160" t="s">
        <v>30</v>
      </c>
    </row>
    <row r="1161" spans="2:24">
      <c r="B1161" s="2" t="s">
        <v>1883</v>
      </c>
      <c r="C1161" s="1"/>
      <c r="D1161" s="1"/>
      <c r="E1161" s="1"/>
      <c r="F1161" s="1"/>
      <c r="G1161" s="1"/>
      <c r="H1161" s="1"/>
      <c r="I1161"/>
      <c r="J1161"/>
      <c r="K1161"/>
      <c r="L1161"/>
      <c r="M1161"/>
      <c r="N1161"/>
      <c r="O1161"/>
      <c r="Q1161" t="s">
        <v>25</v>
      </c>
      <c r="R1161" s="1" t="s">
        <v>1884</v>
      </c>
      <c r="S1161" s="1"/>
      <c r="T1161" s="1" t="s">
        <v>719</v>
      </c>
      <c r="U1161" s="1" t="s">
        <v>90</v>
      </c>
      <c r="V1161" t="s">
        <v>29</v>
      </c>
      <c r="W1161"/>
      <c r="X1161" t="s">
        <v>30</v>
      </c>
    </row>
    <row r="1162" spans="2:24">
      <c r="B1162" s="2" t="s">
        <v>1885</v>
      </c>
      <c r="C1162" s="1"/>
      <c r="D1162" s="1"/>
      <c r="E1162" s="1"/>
      <c r="F1162" s="1"/>
      <c r="G1162" s="1"/>
      <c r="H1162" s="1"/>
      <c r="I1162"/>
      <c r="J1162"/>
      <c r="K1162"/>
      <c r="L1162"/>
      <c r="M1162"/>
      <c r="N1162"/>
      <c r="O1162"/>
      <c r="Q1162" t="s">
        <v>25</v>
      </c>
      <c r="R1162" s="1"/>
      <c r="S1162" s="1"/>
      <c r="T1162" s="1" t="s">
        <v>52</v>
      </c>
      <c r="U1162" s="1" t="s">
        <v>53</v>
      </c>
      <c r="V1162" t="s">
        <v>29</v>
      </c>
      <c r="W1162"/>
      <c r="X1162" t="s">
        <v>30</v>
      </c>
    </row>
    <row r="1163" spans="2:24">
      <c r="B1163" s="2" t="s">
        <v>1886</v>
      </c>
      <c r="C1163" s="1"/>
      <c r="D1163" s="1"/>
      <c r="E1163" s="1"/>
      <c r="F1163" s="1"/>
      <c r="G1163" s="1"/>
      <c r="H1163" s="1"/>
      <c r="I1163"/>
      <c r="J1163"/>
      <c r="K1163"/>
      <c r="L1163"/>
      <c r="M1163"/>
      <c r="N1163"/>
      <c r="O1163"/>
      <c r="Q1163" t="s">
        <v>25</v>
      </c>
      <c r="R1163" s="1"/>
      <c r="S1163" s="1"/>
      <c r="T1163" s="1" t="s">
        <v>147</v>
      </c>
      <c r="U1163" s="1" t="s">
        <v>148</v>
      </c>
      <c r="V1163" t="s">
        <v>29</v>
      </c>
      <c r="W1163"/>
      <c r="X1163" t="s">
        <v>30</v>
      </c>
    </row>
    <row r="1164" spans="2:24">
      <c r="B1164" s="2" t="s">
        <v>1887</v>
      </c>
      <c r="C1164" s="1">
        <v>8368431955</v>
      </c>
      <c r="D1164" s="1"/>
      <c r="E1164" s="1"/>
      <c r="F1164" s="1"/>
      <c r="G1164" s="1" t="s">
        <v>72</v>
      </c>
      <c r="H1164" s="1" t="s">
        <v>57</v>
      </c>
      <c r="I1164"/>
      <c r="J1164"/>
      <c r="K1164"/>
      <c r="L1164"/>
      <c r="M1164"/>
      <c r="N1164"/>
      <c r="O1164"/>
      <c r="Q1164" t="s">
        <v>25</v>
      </c>
      <c r="R1164" s="1"/>
      <c r="S1164" s="1"/>
      <c r="T1164" s="1" t="s">
        <v>820</v>
      </c>
      <c r="U1164" s="1" t="s">
        <v>53</v>
      </c>
      <c r="V1164" t="s">
        <v>29</v>
      </c>
      <c r="W1164"/>
      <c r="X1164" t="s">
        <v>30</v>
      </c>
    </row>
    <row r="1165" spans="2:24">
      <c r="B1165" s="2" t="s">
        <v>1888</v>
      </c>
      <c r="C1165" s="1"/>
      <c r="D1165" s="1"/>
      <c r="E1165" s="1"/>
      <c r="F1165" s="1"/>
      <c r="G1165" s="1"/>
      <c r="H1165" s="1"/>
      <c r="I1165"/>
      <c r="J1165"/>
      <c r="K1165"/>
      <c r="L1165"/>
      <c r="M1165"/>
      <c r="N1165"/>
      <c r="O1165"/>
      <c r="Q1165" t="s">
        <v>25</v>
      </c>
      <c r="R1165" s="1"/>
      <c r="S1165" s="1"/>
      <c r="T1165" s="1" t="s">
        <v>115</v>
      </c>
      <c r="U1165" s="1" t="s">
        <v>116</v>
      </c>
      <c r="V1165" t="s">
        <v>29</v>
      </c>
      <c r="W1165"/>
      <c r="X1165" t="s">
        <v>30</v>
      </c>
    </row>
    <row r="1166" spans="2:24">
      <c r="B1166" s="2" t="s">
        <v>1889</v>
      </c>
      <c r="C1166" s="1"/>
      <c r="D1166" s="1"/>
      <c r="E1166" s="1"/>
      <c r="F1166" s="1"/>
      <c r="G1166" s="1"/>
      <c r="H1166" s="1"/>
      <c r="I1166"/>
      <c r="J1166"/>
      <c r="K1166"/>
      <c r="L1166"/>
      <c r="M1166"/>
      <c r="N1166"/>
      <c r="O1166"/>
      <c r="Q1166" t="s">
        <v>25</v>
      </c>
      <c r="R1166" s="1"/>
      <c r="S1166" s="1"/>
      <c r="T1166" s="1" t="s">
        <v>498</v>
      </c>
      <c r="U1166" s="1" t="s">
        <v>33</v>
      </c>
      <c r="V1166" t="s">
        <v>29</v>
      </c>
      <c r="W1166"/>
      <c r="X1166" t="s">
        <v>30</v>
      </c>
    </row>
    <row r="1167" spans="2:24">
      <c r="B1167" s="2" t="s">
        <v>1890</v>
      </c>
      <c r="C1167" s="1"/>
      <c r="D1167" s="1"/>
      <c r="E1167" s="1"/>
      <c r="F1167" s="1"/>
      <c r="G1167" s="1"/>
      <c r="H1167" s="1"/>
      <c r="I1167"/>
      <c r="J1167"/>
      <c r="K1167"/>
      <c r="L1167"/>
      <c r="M1167"/>
      <c r="N1167"/>
      <c r="O1167"/>
      <c r="Q1167" t="s">
        <v>25</v>
      </c>
      <c r="R1167" s="1"/>
      <c r="S1167" s="1"/>
      <c r="T1167" s="1" t="s">
        <v>1891</v>
      </c>
      <c r="U1167" s="1" t="s">
        <v>90</v>
      </c>
      <c r="V1167" t="s">
        <v>29</v>
      </c>
      <c r="W1167"/>
      <c r="X1167" t="s">
        <v>30</v>
      </c>
    </row>
    <row r="1168" spans="2:24">
      <c r="B1168" s="2" t="s">
        <v>1892</v>
      </c>
      <c r="C1168" s="1"/>
      <c r="D1168" s="1"/>
      <c r="E1168" s="1"/>
      <c r="F1168" s="1"/>
      <c r="G1168" s="1"/>
      <c r="H1168" s="1"/>
      <c r="I1168"/>
      <c r="J1168"/>
      <c r="K1168"/>
      <c r="L1168"/>
      <c r="M1168"/>
      <c r="N1168"/>
      <c r="O1168"/>
      <c r="Q1168" t="s">
        <v>25</v>
      </c>
      <c r="R1168" s="1"/>
      <c r="S1168" s="1"/>
      <c r="T1168" s="1" t="s">
        <v>52</v>
      </c>
      <c r="U1168" s="1" t="s">
        <v>53</v>
      </c>
      <c r="V1168" t="s">
        <v>29</v>
      </c>
      <c r="W1168"/>
      <c r="X1168" t="s">
        <v>30</v>
      </c>
    </row>
    <row r="1169" spans="2:24">
      <c r="B1169" s="2" t="s">
        <v>1893</v>
      </c>
      <c r="C1169" s="1">
        <v>7535008740</v>
      </c>
      <c r="D1169" s="1"/>
      <c r="E1169" s="1"/>
      <c r="F1169" s="1"/>
      <c r="G1169" s="1" t="s">
        <v>72</v>
      </c>
      <c r="H1169" s="1" t="s">
        <v>46</v>
      </c>
      <c r="I1169"/>
      <c r="J1169"/>
      <c r="K1169"/>
      <c r="L1169"/>
      <c r="M1169"/>
      <c r="N1169"/>
      <c r="O1169"/>
      <c r="Q1169" t="s">
        <v>25</v>
      </c>
      <c r="R1169" s="1"/>
      <c r="S1169" s="1"/>
      <c r="T1169" s="1" t="s">
        <v>734</v>
      </c>
      <c r="U1169" s="1" t="s">
        <v>289</v>
      </c>
      <c r="V1169" t="s">
        <v>29</v>
      </c>
      <c r="W1169"/>
      <c r="X1169" t="s">
        <v>30</v>
      </c>
    </row>
    <row r="1170" spans="2:24">
      <c r="B1170" s="2" t="s">
        <v>1894</v>
      </c>
      <c r="C1170" s="1"/>
      <c r="D1170" s="1"/>
      <c r="E1170" s="1"/>
      <c r="F1170" s="1"/>
      <c r="G1170" s="1"/>
      <c r="H1170" s="1"/>
      <c r="I1170"/>
      <c r="J1170"/>
      <c r="K1170"/>
      <c r="L1170"/>
      <c r="M1170"/>
      <c r="N1170"/>
      <c r="O1170"/>
      <c r="Q1170" t="s">
        <v>25</v>
      </c>
      <c r="R1170" s="1"/>
      <c r="S1170" s="1"/>
      <c r="T1170" s="1" t="s">
        <v>217</v>
      </c>
      <c r="U1170" s="1" t="s">
        <v>28</v>
      </c>
      <c r="V1170" t="s">
        <v>29</v>
      </c>
      <c r="W1170"/>
      <c r="X1170" t="s">
        <v>30</v>
      </c>
    </row>
    <row r="1171" spans="2:24">
      <c r="B1171" s="2" t="s">
        <v>1895</v>
      </c>
      <c r="C1171" s="1"/>
      <c r="D1171" s="1"/>
      <c r="E1171" s="1"/>
      <c r="F1171" s="1"/>
      <c r="G1171" s="1"/>
      <c r="H1171" s="1"/>
      <c r="I1171"/>
      <c r="J1171"/>
      <c r="K1171"/>
      <c r="L1171"/>
      <c r="M1171"/>
      <c r="N1171"/>
      <c r="O1171"/>
      <c r="Q1171" t="s">
        <v>25</v>
      </c>
      <c r="R1171" s="1"/>
      <c r="S1171" s="1"/>
      <c r="T1171" s="1" t="s">
        <v>1896</v>
      </c>
      <c r="U1171" s="1" t="s">
        <v>37</v>
      </c>
      <c r="V1171" t="s">
        <v>29</v>
      </c>
      <c r="W1171"/>
      <c r="X1171" t="s">
        <v>30</v>
      </c>
    </row>
    <row r="1172" spans="2:24">
      <c r="B1172" s="2" t="s">
        <v>1897</v>
      </c>
      <c r="C1172" s="1"/>
      <c r="D1172" s="1"/>
      <c r="E1172" s="1"/>
      <c r="F1172" s="1"/>
      <c r="G1172" s="1"/>
      <c r="H1172" s="1"/>
      <c r="I1172"/>
      <c r="J1172"/>
      <c r="K1172"/>
      <c r="L1172"/>
      <c r="M1172"/>
      <c r="N1172"/>
      <c r="O1172"/>
      <c r="Q1172" t="s">
        <v>25</v>
      </c>
      <c r="R1172" s="1"/>
      <c r="S1172" s="1"/>
      <c r="T1172" s="1" t="s">
        <v>1898</v>
      </c>
      <c r="U1172" s="1" t="s">
        <v>116</v>
      </c>
      <c r="V1172" t="s">
        <v>29</v>
      </c>
      <c r="W1172"/>
      <c r="X1172" t="s">
        <v>30</v>
      </c>
    </row>
    <row r="1173" spans="2:24">
      <c r="B1173" s="2" t="s">
        <v>1899</v>
      </c>
      <c r="C1173" s="1">
        <v>9837790536</v>
      </c>
      <c r="D1173" s="1"/>
      <c r="E1173" s="1"/>
      <c r="F1173" s="1"/>
      <c r="G1173" s="1" t="s">
        <v>45</v>
      </c>
      <c r="H1173" s="1" t="s">
        <v>331</v>
      </c>
      <c r="I1173"/>
      <c r="J1173"/>
      <c r="K1173"/>
      <c r="L1173"/>
      <c r="M1173"/>
      <c r="N1173"/>
      <c r="O1173"/>
      <c r="Q1173" t="s">
        <v>25</v>
      </c>
      <c r="R1173" s="1"/>
      <c r="S1173" s="1"/>
      <c r="T1173" s="1" t="s">
        <v>286</v>
      </c>
      <c r="U1173" s="1" t="s">
        <v>28</v>
      </c>
      <c r="V1173" t="s">
        <v>29</v>
      </c>
      <c r="W1173"/>
      <c r="X1173" t="s">
        <v>30</v>
      </c>
    </row>
    <row r="1174" spans="2:24">
      <c r="B1174" s="2" t="s">
        <v>1900</v>
      </c>
      <c r="C1174" s="1">
        <v>9837790536</v>
      </c>
      <c r="D1174" s="1"/>
      <c r="E1174" s="1"/>
      <c r="F1174" s="1"/>
      <c r="G1174" s="1" t="s">
        <v>45</v>
      </c>
      <c r="H1174" s="1" t="s">
        <v>331</v>
      </c>
      <c r="I1174"/>
      <c r="J1174"/>
      <c r="K1174"/>
      <c r="L1174"/>
      <c r="M1174"/>
      <c r="N1174"/>
      <c r="O1174"/>
      <c r="Q1174" t="s">
        <v>25</v>
      </c>
      <c r="R1174" s="1"/>
      <c r="S1174" s="1"/>
      <c r="T1174" s="1" t="s">
        <v>286</v>
      </c>
      <c r="U1174" s="1" t="s">
        <v>28</v>
      </c>
      <c r="V1174" t="s">
        <v>29</v>
      </c>
      <c r="W1174"/>
      <c r="X1174" t="s">
        <v>30</v>
      </c>
    </row>
    <row r="1175" spans="2:24">
      <c r="B1175" s="2" t="s">
        <v>1901</v>
      </c>
      <c r="C1175" s="1"/>
      <c r="D1175" s="1"/>
      <c r="E1175" s="1"/>
      <c r="F1175" s="1"/>
      <c r="G1175" s="1"/>
      <c r="H1175" s="1"/>
      <c r="I1175"/>
      <c r="J1175"/>
      <c r="K1175"/>
      <c r="L1175"/>
      <c r="M1175"/>
      <c r="N1175"/>
      <c r="O1175"/>
      <c r="Q1175" t="s">
        <v>25</v>
      </c>
      <c r="R1175" s="1"/>
      <c r="S1175" s="1"/>
      <c r="T1175" s="1" t="s">
        <v>52</v>
      </c>
      <c r="U1175" s="1" t="s">
        <v>53</v>
      </c>
      <c r="V1175" t="s">
        <v>29</v>
      </c>
      <c r="W1175"/>
      <c r="X1175" t="s">
        <v>30</v>
      </c>
    </row>
    <row r="1176" spans="2:24">
      <c r="B1176" s="2" t="s">
        <v>1902</v>
      </c>
      <c r="C1176" s="1"/>
      <c r="D1176" s="1"/>
      <c r="E1176" s="1"/>
      <c r="F1176" s="1"/>
      <c r="G1176" s="1"/>
      <c r="H1176" s="1"/>
      <c r="I1176"/>
      <c r="J1176"/>
      <c r="K1176"/>
      <c r="L1176"/>
      <c r="M1176"/>
      <c r="N1176"/>
      <c r="O1176"/>
      <c r="Q1176" t="s">
        <v>25</v>
      </c>
      <c r="R1176" s="1"/>
      <c r="S1176" s="1"/>
      <c r="T1176" s="1" t="s">
        <v>52</v>
      </c>
      <c r="U1176" s="1" t="s">
        <v>53</v>
      </c>
      <c r="V1176" t="s">
        <v>29</v>
      </c>
      <c r="W1176"/>
      <c r="X1176" t="s">
        <v>30</v>
      </c>
    </row>
    <row r="1177" spans="2:24">
      <c r="B1177" s="2" t="s">
        <v>1903</v>
      </c>
      <c r="C1177" s="1">
        <v>9045819650</v>
      </c>
      <c r="D1177" s="1"/>
      <c r="E1177" s="1"/>
      <c r="F1177" s="1"/>
      <c r="G1177" s="1" t="s">
        <v>146</v>
      </c>
      <c r="H1177" s="1" t="s">
        <v>46</v>
      </c>
      <c r="I1177"/>
      <c r="J1177"/>
      <c r="K1177"/>
      <c r="L1177"/>
      <c r="M1177"/>
      <c r="N1177"/>
      <c r="O1177"/>
      <c r="Q1177" t="s">
        <v>25</v>
      </c>
      <c r="R1177" s="1"/>
      <c r="S1177" s="1"/>
      <c r="T1177" s="1" t="s">
        <v>328</v>
      </c>
      <c r="U1177" s="1" t="s">
        <v>28</v>
      </c>
      <c r="V1177" t="s">
        <v>29</v>
      </c>
      <c r="W1177"/>
      <c r="X1177" t="s">
        <v>30</v>
      </c>
    </row>
    <row r="1178" spans="2:24">
      <c r="B1178" s="2" t="s">
        <v>1904</v>
      </c>
      <c r="C1178" s="1"/>
      <c r="D1178" s="1"/>
      <c r="E1178" s="1"/>
      <c r="F1178" s="1"/>
      <c r="G1178" s="1"/>
      <c r="H1178" s="1"/>
      <c r="I1178"/>
      <c r="J1178"/>
      <c r="K1178"/>
      <c r="L1178"/>
      <c r="M1178"/>
      <c r="N1178"/>
      <c r="O1178"/>
      <c r="Q1178" t="s">
        <v>25</v>
      </c>
      <c r="R1178" s="1"/>
      <c r="S1178" s="1"/>
      <c r="T1178" s="1" t="s">
        <v>52</v>
      </c>
      <c r="U1178" s="1" t="s">
        <v>53</v>
      </c>
      <c r="V1178" t="s">
        <v>29</v>
      </c>
      <c r="W1178"/>
      <c r="X1178" t="s">
        <v>30</v>
      </c>
    </row>
    <row r="1179" spans="2:24">
      <c r="B1179" s="2" t="s">
        <v>1905</v>
      </c>
      <c r="C1179" s="1"/>
      <c r="D1179" s="1"/>
      <c r="E1179" s="1"/>
      <c r="F1179" s="1"/>
      <c r="G1179" s="1"/>
      <c r="H1179" s="1"/>
      <c r="I1179"/>
      <c r="J1179"/>
      <c r="K1179"/>
      <c r="L1179"/>
      <c r="M1179"/>
      <c r="N1179"/>
      <c r="O1179"/>
      <c r="Q1179" t="s">
        <v>25</v>
      </c>
      <c r="R1179" s="1"/>
      <c r="S1179" s="1"/>
      <c r="T1179" s="1" t="s">
        <v>52</v>
      </c>
      <c r="U1179" s="1" t="s">
        <v>53</v>
      </c>
      <c r="V1179" t="s">
        <v>29</v>
      </c>
      <c r="W1179"/>
      <c r="X1179" t="s">
        <v>30</v>
      </c>
    </row>
    <row r="1180" spans="2:24">
      <c r="B1180" s="2" t="s">
        <v>1906</v>
      </c>
      <c r="C1180" s="1"/>
      <c r="D1180" s="1"/>
      <c r="E1180" s="1"/>
      <c r="F1180" s="1"/>
      <c r="G1180" s="1"/>
      <c r="H1180" s="1"/>
      <c r="I1180"/>
      <c r="J1180"/>
      <c r="K1180"/>
      <c r="L1180"/>
      <c r="M1180"/>
      <c r="N1180"/>
      <c r="O1180"/>
      <c r="Q1180" t="s">
        <v>25</v>
      </c>
      <c r="R1180" s="1"/>
      <c r="S1180" s="1"/>
      <c r="T1180" s="1" t="s">
        <v>52</v>
      </c>
      <c r="U1180" s="1" t="s">
        <v>53</v>
      </c>
      <c r="V1180" t="s">
        <v>29</v>
      </c>
      <c r="W1180"/>
      <c r="X1180" t="s">
        <v>30</v>
      </c>
    </row>
    <row r="1181" spans="2:24">
      <c r="B1181" s="2" t="s">
        <v>1907</v>
      </c>
      <c r="C1181" s="1"/>
      <c r="D1181" s="1"/>
      <c r="E1181" s="1"/>
      <c r="F1181" s="1"/>
      <c r="G1181" s="1"/>
      <c r="H1181" s="1"/>
      <c r="I1181"/>
      <c r="J1181"/>
      <c r="K1181"/>
      <c r="L1181"/>
      <c r="M1181"/>
      <c r="N1181"/>
      <c r="O1181"/>
      <c r="Q1181" t="s">
        <v>25</v>
      </c>
      <c r="R1181" s="1"/>
      <c r="S1181" s="1"/>
      <c r="T1181" s="1" t="s">
        <v>52</v>
      </c>
      <c r="U1181" s="1" t="s">
        <v>53</v>
      </c>
      <c r="V1181" t="s">
        <v>29</v>
      </c>
      <c r="W1181"/>
      <c r="X1181" t="s">
        <v>30</v>
      </c>
    </row>
    <row r="1182" spans="2:24">
      <c r="B1182" s="2" t="s">
        <v>1908</v>
      </c>
      <c r="C1182" s="1">
        <v>9310642661</v>
      </c>
      <c r="D1182" s="1"/>
      <c r="E1182" s="1"/>
      <c r="F1182" s="1"/>
      <c r="G1182" s="1" t="s">
        <v>146</v>
      </c>
      <c r="H1182" s="1" t="s">
        <v>247</v>
      </c>
      <c r="I1182"/>
      <c r="J1182"/>
      <c r="K1182"/>
      <c r="L1182"/>
      <c r="M1182"/>
      <c r="N1182"/>
      <c r="O1182"/>
      <c r="Q1182" t="s">
        <v>25</v>
      </c>
      <c r="R1182" s="1" t="s">
        <v>1909</v>
      </c>
      <c r="S1182" s="1"/>
      <c r="T1182" s="1" t="s">
        <v>374</v>
      </c>
      <c r="U1182" s="1" t="s">
        <v>78</v>
      </c>
      <c r="V1182" t="s">
        <v>29</v>
      </c>
      <c r="W1182"/>
      <c r="X1182" t="s">
        <v>30</v>
      </c>
    </row>
    <row r="1183" spans="2:24">
      <c r="B1183" s="2" t="s">
        <v>1910</v>
      </c>
      <c r="C1183" s="1"/>
      <c r="D1183" s="1"/>
      <c r="E1183" s="1"/>
      <c r="F1183" s="1"/>
      <c r="G1183" s="1"/>
      <c r="H1183" s="1"/>
      <c r="I1183"/>
      <c r="J1183"/>
      <c r="K1183"/>
      <c r="L1183"/>
      <c r="M1183"/>
      <c r="N1183"/>
      <c r="O1183"/>
      <c r="Q1183" t="s">
        <v>25</v>
      </c>
      <c r="R1183" s="1"/>
      <c r="S1183" s="1"/>
      <c r="T1183" s="1" t="s">
        <v>423</v>
      </c>
      <c r="U1183" s="1" t="s">
        <v>28</v>
      </c>
      <c r="V1183" t="s">
        <v>29</v>
      </c>
      <c r="W1183"/>
      <c r="X1183" t="s">
        <v>30</v>
      </c>
    </row>
    <row r="1184" spans="2:24">
      <c r="B1184" s="2" t="s">
        <v>1911</v>
      </c>
      <c r="C1184" s="1">
        <v>9877501508</v>
      </c>
      <c r="D1184" s="1"/>
      <c r="E1184" s="1"/>
      <c r="F1184" s="1"/>
      <c r="G1184" s="1" t="s">
        <v>56</v>
      </c>
      <c r="H1184" s="1" t="s">
        <v>57</v>
      </c>
      <c r="I1184"/>
      <c r="J1184"/>
      <c r="K1184"/>
      <c r="L1184"/>
      <c r="M1184"/>
      <c r="N1184"/>
      <c r="O1184"/>
      <c r="Q1184" t="s">
        <v>25</v>
      </c>
      <c r="R1184" s="1"/>
      <c r="S1184" s="1"/>
      <c r="T1184" s="1" t="s">
        <v>182</v>
      </c>
      <c r="U1184" s="1" t="s">
        <v>182</v>
      </c>
      <c r="V1184" t="s">
        <v>29</v>
      </c>
      <c r="W1184"/>
      <c r="X1184" t="s">
        <v>30</v>
      </c>
    </row>
    <row r="1185" spans="2:24">
      <c r="B1185" s="2" t="s">
        <v>1912</v>
      </c>
      <c r="C1185" s="1"/>
      <c r="D1185" s="1"/>
      <c r="E1185" s="1"/>
      <c r="F1185" s="1"/>
      <c r="G1185" s="1"/>
      <c r="H1185" s="1"/>
      <c r="I1185"/>
      <c r="J1185"/>
      <c r="K1185"/>
      <c r="L1185"/>
      <c r="M1185"/>
      <c r="N1185"/>
      <c r="O1185"/>
      <c r="Q1185" t="s">
        <v>25</v>
      </c>
      <c r="R1185" s="1"/>
      <c r="S1185" s="1"/>
      <c r="T1185" s="1" t="s">
        <v>387</v>
      </c>
      <c r="U1185" s="1" t="s">
        <v>78</v>
      </c>
      <c r="V1185" t="s">
        <v>29</v>
      </c>
      <c r="W1185"/>
      <c r="X1185" t="s">
        <v>30</v>
      </c>
    </row>
    <row r="1186" spans="2:24">
      <c r="B1186" s="2" t="s">
        <v>1913</v>
      </c>
      <c r="C1186" s="1"/>
      <c r="D1186" s="1"/>
      <c r="E1186" s="1"/>
      <c r="F1186" s="1"/>
      <c r="G1186" s="1"/>
      <c r="H1186" s="1"/>
      <c r="I1186"/>
      <c r="J1186"/>
      <c r="K1186"/>
      <c r="L1186"/>
      <c r="M1186"/>
      <c r="N1186"/>
      <c r="O1186"/>
      <c r="Q1186" t="s">
        <v>25</v>
      </c>
      <c r="R1186" s="1"/>
      <c r="S1186" s="1"/>
      <c r="T1186" s="1" t="s">
        <v>651</v>
      </c>
      <c r="U1186" s="1" t="s">
        <v>60</v>
      </c>
      <c r="V1186" t="s">
        <v>29</v>
      </c>
      <c r="W1186"/>
      <c r="X1186" t="s">
        <v>30</v>
      </c>
    </row>
    <row r="1187" spans="2:24">
      <c r="B1187" s="2" t="s">
        <v>1914</v>
      </c>
      <c r="C1187" s="1"/>
      <c r="D1187" s="1"/>
      <c r="E1187" s="1"/>
      <c r="F1187" s="1"/>
      <c r="G1187" s="1"/>
      <c r="H1187" s="1"/>
      <c r="I1187"/>
      <c r="J1187"/>
      <c r="K1187"/>
      <c r="L1187"/>
      <c r="M1187"/>
      <c r="N1187"/>
      <c r="O1187"/>
      <c r="Q1187" t="s">
        <v>25</v>
      </c>
      <c r="R1187" s="1"/>
      <c r="S1187" s="1"/>
      <c r="T1187" s="1" t="s">
        <v>658</v>
      </c>
      <c r="U1187" s="1" t="s">
        <v>148</v>
      </c>
      <c r="V1187" t="s">
        <v>29</v>
      </c>
      <c r="W1187"/>
      <c r="X1187" t="s">
        <v>30</v>
      </c>
    </row>
    <row r="1188" spans="2:24">
      <c r="B1188" s="2" t="s">
        <v>1915</v>
      </c>
      <c r="C1188" s="1"/>
      <c r="D1188" s="1"/>
      <c r="E1188" s="1"/>
      <c r="F1188" s="1"/>
      <c r="G1188" s="1"/>
      <c r="H1188" s="1"/>
      <c r="I1188"/>
      <c r="J1188"/>
      <c r="K1188"/>
      <c r="L1188"/>
      <c r="M1188"/>
      <c r="N1188"/>
      <c r="O1188"/>
      <c r="Q1188" t="s">
        <v>25</v>
      </c>
      <c r="R1188" s="1"/>
      <c r="S1188" s="1"/>
      <c r="T1188" s="1" t="s">
        <v>1348</v>
      </c>
      <c r="U1188" s="1" t="s">
        <v>70</v>
      </c>
      <c r="V1188" t="s">
        <v>29</v>
      </c>
      <c r="W1188"/>
      <c r="X1188" t="s">
        <v>30</v>
      </c>
    </row>
    <row r="1189" spans="2:24">
      <c r="B1189" s="2" t="s">
        <v>1916</v>
      </c>
      <c r="C1189" s="1">
        <v>9508831264</v>
      </c>
      <c r="D1189" s="1"/>
      <c r="E1189" s="1"/>
      <c r="F1189" s="1"/>
      <c r="G1189" s="1" t="s">
        <v>45</v>
      </c>
      <c r="H1189" s="1" t="s">
        <v>331</v>
      </c>
      <c r="I1189"/>
      <c r="J1189"/>
      <c r="K1189"/>
      <c r="L1189"/>
      <c r="M1189"/>
      <c r="N1189"/>
      <c r="O1189"/>
      <c r="Q1189" t="s">
        <v>25</v>
      </c>
      <c r="R1189" s="1"/>
      <c r="S1189" s="1"/>
      <c r="T1189" s="1" t="s">
        <v>1917</v>
      </c>
      <c r="U1189" s="1" t="s">
        <v>37</v>
      </c>
      <c r="V1189" t="s">
        <v>29</v>
      </c>
      <c r="W1189"/>
      <c r="X1189" t="s">
        <v>30</v>
      </c>
    </row>
    <row r="1190" spans="2:24">
      <c r="B1190" s="2" t="s">
        <v>1918</v>
      </c>
      <c r="C1190" s="1">
        <f>919711013590</f>
        <v>919711013590</v>
      </c>
      <c r="D1190" s="1"/>
      <c r="E1190" s="1"/>
      <c r="F1190" s="1"/>
      <c r="G1190" s="1" t="s">
        <v>45</v>
      </c>
      <c r="H1190" s="1" t="s">
        <v>247</v>
      </c>
      <c r="I1190"/>
      <c r="J1190"/>
      <c r="K1190"/>
      <c r="L1190"/>
      <c r="M1190"/>
      <c r="N1190"/>
      <c r="O1190"/>
      <c r="Q1190" t="s">
        <v>25</v>
      </c>
      <c r="R1190" s="1"/>
      <c r="S1190" s="1"/>
      <c r="T1190" s="1" t="s">
        <v>374</v>
      </c>
      <c r="U1190" s="1" t="s">
        <v>78</v>
      </c>
      <c r="V1190" t="s">
        <v>29</v>
      </c>
      <c r="W1190"/>
      <c r="X1190" t="s">
        <v>30</v>
      </c>
    </row>
    <row r="1191" spans="2:24">
      <c r="B1191" s="2" t="s">
        <v>1919</v>
      </c>
      <c r="C1191" s="1"/>
      <c r="D1191" s="1"/>
      <c r="E1191" s="1"/>
      <c r="F1191" s="1"/>
      <c r="G1191" s="1"/>
      <c r="H1191" s="1"/>
      <c r="I1191"/>
      <c r="J1191"/>
      <c r="K1191"/>
      <c r="L1191"/>
      <c r="M1191"/>
      <c r="N1191"/>
      <c r="O1191"/>
      <c r="Q1191" t="s">
        <v>25</v>
      </c>
      <c r="R1191" s="1"/>
      <c r="S1191" s="1"/>
      <c r="T1191" s="1" t="s">
        <v>1920</v>
      </c>
      <c r="U1191" s="1" t="s">
        <v>60</v>
      </c>
      <c r="V1191" t="s">
        <v>29</v>
      </c>
      <c r="W1191"/>
      <c r="X1191" t="s">
        <v>30</v>
      </c>
    </row>
    <row r="1192" spans="2:24">
      <c r="B1192" s="2" t="s">
        <v>1921</v>
      </c>
      <c r="C1192" s="1">
        <v>8898087014</v>
      </c>
      <c r="D1192" s="1"/>
      <c r="E1192" s="1"/>
      <c r="F1192" s="1"/>
      <c r="G1192" s="1" t="s">
        <v>45</v>
      </c>
      <c r="H1192" s="1" t="s">
        <v>247</v>
      </c>
      <c r="I1192"/>
      <c r="J1192"/>
      <c r="K1192"/>
      <c r="L1192"/>
      <c r="M1192"/>
      <c r="N1192"/>
      <c r="O1192"/>
      <c r="Q1192" t="s">
        <v>25</v>
      </c>
      <c r="R1192" s="1"/>
      <c r="S1192" s="1"/>
      <c r="T1192" s="1" t="s">
        <v>211</v>
      </c>
      <c r="U1192" s="1" t="s">
        <v>33</v>
      </c>
      <c r="V1192" t="s">
        <v>29</v>
      </c>
      <c r="W1192"/>
      <c r="X1192" t="s">
        <v>30</v>
      </c>
    </row>
    <row r="1193" spans="2:24">
      <c r="B1193" s="2" t="s">
        <v>1922</v>
      </c>
      <c r="C1193" s="1">
        <v>9560591615</v>
      </c>
      <c r="D1193" s="1"/>
      <c r="E1193" s="1"/>
      <c r="F1193" s="1"/>
      <c r="G1193" s="1" t="s">
        <v>146</v>
      </c>
      <c r="H1193" s="1" t="s">
        <v>247</v>
      </c>
      <c r="I1193"/>
      <c r="J1193"/>
      <c r="K1193"/>
      <c r="L1193"/>
      <c r="M1193"/>
      <c r="N1193"/>
      <c r="O1193"/>
      <c r="Q1193" t="s">
        <v>25</v>
      </c>
      <c r="R1193" s="1"/>
      <c r="S1193" s="1"/>
      <c r="T1193" s="1" t="s">
        <v>73</v>
      </c>
      <c r="U1193" s="1" t="s">
        <v>53</v>
      </c>
      <c r="V1193" t="s">
        <v>29</v>
      </c>
      <c r="W1193"/>
      <c r="X1193" t="s">
        <v>30</v>
      </c>
    </row>
    <row r="1194" spans="2:24">
      <c r="B1194" s="2" t="s">
        <v>1923</v>
      </c>
      <c r="C1194" s="1"/>
      <c r="D1194" s="1"/>
      <c r="E1194" s="1"/>
      <c r="F1194" s="1"/>
      <c r="G1194" s="1"/>
      <c r="H1194" s="1"/>
      <c r="I1194"/>
      <c r="J1194"/>
      <c r="K1194"/>
      <c r="L1194"/>
      <c r="M1194"/>
      <c r="N1194"/>
      <c r="O1194"/>
      <c r="Q1194" t="s">
        <v>25</v>
      </c>
      <c r="R1194" s="1" t="s">
        <v>1924</v>
      </c>
      <c r="S1194" s="1"/>
      <c r="T1194" s="1" t="s">
        <v>52</v>
      </c>
      <c r="U1194" s="1" t="s">
        <v>53</v>
      </c>
      <c r="V1194" t="s">
        <v>29</v>
      </c>
      <c r="W1194"/>
      <c r="X1194" t="s">
        <v>30</v>
      </c>
    </row>
    <row r="1195" spans="2:24">
      <c r="B1195" s="2" t="s">
        <v>1925</v>
      </c>
      <c r="C1195" s="1"/>
      <c r="D1195" s="1"/>
      <c r="E1195" s="1"/>
      <c r="F1195" s="1"/>
      <c r="G1195" s="1"/>
      <c r="H1195" s="1"/>
      <c r="I1195"/>
      <c r="J1195"/>
      <c r="K1195"/>
      <c r="L1195"/>
      <c r="M1195"/>
      <c r="N1195"/>
      <c r="O1195"/>
      <c r="Q1195" t="s">
        <v>25</v>
      </c>
      <c r="R1195" s="1" t="s">
        <v>1926</v>
      </c>
      <c r="S1195" s="1"/>
      <c r="T1195" s="1" t="s">
        <v>608</v>
      </c>
      <c r="U1195" s="1" t="s">
        <v>78</v>
      </c>
      <c r="V1195" t="s">
        <v>29</v>
      </c>
      <c r="W1195"/>
      <c r="X1195" t="s">
        <v>30</v>
      </c>
    </row>
    <row r="1196" spans="2:24">
      <c r="B1196" s="2" t="s">
        <v>1927</v>
      </c>
      <c r="C1196" s="1">
        <v>7309264565</v>
      </c>
      <c r="D1196" s="1"/>
      <c r="E1196" s="1"/>
      <c r="F1196" s="1"/>
      <c r="G1196" s="1" t="s">
        <v>45</v>
      </c>
      <c r="H1196" s="1" t="s">
        <v>476</v>
      </c>
      <c r="I1196"/>
      <c r="J1196"/>
      <c r="K1196"/>
      <c r="L1196"/>
      <c r="M1196"/>
      <c r="N1196"/>
      <c r="O1196"/>
      <c r="Q1196" t="s">
        <v>25</v>
      </c>
      <c r="R1196" s="1"/>
      <c r="S1196" s="1"/>
      <c r="T1196" s="1" t="s">
        <v>217</v>
      </c>
      <c r="U1196" s="1" t="s">
        <v>28</v>
      </c>
      <c r="V1196" t="s">
        <v>29</v>
      </c>
      <c r="W1196"/>
      <c r="X1196" t="s">
        <v>30</v>
      </c>
    </row>
    <row r="1197" spans="2:24">
      <c r="B1197" s="2" t="s">
        <v>1928</v>
      </c>
      <c r="C1197" s="1"/>
      <c r="D1197" s="1"/>
      <c r="E1197" s="1"/>
      <c r="F1197" s="1"/>
      <c r="G1197" s="1"/>
      <c r="H1197" s="1"/>
      <c r="I1197"/>
      <c r="J1197"/>
      <c r="K1197"/>
      <c r="L1197"/>
      <c r="M1197"/>
      <c r="N1197"/>
      <c r="O1197"/>
      <c r="Q1197" t="s">
        <v>25</v>
      </c>
      <c r="R1197" s="1"/>
      <c r="S1197" s="1"/>
      <c r="T1197" s="1" t="s">
        <v>1243</v>
      </c>
      <c r="U1197" s="1" t="s">
        <v>70</v>
      </c>
      <c r="V1197" t="s">
        <v>29</v>
      </c>
      <c r="W1197"/>
      <c r="X1197" t="s">
        <v>30</v>
      </c>
    </row>
    <row r="1198" spans="2:24">
      <c r="B1198" s="2" t="s">
        <v>1929</v>
      </c>
      <c r="C1198" s="1">
        <v>9821925865</v>
      </c>
      <c r="D1198" s="1"/>
      <c r="E1198" s="1"/>
      <c r="F1198" s="1"/>
      <c r="G1198" s="1" t="s">
        <v>45</v>
      </c>
      <c r="H1198" s="1" t="s">
        <v>331</v>
      </c>
      <c r="I1198"/>
      <c r="J1198"/>
      <c r="K1198"/>
      <c r="L1198"/>
      <c r="M1198"/>
      <c r="N1198"/>
      <c r="O1198"/>
      <c r="Q1198" t="s">
        <v>25</v>
      </c>
      <c r="R1198" s="1"/>
      <c r="S1198" s="1"/>
      <c r="T1198" s="1" t="s">
        <v>211</v>
      </c>
      <c r="U1198" s="1" t="s">
        <v>33</v>
      </c>
      <c r="V1198" t="s">
        <v>29</v>
      </c>
      <c r="W1198"/>
      <c r="X1198" t="s">
        <v>30</v>
      </c>
    </row>
    <row r="1199" spans="2:24">
      <c r="B1199" s="2" t="s">
        <v>1930</v>
      </c>
      <c r="C1199" s="1">
        <v>9884410638</v>
      </c>
      <c r="D1199" s="1"/>
      <c r="E1199" s="1"/>
      <c r="F1199" s="1"/>
      <c r="G1199" s="1" t="s">
        <v>731</v>
      </c>
      <c r="H1199" s="1" t="s">
        <v>46</v>
      </c>
      <c r="I1199"/>
      <c r="J1199"/>
      <c r="K1199"/>
      <c r="L1199"/>
      <c r="M1199"/>
      <c r="N1199"/>
      <c r="O1199"/>
      <c r="Q1199" t="s">
        <v>25</v>
      </c>
      <c r="R1199" s="1"/>
      <c r="S1199" s="1"/>
      <c r="T1199" s="1" t="s">
        <v>258</v>
      </c>
      <c r="U1199" s="1" t="s">
        <v>179</v>
      </c>
      <c r="V1199" t="s">
        <v>29</v>
      </c>
      <c r="W1199"/>
      <c r="X1199" t="s">
        <v>30</v>
      </c>
    </row>
    <row r="1200" spans="2:24">
      <c r="B1200" s="2" t="s">
        <v>1931</v>
      </c>
      <c r="C1200" s="1">
        <v>9898046847</v>
      </c>
      <c r="D1200" s="1"/>
      <c r="E1200" s="1"/>
      <c r="F1200" s="1"/>
      <c r="G1200" s="1" t="s">
        <v>146</v>
      </c>
      <c r="H1200" s="1" t="s">
        <v>247</v>
      </c>
      <c r="I1200"/>
      <c r="J1200"/>
      <c r="K1200"/>
      <c r="L1200"/>
      <c r="M1200"/>
      <c r="N1200"/>
      <c r="O1200"/>
      <c r="Q1200" t="s">
        <v>25</v>
      </c>
      <c r="R1200" s="1"/>
      <c r="S1200" s="1"/>
      <c r="T1200" s="1" t="s">
        <v>303</v>
      </c>
      <c r="U1200" s="1" t="s">
        <v>116</v>
      </c>
      <c r="V1200" t="s">
        <v>29</v>
      </c>
      <c r="W1200"/>
      <c r="X1200" t="s">
        <v>30</v>
      </c>
    </row>
    <row r="1201" spans="2:24">
      <c r="B1201" s="2" t="s">
        <v>1932</v>
      </c>
      <c r="C1201" s="1"/>
      <c r="D1201" s="1"/>
      <c r="E1201" s="1"/>
      <c r="F1201" s="1"/>
      <c r="G1201" s="1"/>
      <c r="H1201" s="1"/>
      <c r="I1201"/>
      <c r="J1201"/>
      <c r="K1201"/>
      <c r="L1201"/>
      <c r="M1201"/>
      <c r="N1201"/>
      <c r="O1201"/>
      <c r="Q1201" t="s">
        <v>25</v>
      </c>
      <c r="R1201" s="1"/>
      <c r="S1201" s="1"/>
      <c r="T1201" s="1" t="s">
        <v>52</v>
      </c>
      <c r="U1201" s="1" t="s">
        <v>53</v>
      </c>
      <c r="V1201" t="s">
        <v>29</v>
      </c>
      <c r="W1201"/>
      <c r="X1201" t="s">
        <v>30</v>
      </c>
    </row>
    <row r="1202" spans="2:24">
      <c r="B1202" s="2" t="s">
        <v>1933</v>
      </c>
      <c r="C1202" s="1">
        <v>9810038829</v>
      </c>
      <c r="D1202" s="1"/>
      <c r="E1202" s="1"/>
      <c r="F1202" s="1"/>
      <c r="G1202" s="1" t="s">
        <v>146</v>
      </c>
      <c r="H1202" s="1" t="s">
        <v>331</v>
      </c>
      <c r="I1202"/>
      <c r="J1202"/>
      <c r="K1202"/>
      <c r="L1202"/>
      <c r="M1202"/>
      <c r="N1202"/>
      <c r="O1202"/>
      <c r="Q1202" t="s">
        <v>25</v>
      </c>
      <c r="R1202" s="1"/>
      <c r="S1202" s="1"/>
      <c r="T1202" s="1" t="s">
        <v>660</v>
      </c>
      <c r="U1202" s="1" t="s">
        <v>53</v>
      </c>
      <c r="V1202" t="s">
        <v>29</v>
      </c>
      <c r="W1202"/>
      <c r="X1202" t="s">
        <v>30</v>
      </c>
    </row>
    <row r="1203" spans="2:24">
      <c r="B1203" s="2" t="s">
        <v>1934</v>
      </c>
      <c r="C1203" s="1">
        <v>9999944035</v>
      </c>
      <c r="D1203" s="1"/>
      <c r="E1203" s="1"/>
      <c r="F1203" s="1"/>
      <c r="G1203" s="1" t="s">
        <v>146</v>
      </c>
      <c r="H1203" s="1" t="s">
        <v>247</v>
      </c>
      <c r="I1203"/>
      <c r="J1203"/>
      <c r="K1203"/>
      <c r="L1203"/>
      <c r="M1203"/>
      <c r="N1203"/>
      <c r="O1203"/>
      <c r="Q1203" t="s">
        <v>25</v>
      </c>
      <c r="R1203" s="1"/>
      <c r="S1203" s="1"/>
      <c r="T1203" s="1" t="s">
        <v>660</v>
      </c>
      <c r="U1203" s="1" t="s">
        <v>53</v>
      </c>
      <c r="V1203" t="s">
        <v>29</v>
      </c>
      <c r="W1203"/>
      <c r="X1203" t="s">
        <v>30</v>
      </c>
    </row>
    <row r="1204" spans="2:24">
      <c r="B1204" s="2" t="s">
        <v>1935</v>
      </c>
      <c r="C1204" s="1">
        <v>7042015728</v>
      </c>
      <c r="D1204" s="1"/>
      <c r="E1204" s="1"/>
      <c r="F1204" s="1"/>
      <c r="G1204" s="1" t="s">
        <v>230</v>
      </c>
      <c r="H1204" s="1" t="s">
        <v>46</v>
      </c>
      <c r="I1204"/>
      <c r="J1204"/>
      <c r="K1204"/>
      <c r="L1204"/>
      <c r="M1204"/>
      <c r="N1204"/>
      <c r="O1204"/>
      <c r="Q1204" t="s">
        <v>25</v>
      </c>
      <c r="R1204" s="1"/>
      <c r="S1204" s="1"/>
      <c r="T1204" s="1" t="s">
        <v>73</v>
      </c>
      <c r="U1204" s="1" t="s">
        <v>53</v>
      </c>
      <c r="V1204" t="s">
        <v>29</v>
      </c>
      <c r="W1204"/>
      <c r="X1204" t="s">
        <v>30</v>
      </c>
    </row>
    <row r="1205" spans="2:24">
      <c r="B1205" s="2" t="s">
        <v>1936</v>
      </c>
      <c r="C1205" s="1"/>
      <c r="D1205" s="1"/>
      <c r="E1205" s="1"/>
      <c r="F1205" s="1"/>
      <c r="G1205" s="1"/>
      <c r="H1205" s="1"/>
      <c r="I1205"/>
      <c r="J1205"/>
      <c r="K1205"/>
      <c r="L1205"/>
      <c r="M1205"/>
      <c r="N1205"/>
      <c r="O1205"/>
      <c r="Q1205" t="s">
        <v>25</v>
      </c>
      <c r="R1205" s="1" t="s">
        <v>1937</v>
      </c>
      <c r="S1205" s="1"/>
      <c r="T1205" s="1" t="s">
        <v>52</v>
      </c>
      <c r="U1205" s="1" t="s">
        <v>53</v>
      </c>
      <c r="V1205" t="s">
        <v>29</v>
      </c>
      <c r="W1205"/>
      <c r="X1205" t="s">
        <v>30</v>
      </c>
    </row>
    <row r="1206" spans="2:24">
      <c r="B1206" s="2" t="s">
        <v>1938</v>
      </c>
      <c r="C1206" s="1"/>
      <c r="D1206" s="1"/>
      <c r="E1206" s="1"/>
      <c r="F1206" s="1"/>
      <c r="G1206" s="1"/>
      <c r="H1206" s="1"/>
      <c r="I1206"/>
      <c r="J1206"/>
      <c r="K1206"/>
      <c r="L1206"/>
      <c r="M1206"/>
      <c r="N1206"/>
      <c r="O1206"/>
      <c r="Q1206" t="s">
        <v>25</v>
      </c>
      <c r="R1206" s="1" t="s">
        <v>1939</v>
      </c>
      <c r="S1206" s="1"/>
      <c r="T1206" s="1" t="s">
        <v>52</v>
      </c>
      <c r="U1206" s="1" t="s">
        <v>53</v>
      </c>
      <c r="V1206" t="s">
        <v>29</v>
      </c>
      <c r="W1206"/>
      <c r="X1206" t="s">
        <v>30</v>
      </c>
    </row>
    <row r="1207" spans="2:24">
      <c r="B1207" s="2" t="s">
        <v>1940</v>
      </c>
      <c r="C1207" s="1"/>
      <c r="D1207" s="1"/>
      <c r="E1207" s="1"/>
      <c r="F1207" s="1"/>
      <c r="G1207" s="1"/>
      <c r="H1207" s="1"/>
      <c r="I1207"/>
      <c r="J1207"/>
      <c r="K1207"/>
      <c r="L1207"/>
      <c r="M1207"/>
      <c r="N1207"/>
      <c r="O1207"/>
      <c r="Q1207" t="s">
        <v>25</v>
      </c>
      <c r="R1207" s="1"/>
      <c r="S1207" s="1"/>
      <c r="T1207" s="1" t="s">
        <v>52</v>
      </c>
      <c r="U1207" s="1" t="s">
        <v>53</v>
      </c>
      <c r="V1207" t="s">
        <v>29</v>
      </c>
      <c r="W1207"/>
      <c r="X1207" t="s">
        <v>30</v>
      </c>
    </row>
    <row r="1208" spans="2:24">
      <c r="B1208" s="2" t="s">
        <v>1941</v>
      </c>
      <c r="C1208" s="1">
        <v>9999008940</v>
      </c>
      <c r="D1208" s="1"/>
      <c r="E1208" s="1"/>
      <c r="F1208" s="1"/>
      <c r="G1208" s="1" t="s">
        <v>1942</v>
      </c>
      <c r="H1208" s="1" t="s">
        <v>247</v>
      </c>
      <c r="I1208"/>
      <c r="J1208"/>
      <c r="K1208"/>
      <c r="L1208"/>
      <c r="M1208"/>
      <c r="N1208"/>
      <c r="O1208"/>
      <c r="Q1208" t="s">
        <v>25</v>
      </c>
      <c r="R1208" s="1"/>
      <c r="S1208" s="1"/>
      <c r="T1208" s="1" t="s">
        <v>93</v>
      </c>
      <c r="U1208" s="1" t="s">
        <v>53</v>
      </c>
      <c r="V1208" t="s">
        <v>29</v>
      </c>
      <c r="W1208"/>
      <c r="X1208" t="s">
        <v>30</v>
      </c>
    </row>
    <row r="1209" spans="2:24">
      <c r="B1209" s="2" t="s">
        <v>1943</v>
      </c>
      <c r="C1209" s="1"/>
      <c r="D1209" s="1"/>
      <c r="E1209" s="1"/>
      <c r="F1209" s="1"/>
      <c r="G1209" s="1"/>
      <c r="H1209" s="1"/>
      <c r="I1209"/>
      <c r="J1209"/>
      <c r="K1209"/>
      <c r="L1209"/>
      <c r="M1209"/>
      <c r="N1209"/>
      <c r="O1209"/>
      <c r="Q1209" t="s">
        <v>25</v>
      </c>
      <c r="R1209" s="1" t="s">
        <v>1944</v>
      </c>
      <c r="S1209" s="1"/>
      <c r="T1209" s="1" t="s">
        <v>52</v>
      </c>
      <c r="U1209" s="1" t="s">
        <v>53</v>
      </c>
      <c r="V1209" t="s">
        <v>29</v>
      </c>
      <c r="W1209"/>
      <c r="X1209" t="s">
        <v>30</v>
      </c>
    </row>
    <row r="1210" spans="2:24">
      <c r="B1210" s="2" t="s">
        <v>1945</v>
      </c>
      <c r="C1210" s="1"/>
      <c r="D1210" s="1"/>
      <c r="E1210" s="1"/>
      <c r="F1210" s="1"/>
      <c r="G1210" s="1"/>
      <c r="H1210" s="1"/>
      <c r="I1210"/>
      <c r="J1210"/>
      <c r="K1210"/>
      <c r="L1210"/>
      <c r="M1210"/>
      <c r="N1210"/>
      <c r="O1210"/>
      <c r="Q1210" t="s">
        <v>25</v>
      </c>
      <c r="R1210" s="1" t="s">
        <v>1946</v>
      </c>
      <c r="S1210" s="1"/>
      <c r="T1210" s="1" t="s">
        <v>52</v>
      </c>
      <c r="U1210" s="1" t="s">
        <v>53</v>
      </c>
      <c r="V1210" t="s">
        <v>29</v>
      </c>
      <c r="W1210"/>
      <c r="X1210" t="s">
        <v>30</v>
      </c>
    </row>
    <row r="1211" spans="2:24">
      <c r="B1211" s="2" t="s">
        <v>1947</v>
      </c>
      <c r="C1211" s="1"/>
      <c r="D1211" s="1"/>
      <c r="E1211" s="1"/>
      <c r="F1211" s="1"/>
      <c r="G1211" s="1"/>
      <c r="H1211" s="1"/>
      <c r="I1211"/>
      <c r="J1211"/>
      <c r="K1211"/>
      <c r="L1211"/>
      <c r="M1211"/>
      <c r="N1211"/>
      <c r="O1211"/>
      <c r="Q1211" t="s">
        <v>25</v>
      </c>
      <c r="R1211" s="1"/>
      <c r="S1211" s="1"/>
      <c r="T1211" s="1" t="s">
        <v>52</v>
      </c>
      <c r="U1211" s="1" t="s">
        <v>53</v>
      </c>
      <c r="V1211" t="s">
        <v>29</v>
      </c>
      <c r="W1211"/>
      <c r="X1211" t="s">
        <v>30</v>
      </c>
    </row>
    <row r="1212" spans="2:24">
      <c r="B1212" s="2" t="s">
        <v>1948</v>
      </c>
      <c r="C1212" s="1"/>
      <c r="D1212" s="1"/>
      <c r="E1212" s="1"/>
      <c r="F1212" s="1"/>
      <c r="G1212" s="1"/>
      <c r="H1212" s="1"/>
      <c r="I1212"/>
      <c r="J1212"/>
      <c r="K1212"/>
      <c r="L1212"/>
      <c r="M1212"/>
      <c r="N1212"/>
      <c r="O1212"/>
      <c r="Q1212" t="s">
        <v>25</v>
      </c>
      <c r="R1212" s="1"/>
      <c r="S1212" s="1"/>
      <c r="T1212" s="1" t="s">
        <v>52</v>
      </c>
      <c r="U1212" s="1" t="s">
        <v>53</v>
      </c>
      <c r="V1212" t="s">
        <v>29</v>
      </c>
      <c r="W1212"/>
      <c r="X1212" t="s">
        <v>30</v>
      </c>
    </row>
    <row r="1213" spans="2:24">
      <c r="B1213" s="2" t="s">
        <v>1949</v>
      </c>
      <c r="C1213" s="1"/>
      <c r="D1213" s="1"/>
      <c r="E1213" s="1"/>
      <c r="F1213" s="1"/>
      <c r="G1213" s="1"/>
      <c r="H1213" s="1"/>
      <c r="I1213"/>
      <c r="J1213"/>
      <c r="K1213"/>
      <c r="L1213"/>
      <c r="M1213"/>
      <c r="N1213"/>
      <c r="O1213"/>
      <c r="Q1213" t="s">
        <v>25</v>
      </c>
      <c r="R1213" s="1" t="s">
        <v>1950</v>
      </c>
      <c r="S1213" s="1"/>
      <c r="T1213" s="1" t="s">
        <v>52</v>
      </c>
      <c r="U1213" s="1" t="s">
        <v>53</v>
      </c>
      <c r="V1213" t="s">
        <v>29</v>
      </c>
      <c r="W1213"/>
      <c r="X1213" t="s">
        <v>30</v>
      </c>
    </row>
    <row r="1214" spans="2:24">
      <c r="B1214" s="2" t="s">
        <v>1951</v>
      </c>
      <c r="C1214" s="1"/>
      <c r="D1214" s="1"/>
      <c r="E1214" s="1"/>
      <c r="F1214" s="1"/>
      <c r="G1214" s="1"/>
      <c r="H1214" s="1"/>
      <c r="I1214"/>
      <c r="J1214"/>
      <c r="K1214"/>
      <c r="L1214"/>
      <c r="M1214"/>
      <c r="N1214"/>
      <c r="O1214"/>
      <c r="Q1214" t="s">
        <v>25</v>
      </c>
      <c r="R1214" s="1" t="s">
        <v>1952</v>
      </c>
      <c r="S1214" s="1"/>
      <c r="T1214" s="1" t="s">
        <v>39</v>
      </c>
      <c r="U1214" s="1" t="s">
        <v>28</v>
      </c>
      <c r="V1214" t="s">
        <v>29</v>
      </c>
      <c r="W1214"/>
      <c r="X1214" t="s">
        <v>30</v>
      </c>
    </row>
    <row r="1215" spans="2:24">
      <c r="B1215" s="2" t="s">
        <v>1953</v>
      </c>
      <c r="C1215" s="1"/>
      <c r="D1215" s="1"/>
      <c r="E1215" s="1"/>
      <c r="F1215" s="1"/>
      <c r="G1215" s="1"/>
      <c r="H1215" s="1"/>
      <c r="I1215"/>
      <c r="J1215"/>
      <c r="K1215"/>
      <c r="L1215"/>
      <c r="M1215"/>
      <c r="N1215"/>
      <c r="O1215"/>
      <c r="Q1215" t="s">
        <v>25</v>
      </c>
      <c r="R1215" s="1" t="s">
        <v>1954</v>
      </c>
      <c r="S1215" s="1"/>
      <c r="T1215" s="1" t="s">
        <v>52</v>
      </c>
      <c r="U1215" s="1" t="s">
        <v>53</v>
      </c>
      <c r="V1215" t="s">
        <v>29</v>
      </c>
      <c r="W1215"/>
      <c r="X1215" t="s">
        <v>30</v>
      </c>
    </row>
    <row r="1216" spans="2:24">
      <c r="B1216" s="2" t="s">
        <v>1955</v>
      </c>
      <c r="C1216" s="1">
        <v>9958906948</v>
      </c>
      <c r="D1216" s="1"/>
      <c r="E1216" s="1"/>
      <c r="F1216" s="1"/>
      <c r="G1216" s="1" t="s">
        <v>1956</v>
      </c>
      <c r="H1216" s="1" t="s">
        <v>247</v>
      </c>
      <c r="I1216"/>
      <c r="J1216"/>
      <c r="K1216"/>
      <c r="L1216"/>
      <c r="M1216"/>
      <c r="N1216"/>
      <c r="O1216"/>
      <c r="Q1216" t="s">
        <v>25</v>
      </c>
      <c r="R1216" s="1" t="s">
        <v>1957</v>
      </c>
      <c r="S1216" s="1"/>
      <c r="T1216" s="1" t="s">
        <v>39</v>
      </c>
      <c r="U1216" s="1" t="s">
        <v>28</v>
      </c>
      <c r="V1216" t="s">
        <v>29</v>
      </c>
      <c r="W1216"/>
      <c r="X1216" t="s">
        <v>30</v>
      </c>
    </row>
    <row r="1217" spans="2:24">
      <c r="B1217" s="2" t="s">
        <v>1958</v>
      </c>
      <c r="C1217" s="1"/>
      <c r="D1217" s="1"/>
      <c r="E1217" s="1"/>
      <c r="F1217" s="1"/>
      <c r="G1217" s="1"/>
      <c r="H1217" s="1"/>
      <c r="I1217"/>
      <c r="J1217"/>
      <c r="K1217"/>
      <c r="L1217"/>
      <c r="M1217"/>
      <c r="N1217"/>
      <c r="O1217"/>
      <c r="Q1217" t="s">
        <v>25</v>
      </c>
      <c r="R1217" s="1"/>
      <c r="S1217" s="1"/>
      <c r="T1217" s="1" t="s">
        <v>1959</v>
      </c>
      <c r="U1217" s="1" t="s">
        <v>148</v>
      </c>
      <c r="V1217" t="s">
        <v>29</v>
      </c>
      <c r="W1217"/>
      <c r="X1217" t="s">
        <v>30</v>
      </c>
    </row>
    <row r="1218" spans="2:24">
      <c r="B1218" s="2" t="s">
        <v>1960</v>
      </c>
      <c r="C1218" s="1"/>
      <c r="D1218" s="1"/>
      <c r="E1218" s="1"/>
      <c r="F1218" s="1"/>
      <c r="G1218" s="1"/>
      <c r="H1218" s="1"/>
      <c r="I1218"/>
      <c r="J1218"/>
      <c r="K1218"/>
      <c r="L1218"/>
      <c r="M1218"/>
      <c r="N1218"/>
      <c r="O1218"/>
      <c r="Q1218" t="s">
        <v>25</v>
      </c>
      <c r="R1218" s="1"/>
      <c r="S1218" s="1"/>
      <c r="T1218" s="1" t="s">
        <v>52</v>
      </c>
      <c r="U1218" s="1" t="s">
        <v>53</v>
      </c>
      <c r="V1218" t="s">
        <v>29</v>
      </c>
      <c r="W1218"/>
      <c r="X1218" t="s">
        <v>30</v>
      </c>
    </row>
    <row r="1219" spans="2:24">
      <c r="B1219" s="2" t="s">
        <v>1961</v>
      </c>
      <c r="C1219" s="1"/>
      <c r="D1219" s="1"/>
      <c r="E1219" s="1"/>
      <c r="F1219" s="1"/>
      <c r="G1219" s="1"/>
      <c r="H1219" s="1"/>
      <c r="I1219"/>
      <c r="J1219"/>
      <c r="K1219"/>
      <c r="L1219"/>
      <c r="M1219"/>
      <c r="N1219"/>
      <c r="O1219"/>
      <c r="Q1219" t="s">
        <v>25</v>
      </c>
      <c r="R1219" s="1"/>
      <c r="S1219" s="1"/>
      <c r="T1219" s="1" t="s">
        <v>1116</v>
      </c>
      <c r="U1219" s="1" t="s">
        <v>90</v>
      </c>
      <c r="V1219" t="s">
        <v>29</v>
      </c>
      <c r="W1219"/>
      <c r="X1219" t="s">
        <v>30</v>
      </c>
    </row>
    <row r="1220" spans="2:24">
      <c r="B1220" s="2" t="s">
        <v>1962</v>
      </c>
      <c r="C1220" s="1"/>
      <c r="D1220" s="1"/>
      <c r="E1220" s="1"/>
      <c r="F1220" s="1"/>
      <c r="G1220" s="1"/>
      <c r="H1220" s="1"/>
      <c r="I1220"/>
      <c r="J1220"/>
      <c r="K1220"/>
      <c r="L1220"/>
      <c r="M1220"/>
      <c r="N1220"/>
      <c r="O1220"/>
      <c r="Q1220" t="s">
        <v>25</v>
      </c>
      <c r="R1220" s="1"/>
      <c r="S1220" s="1"/>
      <c r="T1220" s="1" t="s">
        <v>52</v>
      </c>
      <c r="U1220" s="1" t="s">
        <v>53</v>
      </c>
      <c r="V1220" t="s">
        <v>29</v>
      </c>
      <c r="W1220"/>
      <c r="X1220" t="s">
        <v>30</v>
      </c>
    </row>
    <row r="1221" spans="2:24">
      <c r="B1221" s="2" t="s">
        <v>1963</v>
      </c>
      <c r="C1221" s="1">
        <v>9716848434</v>
      </c>
      <c r="D1221" s="1"/>
      <c r="E1221" s="1"/>
      <c r="F1221" s="1"/>
      <c r="G1221" s="1" t="s">
        <v>146</v>
      </c>
      <c r="H1221" s="1" t="s">
        <v>476</v>
      </c>
      <c r="I1221"/>
      <c r="J1221"/>
      <c r="K1221"/>
      <c r="L1221"/>
      <c r="M1221"/>
      <c r="N1221"/>
      <c r="O1221"/>
      <c r="Q1221" t="s">
        <v>25</v>
      </c>
      <c r="R1221" s="1"/>
      <c r="S1221" s="1"/>
      <c r="T1221" s="1" t="s">
        <v>39</v>
      </c>
      <c r="U1221" s="1" t="s">
        <v>28</v>
      </c>
      <c r="V1221" t="s">
        <v>29</v>
      </c>
      <c r="W1221"/>
      <c r="X1221" t="s">
        <v>30</v>
      </c>
    </row>
    <row r="1222" spans="2:24">
      <c r="B1222" s="2" t="s">
        <v>1964</v>
      </c>
      <c r="C1222" s="1"/>
      <c r="D1222" s="1"/>
      <c r="E1222" s="1"/>
      <c r="F1222" s="1"/>
      <c r="G1222" s="1"/>
      <c r="H1222" s="1"/>
      <c r="I1222"/>
      <c r="J1222"/>
      <c r="K1222"/>
      <c r="L1222"/>
      <c r="M1222"/>
      <c r="N1222"/>
      <c r="O1222"/>
      <c r="Q1222" t="s">
        <v>25</v>
      </c>
      <c r="R1222" s="1"/>
      <c r="S1222" s="1"/>
      <c r="T1222" s="1" t="s">
        <v>52</v>
      </c>
      <c r="U1222" s="1" t="s">
        <v>53</v>
      </c>
      <c r="V1222" t="s">
        <v>29</v>
      </c>
      <c r="W1222"/>
      <c r="X1222" t="s">
        <v>30</v>
      </c>
    </row>
    <row r="1223" spans="2:24">
      <c r="B1223" s="2" t="s">
        <v>1965</v>
      </c>
      <c r="C1223" s="1"/>
      <c r="D1223" s="1"/>
      <c r="E1223" s="1"/>
      <c r="F1223" s="1"/>
      <c r="G1223" s="1"/>
      <c r="H1223" s="1"/>
      <c r="I1223"/>
      <c r="J1223"/>
      <c r="K1223"/>
      <c r="L1223"/>
      <c r="M1223"/>
      <c r="N1223"/>
      <c r="O1223"/>
      <c r="Q1223" t="s">
        <v>25</v>
      </c>
      <c r="R1223" s="1"/>
      <c r="S1223" s="1"/>
      <c r="T1223" s="1" t="s">
        <v>52</v>
      </c>
      <c r="U1223" s="1" t="s">
        <v>53</v>
      </c>
      <c r="V1223" t="s">
        <v>29</v>
      </c>
      <c r="W1223"/>
      <c r="X1223" t="s">
        <v>30</v>
      </c>
    </row>
    <row r="1224" spans="2:24">
      <c r="B1224" s="2" t="s">
        <v>1966</v>
      </c>
      <c r="C1224" s="1"/>
      <c r="D1224" s="1"/>
      <c r="E1224" s="1"/>
      <c r="F1224" s="1"/>
      <c r="G1224" s="1"/>
      <c r="H1224" s="1"/>
      <c r="I1224"/>
      <c r="J1224"/>
      <c r="K1224"/>
      <c r="L1224"/>
      <c r="M1224"/>
      <c r="N1224"/>
      <c r="O1224"/>
      <c r="Q1224" t="s">
        <v>25</v>
      </c>
      <c r="R1224" s="1"/>
      <c r="S1224" s="1"/>
      <c r="T1224" s="1" t="s">
        <v>52</v>
      </c>
      <c r="U1224" s="1" t="s">
        <v>53</v>
      </c>
      <c r="V1224" t="s">
        <v>29</v>
      </c>
      <c r="W1224"/>
      <c r="X1224" t="s">
        <v>30</v>
      </c>
    </row>
    <row r="1225" spans="2:24">
      <c r="B1225" s="2" t="s">
        <v>1967</v>
      </c>
      <c r="C1225" s="1"/>
      <c r="D1225" s="1"/>
      <c r="E1225" s="1"/>
      <c r="F1225" s="1"/>
      <c r="G1225" s="1"/>
      <c r="H1225" s="1"/>
      <c r="I1225"/>
      <c r="J1225"/>
      <c r="K1225"/>
      <c r="L1225"/>
      <c r="M1225"/>
      <c r="N1225"/>
      <c r="O1225"/>
      <c r="Q1225" t="s">
        <v>25</v>
      </c>
      <c r="R1225" s="1" t="s">
        <v>1968</v>
      </c>
      <c r="S1225" s="1"/>
      <c r="T1225" s="1" t="s">
        <v>53</v>
      </c>
      <c r="U1225" s="1" t="s">
        <v>53</v>
      </c>
      <c r="V1225" t="s">
        <v>29</v>
      </c>
      <c r="W1225"/>
      <c r="X1225" t="s">
        <v>30</v>
      </c>
    </row>
    <row r="1226" spans="2:24">
      <c r="B1226" s="2" t="s">
        <v>1969</v>
      </c>
      <c r="C1226" s="1"/>
      <c r="D1226" s="1"/>
      <c r="E1226" s="1"/>
      <c r="F1226" s="1"/>
      <c r="G1226" s="1"/>
      <c r="H1226" s="1"/>
      <c r="I1226"/>
      <c r="J1226"/>
      <c r="K1226"/>
      <c r="L1226"/>
      <c r="M1226"/>
      <c r="N1226"/>
      <c r="O1226"/>
      <c r="Q1226" t="s">
        <v>25</v>
      </c>
      <c r="R1226" s="1"/>
      <c r="S1226" s="1"/>
      <c r="T1226" s="1" t="s">
        <v>1970</v>
      </c>
      <c r="U1226" s="1" t="s">
        <v>78</v>
      </c>
      <c r="V1226" t="s">
        <v>29</v>
      </c>
      <c r="W1226"/>
      <c r="X1226" t="s">
        <v>30</v>
      </c>
    </row>
    <row r="1227" spans="2:24">
      <c r="B1227" s="2" t="s">
        <v>1971</v>
      </c>
      <c r="C1227" s="1">
        <v>9811732525</v>
      </c>
      <c r="D1227" s="1"/>
      <c r="E1227" s="1"/>
      <c r="F1227" s="1"/>
      <c r="G1227" s="1" t="s">
        <v>146</v>
      </c>
      <c r="H1227" s="1" t="s">
        <v>476</v>
      </c>
      <c r="I1227"/>
      <c r="J1227"/>
      <c r="K1227"/>
      <c r="L1227"/>
      <c r="M1227"/>
      <c r="N1227"/>
      <c r="O1227"/>
      <c r="Q1227" t="s">
        <v>25</v>
      </c>
      <c r="R1227" s="1"/>
      <c r="S1227" s="1"/>
      <c r="T1227" s="1" t="s">
        <v>820</v>
      </c>
      <c r="U1227" s="1" t="s">
        <v>53</v>
      </c>
      <c r="V1227" t="s">
        <v>29</v>
      </c>
      <c r="W1227"/>
      <c r="X1227" t="s">
        <v>30</v>
      </c>
    </row>
    <row r="1228" spans="2:24">
      <c r="B1228" s="2" t="s">
        <v>1972</v>
      </c>
      <c r="C1228" s="1"/>
      <c r="D1228" s="1"/>
      <c r="E1228" s="1"/>
      <c r="F1228" s="1"/>
      <c r="G1228" s="1"/>
      <c r="H1228" s="1"/>
      <c r="I1228"/>
      <c r="J1228"/>
      <c r="K1228"/>
      <c r="L1228"/>
      <c r="M1228"/>
      <c r="N1228"/>
      <c r="O1228"/>
      <c r="Q1228" t="s">
        <v>25</v>
      </c>
      <c r="R1228" s="1" t="s">
        <v>1973</v>
      </c>
      <c r="S1228" s="1"/>
      <c r="T1228" s="1" t="s">
        <v>52</v>
      </c>
      <c r="U1228" s="1" t="s">
        <v>53</v>
      </c>
      <c r="V1228" t="s">
        <v>29</v>
      </c>
      <c r="W1228"/>
      <c r="X1228" t="s">
        <v>30</v>
      </c>
    </row>
    <row r="1229" spans="2:24">
      <c r="B1229" s="2" t="s">
        <v>1974</v>
      </c>
      <c r="C1229" s="1"/>
      <c r="D1229" s="1"/>
      <c r="E1229" s="1"/>
      <c r="F1229" s="1"/>
      <c r="G1229" s="1"/>
      <c r="H1229" s="1"/>
      <c r="I1229"/>
      <c r="J1229"/>
      <c r="K1229"/>
      <c r="L1229"/>
      <c r="M1229"/>
      <c r="N1229"/>
      <c r="O1229"/>
      <c r="Q1229" t="s">
        <v>25</v>
      </c>
      <c r="R1229" s="1"/>
      <c r="S1229" s="1"/>
      <c r="T1229" s="1" t="s">
        <v>52</v>
      </c>
      <c r="U1229" s="1" t="s">
        <v>53</v>
      </c>
      <c r="V1229" t="s">
        <v>29</v>
      </c>
      <c r="W1229"/>
      <c r="X1229" t="s">
        <v>30</v>
      </c>
    </row>
    <row r="1230" spans="2:24">
      <c r="B1230" s="2" t="s">
        <v>1975</v>
      </c>
      <c r="C1230" s="1"/>
      <c r="D1230" s="1"/>
      <c r="E1230" s="1"/>
      <c r="F1230" s="1"/>
      <c r="G1230" s="1"/>
      <c r="H1230" s="1"/>
      <c r="I1230"/>
      <c r="J1230"/>
      <c r="K1230"/>
      <c r="L1230"/>
      <c r="M1230"/>
      <c r="N1230"/>
      <c r="O1230"/>
      <c r="Q1230" t="s">
        <v>25</v>
      </c>
      <c r="R1230" s="1"/>
      <c r="S1230" s="1"/>
      <c r="T1230" s="1" t="s">
        <v>52</v>
      </c>
      <c r="U1230" s="1" t="s">
        <v>53</v>
      </c>
      <c r="V1230" t="s">
        <v>29</v>
      </c>
      <c r="W1230"/>
      <c r="X1230" t="s">
        <v>30</v>
      </c>
    </row>
    <row r="1231" spans="2:24">
      <c r="B1231" s="2" t="s">
        <v>1976</v>
      </c>
      <c r="C1231" s="1">
        <v>9810055145</v>
      </c>
      <c r="D1231" s="1"/>
      <c r="E1231" s="1"/>
      <c r="F1231" s="1"/>
      <c r="G1231" s="1" t="s">
        <v>146</v>
      </c>
      <c r="H1231" s="1" t="s">
        <v>331</v>
      </c>
      <c r="I1231"/>
      <c r="J1231"/>
      <c r="K1231"/>
      <c r="L1231"/>
      <c r="M1231"/>
      <c r="N1231"/>
      <c r="O1231"/>
      <c r="Q1231" t="s">
        <v>25</v>
      </c>
      <c r="R1231" s="1"/>
      <c r="S1231" s="1"/>
      <c r="T1231" s="1" t="s">
        <v>84</v>
      </c>
      <c r="U1231" s="1" t="s">
        <v>53</v>
      </c>
      <c r="V1231" t="s">
        <v>29</v>
      </c>
      <c r="W1231"/>
      <c r="X1231" t="s">
        <v>30</v>
      </c>
    </row>
    <row r="1232" spans="2:24">
      <c r="B1232" s="2" t="s">
        <v>1977</v>
      </c>
      <c r="C1232" s="1"/>
      <c r="D1232" s="1"/>
      <c r="E1232" s="1"/>
      <c r="F1232" s="1"/>
      <c r="G1232" s="1"/>
      <c r="H1232" s="1"/>
      <c r="I1232"/>
      <c r="J1232"/>
      <c r="K1232"/>
      <c r="L1232"/>
      <c r="M1232"/>
      <c r="N1232"/>
      <c r="O1232"/>
      <c r="Q1232" t="s">
        <v>25</v>
      </c>
      <c r="R1232" s="1"/>
      <c r="S1232" s="1"/>
      <c r="T1232" s="1" t="s">
        <v>52</v>
      </c>
      <c r="U1232" s="1" t="s">
        <v>53</v>
      </c>
      <c r="V1232" t="s">
        <v>29</v>
      </c>
      <c r="W1232"/>
      <c r="X1232" t="s">
        <v>30</v>
      </c>
    </row>
    <row r="1233" spans="2:24">
      <c r="B1233" s="2" t="s">
        <v>1978</v>
      </c>
      <c r="C1233" s="1"/>
      <c r="D1233" s="1"/>
      <c r="E1233" s="1"/>
      <c r="F1233" s="1"/>
      <c r="G1233" s="1"/>
      <c r="H1233" s="1"/>
      <c r="I1233"/>
      <c r="J1233"/>
      <c r="K1233"/>
      <c r="L1233"/>
      <c r="M1233"/>
      <c r="N1233"/>
      <c r="O1233"/>
      <c r="Q1233" t="s">
        <v>25</v>
      </c>
      <c r="R1233" s="1" t="s">
        <v>1979</v>
      </c>
      <c r="S1233" s="1"/>
      <c r="T1233" s="1" t="s">
        <v>719</v>
      </c>
      <c r="U1233" s="1" t="s">
        <v>90</v>
      </c>
      <c r="V1233" t="s">
        <v>29</v>
      </c>
      <c r="W1233"/>
      <c r="X1233" t="s">
        <v>30</v>
      </c>
    </row>
    <row r="1234" spans="2:24">
      <c r="B1234" s="2" t="s">
        <v>1980</v>
      </c>
      <c r="C1234" s="1"/>
      <c r="D1234" s="1"/>
      <c r="E1234" s="1"/>
      <c r="F1234" s="1"/>
      <c r="G1234" s="1"/>
      <c r="H1234" s="1"/>
      <c r="I1234"/>
      <c r="J1234"/>
      <c r="K1234"/>
      <c r="L1234"/>
      <c r="M1234"/>
      <c r="N1234"/>
      <c r="O1234"/>
      <c r="Q1234" t="s">
        <v>25</v>
      </c>
      <c r="R1234" s="1"/>
      <c r="S1234" s="1"/>
      <c r="T1234" s="1" t="s">
        <v>52</v>
      </c>
      <c r="U1234" s="1" t="s">
        <v>53</v>
      </c>
      <c r="V1234" t="s">
        <v>29</v>
      </c>
      <c r="W1234"/>
      <c r="X1234" t="s">
        <v>30</v>
      </c>
    </row>
    <row r="1235" spans="2:24">
      <c r="B1235" s="2" t="s">
        <v>1981</v>
      </c>
      <c r="C1235" s="1"/>
      <c r="D1235" s="1"/>
      <c r="E1235" s="1"/>
      <c r="F1235" s="1"/>
      <c r="G1235" s="1"/>
      <c r="H1235" s="1"/>
      <c r="I1235"/>
      <c r="J1235"/>
      <c r="K1235"/>
      <c r="L1235"/>
      <c r="M1235"/>
      <c r="N1235"/>
      <c r="O1235"/>
      <c r="Q1235" t="s">
        <v>25</v>
      </c>
      <c r="R1235" s="1"/>
      <c r="S1235" s="1"/>
      <c r="T1235" s="1" t="s">
        <v>81</v>
      </c>
      <c r="U1235" s="1" t="s">
        <v>28</v>
      </c>
      <c r="V1235" t="s">
        <v>29</v>
      </c>
      <c r="W1235"/>
      <c r="X1235" t="s">
        <v>30</v>
      </c>
    </row>
    <row r="1236" spans="2:24">
      <c r="B1236" s="2" t="s">
        <v>1982</v>
      </c>
      <c r="C1236" s="1"/>
      <c r="D1236" s="1"/>
      <c r="E1236" s="1"/>
      <c r="F1236" s="1"/>
      <c r="G1236" s="1"/>
      <c r="H1236" s="1"/>
      <c r="I1236"/>
      <c r="J1236"/>
      <c r="K1236"/>
      <c r="L1236"/>
      <c r="M1236"/>
      <c r="N1236"/>
      <c r="O1236"/>
      <c r="Q1236" t="s">
        <v>25</v>
      </c>
      <c r="R1236" s="1"/>
      <c r="S1236" s="1"/>
      <c r="T1236" s="1" t="s">
        <v>52</v>
      </c>
      <c r="U1236" s="1" t="s">
        <v>53</v>
      </c>
      <c r="V1236" t="s">
        <v>29</v>
      </c>
      <c r="W1236"/>
      <c r="X1236" t="s">
        <v>30</v>
      </c>
    </row>
    <row r="1237" spans="2:24">
      <c r="B1237" s="2" t="s">
        <v>1983</v>
      </c>
      <c r="C1237" s="1"/>
      <c r="D1237" s="1"/>
      <c r="E1237" s="1"/>
      <c r="F1237" s="1"/>
      <c r="G1237" s="1"/>
      <c r="H1237" s="1"/>
      <c r="I1237"/>
      <c r="J1237"/>
      <c r="K1237"/>
      <c r="L1237"/>
      <c r="M1237"/>
      <c r="N1237"/>
      <c r="O1237"/>
      <c r="Q1237" t="s">
        <v>25</v>
      </c>
      <c r="R1237" s="1" t="s">
        <v>1984</v>
      </c>
      <c r="S1237" s="1"/>
      <c r="T1237" s="1" t="s">
        <v>758</v>
      </c>
      <c r="U1237" s="1" t="s">
        <v>78</v>
      </c>
      <c r="V1237" t="s">
        <v>29</v>
      </c>
      <c r="W1237"/>
      <c r="X1237" t="s">
        <v>30</v>
      </c>
    </row>
    <row r="1238" spans="2:24">
      <c r="B1238" s="2" t="s">
        <v>1985</v>
      </c>
      <c r="C1238" s="1">
        <v>9812636100</v>
      </c>
      <c r="D1238" s="1"/>
      <c r="E1238" s="1"/>
      <c r="F1238" s="1"/>
      <c r="G1238" s="1" t="s">
        <v>72</v>
      </c>
      <c r="H1238" s="1" t="s">
        <v>92</v>
      </c>
      <c r="I1238"/>
      <c r="J1238"/>
      <c r="K1238"/>
      <c r="L1238"/>
      <c r="M1238"/>
      <c r="N1238"/>
      <c r="O1238"/>
      <c r="Q1238" t="s">
        <v>25</v>
      </c>
      <c r="R1238" s="1"/>
      <c r="S1238" s="1"/>
      <c r="T1238" s="1" t="s">
        <v>1970</v>
      </c>
      <c r="U1238" s="1" t="s">
        <v>78</v>
      </c>
      <c r="V1238" t="s">
        <v>29</v>
      </c>
      <c r="W1238"/>
      <c r="X1238" t="s">
        <v>30</v>
      </c>
    </row>
    <row r="1239" spans="2:24">
      <c r="B1239" s="2" t="s">
        <v>1986</v>
      </c>
      <c r="C1239" s="1"/>
      <c r="D1239" s="1"/>
      <c r="E1239" s="1"/>
      <c r="F1239" s="1"/>
      <c r="G1239" s="1"/>
      <c r="H1239" s="1"/>
      <c r="I1239"/>
      <c r="J1239"/>
      <c r="K1239"/>
      <c r="L1239"/>
      <c r="M1239"/>
      <c r="N1239"/>
      <c r="O1239"/>
      <c r="Q1239" t="s">
        <v>25</v>
      </c>
      <c r="R1239" s="1" t="s">
        <v>1987</v>
      </c>
      <c r="S1239" s="1"/>
      <c r="T1239" s="1" t="s">
        <v>39</v>
      </c>
      <c r="U1239" s="1" t="s">
        <v>28</v>
      </c>
      <c r="V1239" t="s">
        <v>29</v>
      </c>
      <c r="W1239"/>
      <c r="X1239" t="s">
        <v>30</v>
      </c>
    </row>
    <row r="1240" spans="2:24">
      <c r="B1240" s="2" t="s">
        <v>1988</v>
      </c>
      <c r="C1240" s="1"/>
      <c r="D1240" s="1"/>
      <c r="E1240" s="1"/>
      <c r="F1240" s="1"/>
      <c r="G1240" s="1" t="s">
        <v>45</v>
      </c>
      <c r="H1240" s="1" t="s">
        <v>247</v>
      </c>
      <c r="I1240"/>
      <c r="J1240"/>
      <c r="K1240"/>
      <c r="L1240"/>
      <c r="M1240"/>
      <c r="N1240"/>
      <c r="O1240"/>
      <c r="Q1240" t="s">
        <v>25</v>
      </c>
      <c r="R1240" s="1"/>
      <c r="S1240" s="1"/>
      <c r="T1240" s="1" t="s">
        <v>155</v>
      </c>
      <c r="U1240" s="1" t="s">
        <v>90</v>
      </c>
      <c r="V1240" t="s">
        <v>29</v>
      </c>
      <c r="W1240"/>
      <c r="X1240" t="s">
        <v>30</v>
      </c>
    </row>
    <row r="1241" spans="2:24">
      <c r="B1241" s="2" t="s">
        <v>1989</v>
      </c>
      <c r="C1241" s="1">
        <v>9982368959</v>
      </c>
      <c r="D1241" s="1"/>
      <c r="E1241" s="1"/>
      <c r="F1241" s="1"/>
      <c r="G1241" s="1" t="s">
        <v>56</v>
      </c>
      <c r="H1241" s="1" t="s">
        <v>331</v>
      </c>
      <c r="I1241"/>
      <c r="J1241"/>
      <c r="K1241"/>
      <c r="L1241"/>
      <c r="M1241"/>
      <c r="N1241"/>
      <c r="O1241"/>
      <c r="Q1241" t="s">
        <v>25</v>
      </c>
      <c r="R1241" s="1"/>
      <c r="S1241" s="1"/>
      <c r="T1241" s="1" t="s">
        <v>1990</v>
      </c>
      <c r="U1241" s="1" t="s">
        <v>43</v>
      </c>
      <c r="V1241" t="s">
        <v>29</v>
      </c>
      <c r="W1241"/>
      <c r="X1241" t="s">
        <v>30</v>
      </c>
    </row>
    <row r="1242" spans="2:24">
      <c r="B1242" s="2" t="s">
        <v>1991</v>
      </c>
      <c r="C1242" s="1"/>
      <c r="D1242" s="1"/>
      <c r="E1242" s="1"/>
      <c r="F1242" s="1"/>
      <c r="G1242" s="1"/>
      <c r="H1242" s="1"/>
      <c r="I1242"/>
      <c r="J1242"/>
      <c r="K1242"/>
      <c r="L1242"/>
      <c r="M1242"/>
      <c r="N1242"/>
      <c r="O1242"/>
      <c r="Q1242" t="s">
        <v>25</v>
      </c>
      <c r="R1242" s="1"/>
      <c r="S1242" s="1"/>
      <c r="T1242" s="1" t="s">
        <v>1859</v>
      </c>
      <c r="U1242" s="1" t="s">
        <v>33</v>
      </c>
      <c r="V1242" t="s">
        <v>29</v>
      </c>
      <c r="W1242"/>
      <c r="X1242" t="s">
        <v>30</v>
      </c>
    </row>
    <row r="1243" spans="2:24">
      <c r="B1243" s="2" t="s">
        <v>1992</v>
      </c>
      <c r="C1243" s="1"/>
      <c r="D1243" s="1"/>
      <c r="E1243" s="1"/>
      <c r="F1243" s="1"/>
      <c r="G1243" s="1"/>
      <c r="H1243" s="1"/>
      <c r="I1243"/>
      <c r="J1243"/>
      <c r="K1243"/>
      <c r="L1243"/>
      <c r="M1243"/>
      <c r="N1243"/>
      <c r="O1243"/>
      <c r="Q1243" t="s">
        <v>25</v>
      </c>
      <c r="R1243" s="1"/>
      <c r="S1243" s="1"/>
      <c r="T1243" s="1" t="s">
        <v>130</v>
      </c>
      <c r="U1243" s="1" t="s">
        <v>28</v>
      </c>
      <c r="V1243" t="s">
        <v>29</v>
      </c>
      <c r="W1243"/>
      <c r="X1243" t="s">
        <v>30</v>
      </c>
    </row>
    <row r="1244" spans="2:24">
      <c r="B1244" s="2" t="s">
        <v>1993</v>
      </c>
      <c r="C1244" s="1"/>
      <c r="D1244" s="1"/>
      <c r="E1244" s="1"/>
      <c r="F1244" s="1"/>
      <c r="G1244" s="1"/>
      <c r="H1244" s="1"/>
      <c r="I1244"/>
      <c r="J1244"/>
      <c r="K1244"/>
      <c r="L1244"/>
      <c r="M1244"/>
      <c r="N1244"/>
      <c r="O1244"/>
      <c r="Q1244" t="s">
        <v>25</v>
      </c>
      <c r="R1244" s="1"/>
      <c r="S1244" s="1"/>
      <c r="T1244" s="1" t="s">
        <v>52</v>
      </c>
      <c r="U1244" s="1" t="s">
        <v>53</v>
      </c>
      <c r="V1244" t="s">
        <v>29</v>
      </c>
      <c r="W1244"/>
      <c r="X1244" t="s">
        <v>30</v>
      </c>
    </row>
    <row r="1245" spans="2:24">
      <c r="B1245" s="2" t="s">
        <v>1994</v>
      </c>
      <c r="C1245" s="1">
        <v>9728876516</v>
      </c>
      <c r="D1245" s="1"/>
      <c r="E1245" s="1"/>
      <c r="F1245" s="1"/>
      <c r="G1245" s="1" t="s">
        <v>146</v>
      </c>
      <c r="H1245" s="1" t="s">
        <v>331</v>
      </c>
      <c r="I1245"/>
      <c r="J1245"/>
      <c r="K1245"/>
      <c r="L1245"/>
      <c r="M1245"/>
      <c r="N1245"/>
      <c r="O1245"/>
      <c r="Q1245" t="s">
        <v>25</v>
      </c>
      <c r="R1245" s="1"/>
      <c r="S1245" s="1"/>
      <c r="T1245" s="1" t="s">
        <v>1995</v>
      </c>
      <c r="U1245" s="1" t="s">
        <v>78</v>
      </c>
      <c r="V1245" t="s">
        <v>29</v>
      </c>
      <c r="W1245"/>
      <c r="X1245" t="s">
        <v>30</v>
      </c>
    </row>
    <row r="1246" spans="2:24">
      <c r="B1246" s="2" t="s">
        <v>1996</v>
      </c>
      <c r="C1246" s="1">
        <v>9891710188</v>
      </c>
      <c r="D1246" s="1"/>
      <c r="E1246" s="1"/>
      <c r="F1246" s="1"/>
      <c r="G1246" s="1" t="s">
        <v>146</v>
      </c>
      <c r="H1246" s="1" t="s">
        <v>476</v>
      </c>
      <c r="I1246"/>
      <c r="J1246"/>
      <c r="K1246"/>
      <c r="L1246"/>
      <c r="M1246"/>
      <c r="N1246"/>
      <c r="O1246"/>
      <c r="Q1246" t="s">
        <v>25</v>
      </c>
      <c r="R1246" s="1"/>
      <c r="S1246" s="1"/>
      <c r="T1246" s="1" t="s">
        <v>93</v>
      </c>
      <c r="U1246" s="1" t="s">
        <v>53</v>
      </c>
      <c r="V1246" t="s">
        <v>29</v>
      </c>
      <c r="W1246"/>
      <c r="X1246" t="s">
        <v>30</v>
      </c>
    </row>
    <row r="1247" spans="2:24">
      <c r="B1247" s="2" t="s">
        <v>1997</v>
      </c>
      <c r="C1247" s="1"/>
      <c r="D1247" s="1"/>
      <c r="E1247" s="1"/>
      <c r="F1247" s="1"/>
      <c r="G1247" s="1"/>
      <c r="H1247" s="1"/>
      <c r="I1247"/>
      <c r="J1247"/>
      <c r="K1247"/>
      <c r="L1247"/>
      <c r="M1247"/>
      <c r="N1247"/>
      <c r="O1247"/>
      <c r="Q1247" t="s">
        <v>25</v>
      </c>
      <c r="R1247" s="1"/>
      <c r="S1247" s="1"/>
      <c r="T1247" s="1" t="s">
        <v>286</v>
      </c>
      <c r="U1247" s="1" t="s">
        <v>28</v>
      </c>
      <c r="V1247" t="s">
        <v>29</v>
      </c>
      <c r="W1247"/>
      <c r="X1247" t="s">
        <v>30</v>
      </c>
    </row>
    <row r="1248" spans="2:24">
      <c r="B1248" s="2" t="s">
        <v>1998</v>
      </c>
      <c r="C1248" s="1"/>
      <c r="D1248" s="1"/>
      <c r="E1248" s="1"/>
      <c r="F1248" s="1"/>
      <c r="G1248" s="1"/>
      <c r="H1248" s="1"/>
      <c r="I1248"/>
      <c r="J1248"/>
      <c r="K1248"/>
      <c r="L1248"/>
      <c r="M1248"/>
      <c r="N1248"/>
      <c r="O1248"/>
      <c r="Q1248" t="s">
        <v>25</v>
      </c>
      <c r="R1248" s="1"/>
      <c r="S1248" s="1"/>
      <c r="T1248" s="1" t="s">
        <v>294</v>
      </c>
      <c r="U1248" s="1" t="s">
        <v>28</v>
      </c>
      <c r="V1248" t="s">
        <v>29</v>
      </c>
      <c r="W1248"/>
      <c r="X1248" t="s">
        <v>30</v>
      </c>
    </row>
    <row r="1249" spans="2:24">
      <c r="B1249" s="2" t="s">
        <v>1999</v>
      </c>
      <c r="C1249" s="1">
        <v>9456247249</v>
      </c>
      <c r="D1249" s="1"/>
      <c r="E1249" s="1"/>
      <c r="F1249" s="1"/>
      <c r="G1249" s="1" t="s">
        <v>45</v>
      </c>
      <c r="H1249" s="1" t="s">
        <v>476</v>
      </c>
      <c r="I1249"/>
      <c r="J1249"/>
      <c r="K1249"/>
      <c r="L1249"/>
      <c r="M1249"/>
      <c r="N1249"/>
      <c r="O1249"/>
      <c r="Q1249" t="s">
        <v>25</v>
      </c>
      <c r="R1249" s="1"/>
      <c r="S1249" s="1"/>
      <c r="T1249" s="1" t="s">
        <v>2000</v>
      </c>
      <c r="U1249" s="1" t="s">
        <v>289</v>
      </c>
      <c r="V1249" t="s">
        <v>29</v>
      </c>
      <c r="W1249"/>
      <c r="X1249" t="s">
        <v>30</v>
      </c>
    </row>
    <row r="1250" spans="2:24">
      <c r="B1250" s="2" t="s">
        <v>2001</v>
      </c>
      <c r="C1250" s="1">
        <v>8707341984</v>
      </c>
      <c r="D1250" s="1"/>
      <c r="E1250" s="1"/>
      <c r="F1250" s="1"/>
      <c r="G1250" s="1" t="s">
        <v>45</v>
      </c>
      <c r="H1250" s="1" t="s">
        <v>476</v>
      </c>
      <c r="I1250"/>
      <c r="J1250"/>
      <c r="K1250"/>
      <c r="L1250"/>
      <c r="M1250"/>
      <c r="N1250"/>
      <c r="O1250"/>
      <c r="Q1250" t="s">
        <v>25</v>
      </c>
      <c r="R1250" s="1"/>
      <c r="S1250" s="1"/>
      <c r="T1250" s="1" t="s">
        <v>1247</v>
      </c>
      <c r="U1250" s="1" t="s">
        <v>28</v>
      </c>
      <c r="V1250" t="s">
        <v>29</v>
      </c>
      <c r="W1250"/>
      <c r="X1250" t="s">
        <v>30</v>
      </c>
    </row>
    <row r="1251" spans="2:24">
      <c r="B1251" s="2" t="s">
        <v>2002</v>
      </c>
      <c r="C1251" s="1"/>
      <c r="D1251" s="1"/>
      <c r="E1251" s="1"/>
      <c r="F1251" s="1"/>
      <c r="G1251" s="1"/>
      <c r="H1251" s="1"/>
      <c r="I1251"/>
      <c r="J1251"/>
      <c r="K1251"/>
      <c r="L1251"/>
      <c r="M1251"/>
      <c r="N1251"/>
      <c r="O1251"/>
      <c r="Q1251" t="s">
        <v>25</v>
      </c>
      <c r="R1251" s="1"/>
      <c r="S1251" s="1"/>
      <c r="T1251" s="1" t="s">
        <v>516</v>
      </c>
      <c r="U1251" s="1" t="s">
        <v>105</v>
      </c>
      <c r="V1251" t="s">
        <v>29</v>
      </c>
      <c r="W1251"/>
      <c r="X1251" t="s">
        <v>30</v>
      </c>
    </row>
    <row r="1252" spans="2:24">
      <c r="B1252" s="2" t="s">
        <v>2003</v>
      </c>
      <c r="C1252" s="1">
        <v>9246335060</v>
      </c>
      <c r="D1252" s="1"/>
      <c r="E1252" s="1"/>
      <c r="F1252" s="1"/>
      <c r="G1252" s="1" t="s">
        <v>731</v>
      </c>
      <c r="H1252" s="1" t="s">
        <v>57</v>
      </c>
      <c r="I1252"/>
      <c r="J1252"/>
      <c r="K1252"/>
      <c r="L1252"/>
      <c r="M1252"/>
      <c r="N1252"/>
      <c r="O1252"/>
      <c r="Q1252" t="s">
        <v>25</v>
      </c>
      <c r="R1252" s="1"/>
      <c r="S1252" s="1"/>
      <c r="T1252" s="1" t="s">
        <v>184</v>
      </c>
      <c r="U1252" s="1" t="s">
        <v>185</v>
      </c>
      <c r="V1252" t="s">
        <v>29</v>
      </c>
      <c r="W1252"/>
      <c r="X1252" t="s">
        <v>30</v>
      </c>
    </row>
    <row r="1253" spans="2:24">
      <c r="B1253" s="2" t="s">
        <v>2004</v>
      </c>
      <c r="C1253" s="1">
        <v>7006076695</v>
      </c>
      <c r="D1253" s="1"/>
      <c r="E1253" s="1"/>
      <c r="F1253" s="1"/>
      <c r="G1253" s="1" t="s">
        <v>45</v>
      </c>
      <c r="H1253" s="1" t="s">
        <v>57</v>
      </c>
      <c r="I1253"/>
      <c r="J1253"/>
      <c r="K1253"/>
      <c r="L1253"/>
      <c r="M1253"/>
      <c r="N1253"/>
      <c r="O1253"/>
      <c r="Q1253" t="s">
        <v>25</v>
      </c>
      <c r="R1253" s="1" t="s">
        <v>2005</v>
      </c>
      <c r="S1253" s="1"/>
      <c r="T1253" s="1" t="s">
        <v>147</v>
      </c>
      <c r="U1253" s="1" t="s">
        <v>148</v>
      </c>
      <c r="V1253" t="s">
        <v>29</v>
      </c>
      <c r="W1253"/>
      <c r="X1253" t="s">
        <v>30</v>
      </c>
    </row>
    <row r="1254" spans="2:24">
      <c r="B1254" s="2" t="s">
        <v>2006</v>
      </c>
      <c r="C1254" s="1">
        <v>9810009380</v>
      </c>
      <c r="D1254" s="1"/>
      <c r="E1254" s="1"/>
      <c r="F1254" s="1"/>
      <c r="G1254" s="1" t="s">
        <v>45</v>
      </c>
      <c r="H1254" s="1" t="s">
        <v>46</v>
      </c>
      <c r="I1254"/>
      <c r="J1254"/>
      <c r="K1254"/>
      <c r="L1254"/>
      <c r="M1254"/>
      <c r="N1254"/>
      <c r="O1254"/>
      <c r="Q1254" t="s">
        <v>25</v>
      </c>
      <c r="R1254" s="1"/>
      <c r="S1254" s="1"/>
      <c r="T1254" s="1" t="s">
        <v>301</v>
      </c>
      <c r="U1254" s="1" t="s">
        <v>53</v>
      </c>
      <c r="V1254" t="s">
        <v>29</v>
      </c>
      <c r="W1254"/>
      <c r="X1254" t="s">
        <v>30</v>
      </c>
    </row>
    <row r="1255" spans="2:24">
      <c r="B1255" s="2" t="s">
        <v>2007</v>
      </c>
      <c r="C1255" s="1">
        <v>9815574305</v>
      </c>
      <c r="D1255" s="1"/>
      <c r="E1255" s="1"/>
      <c r="F1255" s="1"/>
      <c r="G1255" s="1" t="s">
        <v>45</v>
      </c>
      <c r="H1255" s="1" t="s">
        <v>331</v>
      </c>
      <c r="I1255"/>
      <c r="J1255"/>
      <c r="K1255"/>
      <c r="L1255"/>
      <c r="M1255"/>
      <c r="N1255"/>
      <c r="O1255"/>
      <c r="Q1255" t="s">
        <v>25</v>
      </c>
      <c r="R1255" s="1"/>
      <c r="S1255" s="1"/>
      <c r="T1255" s="1" t="s">
        <v>2008</v>
      </c>
      <c r="U1255" s="1" t="s">
        <v>182</v>
      </c>
      <c r="V1255" t="s">
        <v>29</v>
      </c>
      <c r="W1255"/>
      <c r="X1255" t="s">
        <v>30</v>
      </c>
    </row>
    <row r="1256" spans="2:24">
      <c r="B1256" s="2" t="s">
        <v>2009</v>
      </c>
      <c r="C1256" s="1"/>
      <c r="D1256" s="1"/>
      <c r="E1256" s="1"/>
      <c r="F1256" s="1"/>
      <c r="G1256" s="1"/>
      <c r="H1256" s="1"/>
      <c r="I1256"/>
      <c r="J1256"/>
      <c r="K1256"/>
      <c r="L1256"/>
      <c r="M1256"/>
      <c r="N1256"/>
      <c r="O1256"/>
      <c r="Q1256" t="s">
        <v>25</v>
      </c>
      <c r="R1256" s="1" t="s">
        <v>2010</v>
      </c>
      <c r="S1256" s="1"/>
      <c r="T1256" s="1" t="s">
        <v>52</v>
      </c>
      <c r="U1256" s="1" t="s">
        <v>53</v>
      </c>
      <c r="V1256" t="s">
        <v>29</v>
      </c>
      <c r="W1256"/>
      <c r="X1256" t="s">
        <v>30</v>
      </c>
    </row>
    <row r="1257" spans="2:24">
      <c r="B1257" s="2" t="s">
        <v>2011</v>
      </c>
      <c r="C1257" s="1"/>
      <c r="D1257" s="1"/>
      <c r="E1257" s="1"/>
      <c r="F1257" s="1"/>
      <c r="G1257" s="1"/>
      <c r="H1257" s="1"/>
      <c r="I1257"/>
      <c r="J1257"/>
      <c r="K1257"/>
      <c r="L1257"/>
      <c r="M1257"/>
      <c r="N1257"/>
      <c r="O1257"/>
      <c r="Q1257" t="s">
        <v>25</v>
      </c>
      <c r="R1257" s="1" t="s">
        <v>2012</v>
      </c>
      <c r="S1257" s="1"/>
      <c r="T1257" s="1" t="s">
        <v>39</v>
      </c>
      <c r="U1257" s="1" t="s">
        <v>28</v>
      </c>
      <c r="V1257" t="s">
        <v>29</v>
      </c>
      <c r="W1257"/>
      <c r="X1257" t="s">
        <v>30</v>
      </c>
    </row>
    <row r="1258" spans="2:24">
      <c r="B1258" s="2" t="s">
        <v>2013</v>
      </c>
      <c r="C1258" s="1"/>
      <c r="D1258" s="1"/>
      <c r="E1258" s="1"/>
      <c r="F1258" s="1"/>
      <c r="G1258" s="1"/>
      <c r="H1258" s="1"/>
      <c r="I1258"/>
      <c r="J1258"/>
      <c r="K1258"/>
      <c r="L1258"/>
      <c r="M1258"/>
      <c r="N1258"/>
      <c r="O1258"/>
      <c r="Q1258" t="s">
        <v>25</v>
      </c>
      <c r="R1258" s="1"/>
      <c r="S1258" s="1"/>
      <c r="T1258" s="1" t="s">
        <v>52</v>
      </c>
      <c r="U1258" s="1" t="s">
        <v>53</v>
      </c>
      <c r="V1258" t="s">
        <v>29</v>
      </c>
      <c r="W1258"/>
      <c r="X1258" t="s">
        <v>30</v>
      </c>
    </row>
    <row r="1259" spans="2:24">
      <c r="B1259" s="2" t="s">
        <v>2014</v>
      </c>
      <c r="C1259" s="1"/>
      <c r="D1259" s="1"/>
      <c r="E1259" s="1"/>
      <c r="F1259" s="1"/>
      <c r="G1259" s="1"/>
      <c r="H1259" s="1"/>
      <c r="I1259"/>
      <c r="J1259"/>
      <c r="K1259"/>
      <c r="L1259"/>
      <c r="M1259"/>
      <c r="N1259"/>
      <c r="O1259"/>
      <c r="Q1259" t="s">
        <v>25</v>
      </c>
      <c r="R1259" s="1"/>
      <c r="S1259" s="1"/>
      <c r="T1259" s="1" t="s">
        <v>52</v>
      </c>
      <c r="U1259" s="1" t="s">
        <v>53</v>
      </c>
      <c r="V1259" t="s">
        <v>29</v>
      </c>
      <c r="W1259"/>
      <c r="X1259" t="s">
        <v>30</v>
      </c>
    </row>
    <row r="1260" spans="2:24">
      <c r="B1260" s="2" t="s">
        <v>2015</v>
      </c>
      <c r="C1260" s="1"/>
      <c r="D1260" s="1"/>
      <c r="E1260" s="1"/>
      <c r="F1260" s="1"/>
      <c r="G1260" s="1"/>
      <c r="H1260" s="1"/>
      <c r="I1260"/>
      <c r="J1260"/>
      <c r="K1260"/>
      <c r="L1260"/>
      <c r="M1260"/>
      <c r="N1260"/>
      <c r="O1260"/>
      <c r="Q1260" t="s">
        <v>25</v>
      </c>
      <c r="R1260" s="1"/>
      <c r="S1260" s="1"/>
      <c r="T1260" s="1" t="s">
        <v>2016</v>
      </c>
      <c r="U1260" s="1" t="s">
        <v>28</v>
      </c>
      <c r="V1260" t="s">
        <v>29</v>
      </c>
      <c r="W1260"/>
      <c r="X1260" t="s">
        <v>30</v>
      </c>
    </row>
    <row r="1261" spans="2:24">
      <c r="B1261" s="2" t="s">
        <v>2017</v>
      </c>
      <c r="C1261" s="1"/>
      <c r="D1261" s="1"/>
      <c r="E1261" s="1"/>
      <c r="F1261" s="1"/>
      <c r="G1261" s="1"/>
      <c r="H1261" s="1"/>
      <c r="I1261"/>
      <c r="J1261"/>
      <c r="K1261"/>
      <c r="L1261"/>
      <c r="M1261"/>
      <c r="N1261"/>
      <c r="O1261"/>
      <c r="Q1261" t="s">
        <v>25</v>
      </c>
      <c r="R1261" s="1"/>
      <c r="S1261" s="1"/>
      <c r="T1261" s="1" t="s">
        <v>2018</v>
      </c>
      <c r="U1261" s="1" t="s">
        <v>33</v>
      </c>
      <c r="V1261" t="s">
        <v>29</v>
      </c>
      <c r="W1261"/>
      <c r="X1261" t="s">
        <v>30</v>
      </c>
    </row>
    <row r="1262" spans="2:24">
      <c r="B1262" s="2" t="s">
        <v>2019</v>
      </c>
      <c r="C1262" s="1">
        <v>9837022451</v>
      </c>
      <c r="D1262" s="1"/>
      <c r="E1262" s="1"/>
      <c r="F1262" s="1"/>
      <c r="G1262" s="1" t="s">
        <v>45</v>
      </c>
      <c r="H1262" s="1" t="s">
        <v>46</v>
      </c>
      <c r="I1262"/>
      <c r="J1262"/>
      <c r="K1262"/>
      <c r="L1262"/>
      <c r="M1262"/>
      <c r="N1262"/>
      <c r="O1262"/>
      <c r="Q1262" t="s">
        <v>25</v>
      </c>
      <c r="R1262" s="1" t="s">
        <v>2020</v>
      </c>
      <c r="S1262" s="1"/>
      <c r="T1262" s="1" t="s">
        <v>286</v>
      </c>
      <c r="U1262" s="1" t="s">
        <v>28</v>
      </c>
      <c r="V1262" t="s">
        <v>29</v>
      </c>
      <c r="W1262"/>
      <c r="X1262" t="s">
        <v>30</v>
      </c>
    </row>
    <row r="1263" spans="2:24">
      <c r="B1263" s="2" t="s">
        <v>2021</v>
      </c>
      <c r="C1263" s="1">
        <v>9816510126</v>
      </c>
      <c r="D1263" s="1"/>
      <c r="E1263" s="1"/>
      <c r="F1263" s="1"/>
      <c r="G1263" s="1" t="s">
        <v>146</v>
      </c>
      <c r="H1263" s="1" t="s">
        <v>247</v>
      </c>
      <c r="I1263"/>
      <c r="J1263"/>
      <c r="K1263"/>
      <c r="L1263"/>
      <c r="M1263"/>
      <c r="N1263"/>
      <c r="O1263"/>
      <c r="Q1263" t="s">
        <v>25</v>
      </c>
      <c r="R1263" s="1"/>
      <c r="S1263" s="1"/>
      <c r="T1263" s="1" t="s">
        <v>2022</v>
      </c>
      <c r="U1263" s="1" t="s">
        <v>477</v>
      </c>
      <c r="V1263" t="s">
        <v>29</v>
      </c>
      <c r="W1263"/>
      <c r="X1263" t="s">
        <v>30</v>
      </c>
    </row>
    <row r="1264" spans="2:24">
      <c r="B1264" s="2" t="s">
        <v>2023</v>
      </c>
      <c r="C1264" s="1"/>
      <c r="D1264" s="1"/>
      <c r="E1264" s="1"/>
      <c r="F1264" s="1"/>
      <c r="G1264" s="1"/>
      <c r="H1264" s="1"/>
      <c r="I1264"/>
      <c r="J1264"/>
      <c r="K1264"/>
      <c r="L1264"/>
      <c r="M1264"/>
      <c r="N1264"/>
      <c r="O1264"/>
      <c r="Q1264" t="s">
        <v>25</v>
      </c>
      <c r="R1264" s="1"/>
      <c r="S1264" s="1"/>
      <c r="T1264" s="1" t="s">
        <v>52</v>
      </c>
      <c r="U1264" s="1" t="s">
        <v>53</v>
      </c>
      <c r="V1264" t="s">
        <v>29</v>
      </c>
      <c r="W1264"/>
      <c r="X1264" t="s">
        <v>30</v>
      </c>
    </row>
    <row r="1265" spans="2:24">
      <c r="B1265" s="2" t="s">
        <v>2024</v>
      </c>
      <c r="C1265" s="1"/>
      <c r="D1265" s="1"/>
      <c r="E1265" s="1"/>
      <c r="F1265" s="1"/>
      <c r="G1265" s="1"/>
      <c r="H1265" s="1"/>
      <c r="I1265"/>
      <c r="J1265"/>
      <c r="K1265"/>
      <c r="L1265"/>
      <c r="M1265"/>
      <c r="N1265"/>
      <c r="O1265"/>
      <c r="Q1265" t="s">
        <v>25</v>
      </c>
      <c r="R1265" s="1"/>
      <c r="S1265" s="1"/>
      <c r="T1265" s="1" t="s">
        <v>52</v>
      </c>
      <c r="U1265" s="1" t="s">
        <v>53</v>
      </c>
      <c r="V1265" t="s">
        <v>29</v>
      </c>
      <c r="W1265"/>
      <c r="X1265" t="s">
        <v>30</v>
      </c>
    </row>
    <row r="1266" spans="2:24">
      <c r="B1266" s="2" t="s">
        <v>2025</v>
      </c>
      <c r="C1266" s="1">
        <v>9005469999</v>
      </c>
      <c r="D1266" s="1"/>
      <c r="E1266" s="1"/>
      <c r="F1266" s="1"/>
      <c r="G1266" s="1" t="s">
        <v>146</v>
      </c>
      <c r="H1266" s="1" t="s">
        <v>331</v>
      </c>
      <c r="I1266"/>
      <c r="J1266"/>
      <c r="K1266"/>
      <c r="L1266"/>
      <c r="M1266"/>
      <c r="N1266"/>
      <c r="O1266"/>
      <c r="Q1266" t="s">
        <v>25</v>
      </c>
      <c r="R1266" s="1"/>
      <c r="S1266" s="1"/>
      <c r="T1266" s="1" t="s">
        <v>2026</v>
      </c>
      <c r="U1266" s="1" t="s">
        <v>28</v>
      </c>
      <c r="V1266" t="s">
        <v>29</v>
      </c>
      <c r="W1266"/>
      <c r="X1266" t="s">
        <v>30</v>
      </c>
    </row>
    <row r="1267" spans="2:24">
      <c r="B1267" s="2" t="s">
        <v>2027</v>
      </c>
      <c r="C1267" s="1"/>
      <c r="D1267" s="1"/>
      <c r="E1267" s="1"/>
      <c r="F1267" s="1"/>
      <c r="G1267" s="1"/>
      <c r="H1267" s="1"/>
      <c r="I1267"/>
      <c r="J1267"/>
      <c r="K1267"/>
      <c r="L1267"/>
      <c r="M1267"/>
      <c r="N1267"/>
      <c r="O1267"/>
      <c r="Q1267" t="s">
        <v>25</v>
      </c>
      <c r="R1267" s="1"/>
      <c r="S1267" s="1"/>
      <c r="T1267" s="1" t="s">
        <v>52</v>
      </c>
      <c r="U1267" s="1" t="s">
        <v>53</v>
      </c>
      <c r="V1267" t="s">
        <v>29</v>
      </c>
      <c r="W1267"/>
      <c r="X1267" t="s">
        <v>30</v>
      </c>
    </row>
    <row r="1268" spans="2:24">
      <c r="B1268" s="2" t="s">
        <v>2028</v>
      </c>
      <c r="C1268" s="1"/>
      <c r="D1268" s="1"/>
      <c r="E1268" s="1"/>
      <c r="F1268" s="1"/>
      <c r="G1268" s="1"/>
      <c r="H1268" s="1"/>
      <c r="I1268"/>
      <c r="J1268"/>
      <c r="K1268"/>
      <c r="L1268"/>
      <c r="M1268"/>
      <c r="N1268"/>
      <c r="O1268"/>
      <c r="Q1268" t="s">
        <v>25</v>
      </c>
      <c r="R1268" s="1"/>
      <c r="S1268" s="1"/>
      <c r="T1268" s="1" t="s">
        <v>787</v>
      </c>
      <c r="U1268" s="1" t="s">
        <v>43</v>
      </c>
      <c r="V1268" t="s">
        <v>29</v>
      </c>
      <c r="W1268"/>
      <c r="X1268" t="s">
        <v>30</v>
      </c>
    </row>
    <row r="1269" spans="2:24">
      <c r="B1269" s="2" t="s">
        <v>2029</v>
      </c>
      <c r="C1269" s="1"/>
      <c r="D1269" s="1"/>
      <c r="E1269" s="1"/>
      <c r="F1269" s="1"/>
      <c r="G1269" s="1"/>
      <c r="H1269" s="1"/>
      <c r="I1269"/>
      <c r="J1269"/>
      <c r="K1269"/>
      <c r="L1269"/>
      <c r="M1269"/>
      <c r="N1269"/>
      <c r="O1269"/>
      <c r="Q1269" t="s">
        <v>25</v>
      </c>
      <c r="R1269" s="1"/>
      <c r="S1269" s="1"/>
      <c r="T1269" s="1" t="s">
        <v>52</v>
      </c>
      <c r="U1269" s="1" t="s">
        <v>53</v>
      </c>
      <c r="V1269" t="s">
        <v>29</v>
      </c>
      <c r="W1269"/>
      <c r="X1269" t="s">
        <v>30</v>
      </c>
    </row>
    <row r="1270" spans="2:24">
      <c r="B1270" s="2" t="s">
        <v>2030</v>
      </c>
      <c r="C1270" s="1">
        <v>9306602517</v>
      </c>
      <c r="D1270" s="1"/>
      <c r="E1270" s="1"/>
      <c r="F1270" s="1"/>
      <c r="G1270" s="1" t="s">
        <v>45</v>
      </c>
      <c r="H1270" s="1" t="s">
        <v>247</v>
      </c>
      <c r="I1270"/>
      <c r="J1270"/>
      <c r="K1270"/>
      <c r="L1270"/>
      <c r="M1270"/>
      <c r="N1270"/>
      <c r="O1270"/>
      <c r="Q1270" t="s">
        <v>25</v>
      </c>
      <c r="R1270" s="1"/>
      <c r="S1270" s="1"/>
      <c r="T1270" s="1" t="s">
        <v>2031</v>
      </c>
      <c r="U1270" s="1" t="s">
        <v>78</v>
      </c>
      <c r="V1270" t="s">
        <v>29</v>
      </c>
      <c r="W1270"/>
      <c r="X1270" t="s">
        <v>30</v>
      </c>
    </row>
    <row r="1271" spans="2:24">
      <c r="B1271" s="2" t="s">
        <v>2032</v>
      </c>
      <c r="C1271" s="1"/>
      <c r="D1271" s="1"/>
      <c r="E1271" s="1"/>
      <c r="F1271" s="1"/>
      <c r="G1271" s="1"/>
      <c r="H1271" s="1"/>
      <c r="I1271"/>
      <c r="J1271"/>
      <c r="K1271"/>
      <c r="L1271"/>
      <c r="M1271"/>
      <c r="N1271"/>
      <c r="O1271"/>
      <c r="Q1271" t="s">
        <v>25</v>
      </c>
      <c r="R1271" s="1" t="s">
        <v>2033</v>
      </c>
      <c r="S1271" s="1"/>
      <c r="T1271" s="1" t="s">
        <v>1834</v>
      </c>
      <c r="U1271" s="1" t="s">
        <v>28</v>
      </c>
      <c r="V1271" t="s">
        <v>29</v>
      </c>
      <c r="W1271"/>
      <c r="X1271" t="s">
        <v>30</v>
      </c>
    </row>
    <row r="1272" spans="2:24">
      <c r="B1272" s="2" t="s">
        <v>2034</v>
      </c>
      <c r="C1272" s="1">
        <v>9409025285</v>
      </c>
      <c r="D1272" s="1"/>
      <c r="E1272" s="1"/>
      <c r="F1272" s="1"/>
      <c r="G1272" s="1" t="s">
        <v>45</v>
      </c>
      <c r="H1272" s="1" t="s">
        <v>247</v>
      </c>
      <c r="I1272"/>
      <c r="J1272"/>
      <c r="K1272"/>
      <c r="L1272"/>
      <c r="M1272"/>
      <c r="N1272"/>
      <c r="O1272"/>
      <c r="Q1272" t="s">
        <v>25</v>
      </c>
      <c r="R1272" s="1"/>
      <c r="S1272" s="1"/>
      <c r="T1272" s="1" t="s">
        <v>345</v>
      </c>
      <c r="U1272" s="1" t="s">
        <v>116</v>
      </c>
      <c r="V1272" t="s">
        <v>29</v>
      </c>
      <c r="W1272"/>
      <c r="X1272" t="s">
        <v>30</v>
      </c>
    </row>
    <row r="1273" spans="2:24">
      <c r="B1273" s="2" t="s">
        <v>2035</v>
      </c>
      <c r="C1273" s="1">
        <v>9777143530</v>
      </c>
      <c r="D1273" s="1"/>
      <c r="E1273" s="1"/>
      <c r="F1273" s="1"/>
      <c r="G1273" s="1" t="s">
        <v>45</v>
      </c>
      <c r="H1273" s="1" t="s">
        <v>331</v>
      </c>
      <c r="I1273"/>
      <c r="J1273"/>
      <c r="K1273"/>
      <c r="L1273"/>
      <c r="M1273"/>
      <c r="N1273"/>
      <c r="O1273"/>
      <c r="Q1273" t="s">
        <v>25</v>
      </c>
      <c r="R1273" s="1"/>
      <c r="S1273" s="1"/>
      <c r="T1273" s="1" t="s">
        <v>2036</v>
      </c>
      <c r="U1273" s="1" t="s">
        <v>240</v>
      </c>
      <c r="V1273" t="s">
        <v>29</v>
      </c>
      <c r="W1273"/>
      <c r="X1273" t="s">
        <v>30</v>
      </c>
    </row>
    <row r="1274" spans="2:24">
      <c r="B1274" s="2" t="s">
        <v>2037</v>
      </c>
      <c r="C1274" s="1"/>
      <c r="D1274" s="1"/>
      <c r="E1274" s="1"/>
      <c r="F1274" s="1"/>
      <c r="G1274" s="1"/>
      <c r="H1274" s="1"/>
      <c r="I1274"/>
      <c r="J1274"/>
      <c r="K1274"/>
      <c r="L1274"/>
      <c r="M1274"/>
      <c r="N1274"/>
      <c r="O1274"/>
      <c r="Q1274" t="s">
        <v>25</v>
      </c>
      <c r="R1274" s="1" t="s">
        <v>2038</v>
      </c>
      <c r="S1274" s="1"/>
      <c r="T1274" s="1" t="s">
        <v>115</v>
      </c>
      <c r="U1274" s="1" t="s">
        <v>116</v>
      </c>
      <c r="V1274" t="s">
        <v>29</v>
      </c>
      <c r="W1274"/>
      <c r="X1274" t="s">
        <v>30</v>
      </c>
    </row>
    <row r="1275" spans="2:24">
      <c r="B1275" s="2" t="s">
        <v>2039</v>
      </c>
      <c r="C1275" s="1"/>
      <c r="D1275" s="1"/>
      <c r="E1275" s="1"/>
      <c r="F1275" s="1"/>
      <c r="G1275" s="1"/>
      <c r="H1275" s="1"/>
      <c r="I1275"/>
      <c r="J1275"/>
      <c r="K1275"/>
      <c r="L1275"/>
      <c r="M1275"/>
      <c r="N1275"/>
      <c r="O1275"/>
      <c r="Q1275" t="s">
        <v>25</v>
      </c>
      <c r="R1275" s="1"/>
      <c r="S1275" s="1"/>
      <c r="T1275" s="1" t="s">
        <v>1027</v>
      </c>
      <c r="U1275" s="1" t="s">
        <v>284</v>
      </c>
      <c r="V1275" t="s">
        <v>29</v>
      </c>
      <c r="W1275"/>
      <c r="X1275" t="s">
        <v>30</v>
      </c>
    </row>
    <row r="1276" spans="2:24">
      <c r="B1276" s="2" t="s">
        <v>2040</v>
      </c>
      <c r="C1276" s="1"/>
      <c r="D1276" s="1"/>
      <c r="E1276" s="1"/>
      <c r="F1276" s="1"/>
      <c r="G1276" s="1"/>
      <c r="H1276" s="1"/>
      <c r="I1276"/>
      <c r="J1276"/>
      <c r="K1276"/>
      <c r="L1276"/>
      <c r="M1276"/>
      <c r="N1276"/>
      <c r="O1276"/>
      <c r="Q1276" t="s">
        <v>25</v>
      </c>
      <c r="R1276" s="1"/>
      <c r="S1276" s="1"/>
      <c r="T1276" s="1" t="s">
        <v>128</v>
      </c>
      <c r="U1276" s="1" t="s">
        <v>43</v>
      </c>
      <c r="V1276" t="s">
        <v>29</v>
      </c>
      <c r="W1276"/>
      <c r="X1276" t="s">
        <v>30</v>
      </c>
    </row>
    <row r="1277" spans="2:24">
      <c r="B1277" s="2" t="s">
        <v>2041</v>
      </c>
      <c r="C1277" s="1">
        <v>7206037349</v>
      </c>
      <c r="D1277" s="1"/>
      <c r="E1277" s="1"/>
      <c r="F1277" s="1"/>
      <c r="G1277" s="1" t="s">
        <v>45</v>
      </c>
      <c r="H1277" s="1" t="s">
        <v>476</v>
      </c>
      <c r="I1277"/>
      <c r="J1277"/>
      <c r="K1277"/>
      <c r="L1277"/>
      <c r="M1277"/>
      <c r="N1277"/>
      <c r="O1277"/>
      <c r="Q1277" t="s">
        <v>25</v>
      </c>
      <c r="R1277" s="1"/>
      <c r="S1277" s="1"/>
      <c r="T1277" s="1" t="s">
        <v>1663</v>
      </c>
      <c r="U1277" s="1" t="s">
        <v>78</v>
      </c>
      <c r="V1277" t="s">
        <v>29</v>
      </c>
      <c r="W1277"/>
      <c r="X1277" t="s">
        <v>30</v>
      </c>
    </row>
    <row r="1278" spans="2:24">
      <c r="B1278" s="2" t="s">
        <v>2042</v>
      </c>
      <c r="C1278" s="1">
        <v>9850664309</v>
      </c>
      <c r="D1278" s="1"/>
      <c r="E1278" s="1"/>
      <c r="F1278" s="1"/>
      <c r="G1278" s="1" t="s">
        <v>146</v>
      </c>
      <c r="H1278" s="1" t="s">
        <v>331</v>
      </c>
      <c r="I1278"/>
      <c r="J1278"/>
      <c r="K1278"/>
      <c r="L1278"/>
      <c r="M1278"/>
      <c r="N1278"/>
      <c r="O1278"/>
      <c r="Q1278" t="s">
        <v>25</v>
      </c>
      <c r="R1278" s="1"/>
      <c r="S1278" s="1"/>
      <c r="T1278" s="1" t="s">
        <v>305</v>
      </c>
      <c r="U1278" s="1" t="s">
        <v>33</v>
      </c>
      <c r="V1278" t="s">
        <v>29</v>
      </c>
      <c r="W1278"/>
      <c r="X1278" t="s">
        <v>30</v>
      </c>
    </row>
    <row r="1279" spans="2:24">
      <c r="B1279" s="2" t="s">
        <v>2043</v>
      </c>
      <c r="C1279" s="1"/>
      <c r="D1279" s="1"/>
      <c r="E1279" s="1"/>
      <c r="F1279" s="1"/>
      <c r="G1279" s="1"/>
      <c r="H1279" s="1"/>
      <c r="I1279"/>
      <c r="J1279"/>
      <c r="K1279"/>
      <c r="L1279"/>
      <c r="M1279"/>
      <c r="N1279"/>
      <c r="O1279"/>
      <c r="Q1279" t="s">
        <v>25</v>
      </c>
      <c r="R1279" s="1"/>
      <c r="S1279" s="1"/>
      <c r="T1279" s="1" t="s">
        <v>52</v>
      </c>
      <c r="U1279" s="1" t="s">
        <v>53</v>
      </c>
      <c r="V1279" t="s">
        <v>29</v>
      </c>
      <c r="W1279"/>
      <c r="X1279" t="s">
        <v>30</v>
      </c>
    </row>
    <row r="1280" spans="2:24">
      <c r="B1280" s="2" t="s">
        <v>2044</v>
      </c>
      <c r="C1280" s="1">
        <v>9195828566</v>
      </c>
      <c r="D1280" s="1"/>
      <c r="E1280" s="1"/>
      <c r="F1280" s="1"/>
      <c r="G1280" s="1" t="s">
        <v>230</v>
      </c>
      <c r="H1280" s="1" t="s">
        <v>247</v>
      </c>
      <c r="I1280"/>
      <c r="J1280"/>
      <c r="K1280"/>
      <c r="L1280"/>
      <c r="M1280"/>
      <c r="N1280"/>
      <c r="O1280"/>
      <c r="Q1280" t="s">
        <v>25</v>
      </c>
      <c r="R1280" s="1"/>
      <c r="S1280" s="1"/>
      <c r="T1280" s="1" t="s">
        <v>73</v>
      </c>
      <c r="U1280" s="1" t="s">
        <v>53</v>
      </c>
      <c r="V1280" t="s">
        <v>29</v>
      </c>
      <c r="W1280"/>
      <c r="X1280" t="s">
        <v>30</v>
      </c>
    </row>
    <row r="1281" spans="2:24">
      <c r="B1281" s="2" t="s">
        <v>2045</v>
      </c>
      <c r="C1281" s="1"/>
      <c r="D1281" s="1"/>
      <c r="E1281" s="1"/>
      <c r="F1281" s="1"/>
      <c r="G1281" s="1"/>
      <c r="H1281" s="1"/>
      <c r="I1281"/>
      <c r="J1281"/>
      <c r="K1281"/>
      <c r="L1281"/>
      <c r="M1281"/>
      <c r="N1281"/>
      <c r="O1281"/>
      <c r="Q1281" t="s">
        <v>25</v>
      </c>
      <c r="R1281" s="1" t="s">
        <v>2046</v>
      </c>
      <c r="S1281" s="1"/>
      <c r="T1281" s="1" t="s">
        <v>52</v>
      </c>
      <c r="U1281" s="1" t="s">
        <v>53</v>
      </c>
      <c r="V1281" t="s">
        <v>29</v>
      </c>
      <c r="W1281"/>
      <c r="X1281" t="s">
        <v>30</v>
      </c>
    </row>
    <row r="1282" spans="2:24">
      <c r="B1282" s="2" t="s">
        <v>2047</v>
      </c>
      <c r="C1282" s="1">
        <v>7018031516</v>
      </c>
      <c r="D1282" s="1"/>
      <c r="E1282" s="1"/>
      <c r="F1282" s="1"/>
      <c r="G1282" s="1" t="s">
        <v>146</v>
      </c>
      <c r="H1282" s="1" t="s">
        <v>331</v>
      </c>
      <c r="I1282"/>
      <c r="J1282"/>
      <c r="K1282"/>
      <c r="L1282"/>
      <c r="M1282"/>
      <c r="N1282"/>
      <c r="O1282"/>
      <c r="Q1282" t="s">
        <v>25</v>
      </c>
      <c r="R1282" s="1" t="s">
        <v>2048</v>
      </c>
      <c r="S1282" s="1"/>
      <c r="T1282" s="1" t="s">
        <v>2049</v>
      </c>
      <c r="U1282" s="1" t="s">
        <v>477</v>
      </c>
      <c r="V1282" t="s">
        <v>29</v>
      </c>
      <c r="W1282"/>
      <c r="X1282" t="s">
        <v>30</v>
      </c>
    </row>
    <row r="1283" spans="2:24">
      <c r="B1283" s="2" t="s">
        <v>2050</v>
      </c>
      <c r="C1283" s="1"/>
      <c r="D1283" s="1"/>
      <c r="E1283" s="1"/>
      <c r="F1283" s="1"/>
      <c r="G1283" s="1"/>
      <c r="H1283" s="1"/>
      <c r="I1283"/>
      <c r="J1283"/>
      <c r="K1283"/>
      <c r="L1283"/>
      <c r="M1283"/>
      <c r="N1283"/>
      <c r="O1283"/>
      <c r="Q1283" t="s">
        <v>25</v>
      </c>
      <c r="R1283" s="1"/>
      <c r="S1283" s="1"/>
      <c r="T1283" s="1" t="s">
        <v>52</v>
      </c>
      <c r="U1283" s="1" t="s">
        <v>53</v>
      </c>
      <c r="V1283" t="s">
        <v>29</v>
      </c>
      <c r="W1283"/>
      <c r="X1283" t="s">
        <v>30</v>
      </c>
    </row>
    <row r="1284" spans="2:24">
      <c r="B1284" s="2" t="s">
        <v>2051</v>
      </c>
      <c r="C1284" s="1"/>
      <c r="D1284" s="1"/>
      <c r="E1284" s="1"/>
      <c r="F1284" s="1"/>
      <c r="G1284" s="1"/>
      <c r="H1284" s="1"/>
      <c r="I1284"/>
      <c r="J1284"/>
      <c r="K1284"/>
      <c r="L1284"/>
      <c r="M1284"/>
      <c r="N1284"/>
      <c r="O1284"/>
      <c r="Q1284" t="s">
        <v>25</v>
      </c>
      <c r="R1284" s="1"/>
      <c r="S1284" s="1"/>
      <c r="T1284" s="1" t="s">
        <v>2052</v>
      </c>
      <c r="U1284" s="1" t="s">
        <v>185</v>
      </c>
      <c r="V1284" t="s">
        <v>29</v>
      </c>
      <c r="W1284"/>
      <c r="X1284" t="s">
        <v>30</v>
      </c>
    </row>
    <row r="1285" spans="2:24">
      <c r="B1285" s="2" t="s">
        <v>2053</v>
      </c>
      <c r="C1285" s="1"/>
      <c r="D1285" s="1"/>
      <c r="E1285" s="1"/>
      <c r="F1285" s="1"/>
      <c r="G1285" s="1"/>
      <c r="H1285" s="1"/>
      <c r="I1285"/>
      <c r="J1285"/>
      <c r="K1285"/>
      <c r="L1285"/>
      <c r="M1285"/>
      <c r="N1285"/>
      <c r="O1285"/>
      <c r="Q1285" t="s">
        <v>25</v>
      </c>
      <c r="R1285" s="1"/>
      <c r="S1285" s="1"/>
      <c r="T1285" s="1" t="s">
        <v>52</v>
      </c>
      <c r="U1285" s="1" t="s">
        <v>53</v>
      </c>
      <c r="V1285" t="s">
        <v>29</v>
      </c>
      <c r="W1285"/>
      <c r="X1285" t="s">
        <v>30</v>
      </c>
    </row>
    <row r="1286" spans="2:24">
      <c r="B1286" s="2" t="s">
        <v>2054</v>
      </c>
      <c r="C1286" s="1"/>
      <c r="D1286" s="1"/>
      <c r="E1286" s="1"/>
      <c r="F1286" s="1"/>
      <c r="G1286" s="1"/>
      <c r="H1286" s="1"/>
      <c r="I1286"/>
      <c r="J1286"/>
      <c r="K1286"/>
      <c r="L1286"/>
      <c r="M1286"/>
      <c r="N1286"/>
      <c r="O1286"/>
      <c r="Q1286" t="s">
        <v>25</v>
      </c>
      <c r="R1286" s="1"/>
      <c r="S1286" s="1"/>
      <c r="T1286" s="1" t="s">
        <v>52</v>
      </c>
      <c r="U1286" s="1" t="s">
        <v>53</v>
      </c>
      <c r="V1286" t="s">
        <v>29</v>
      </c>
      <c r="W1286"/>
      <c r="X1286" t="s">
        <v>30</v>
      </c>
    </row>
    <row r="1287" spans="2:24">
      <c r="B1287" s="2" t="s">
        <v>2055</v>
      </c>
      <c r="C1287" s="1">
        <v>9876231586</v>
      </c>
      <c r="D1287" s="1"/>
      <c r="E1287" s="1"/>
      <c r="F1287" s="1"/>
      <c r="G1287" s="1" t="s">
        <v>1942</v>
      </c>
      <c r="H1287" s="1" t="s">
        <v>331</v>
      </c>
      <c r="I1287"/>
      <c r="J1287"/>
      <c r="K1287"/>
      <c r="L1287"/>
      <c r="M1287"/>
      <c r="N1287"/>
      <c r="O1287"/>
      <c r="Q1287" t="s">
        <v>25</v>
      </c>
      <c r="R1287" s="1"/>
      <c r="S1287" s="1"/>
      <c r="T1287" s="1" t="s">
        <v>1779</v>
      </c>
      <c r="U1287" s="1" t="s">
        <v>90</v>
      </c>
      <c r="V1287" t="s">
        <v>29</v>
      </c>
      <c r="W1287"/>
      <c r="X1287" t="s">
        <v>30</v>
      </c>
    </row>
    <row r="1288" spans="2:24">
      <c r="B1288" s="2" t="s">
        <v>2056</v>
      </c>
      <c r="C1288" s="1">
        <f>919711162203</f>
        <v>919711162203</v>
      </c>
      <c r="D1288" s="1"/>
      <c r="E1288" s="1"/>
      <c r="F1288" s="1"/>
      <c r="G1288" s="1" t="s">
        <v>146</v>
      </c>
      <c r="H1288" s="1" t="s">
        <v>1268</v>
      </c>
      <c r="I1288"/>
      <c r="J1288"/>
      <c r="K1288"/>
      <c r="L1288"/>
      <c r="M1288"/>
      <c r="N1288"/>
      <c r="O1288"/>
      <c r="Q1288" t="s">
        <v>25</v>
      </c>
      <c r="R1288" s="1"/>
      <c r="S1288" s="1"/>
      <c r="T1288" s="1" t="s">
        <v>594</v>
      </c>
      <c r="U1288" s="1" t="s">
        <v>53</v>
      </c>
      <c r="V1288" t="s">
        <v>29</v>
      </c>
      <c r="W1288"/>
      <c r="X1288" t="s">
        <v>30</v>
      </c>
    </row>
    <row r="1289" spans="2:24">
      <c r="B1289" s="2" t="s">
        <v>2057</v>
      </c>
      <c r="C1289" s="1"/>
      <c r="D1289" s="1"/>
      <c r="E1289" s="1"/>
      <c r="F1289" s="1"/>
      <c r="G1289" s="1"/>
      <c r="H1289" s="1"/>
      <c r="I1289"/>
      <c r="J1289"/>
      <c r="K1289"/>
      <c r="L1289"/>
      <c r="M1289"/>
      <c r="N1289"/>
      <c r="O1289"/>
      <c r="Q1289" t="s">
        <v>25</v>
      </c>
      <c r="R1289" s="1"/>
      <c r="S1289" s="1"/>
      <c r="T1289" s="1" t="s">
        <v>52</v>
      </c>
      <c r="U1289" s="1" t="s">
        <v>53</v>
      </c>
      <c r="V1289" t="s">
        <v>29</v>
      </c>
      <c r="W1289"/>
      <c r="X1289" t="s">
        <v>30</v>
      </c>
    </row>
    <row r="1290" spans="2:24">
      <c r="B1290" s="2" t="s">
        <v>2058</v>
      </c>
      <c r="C1290" s="1"/>
      <c r="D1290" s="1"/>
      <c r="E1290" s="1"/>
      <c r="F1290" s="1"/>
      <c r="G1290" s="1"/>
      <c r="H1290" s="1"/>
      <c r="I1290"/>
      <c r="J1290"/>
      <c r="K1290"/>
      <c r="L1290"/>
      <c r="M1290"/>
      <c r="N1290"/>
      <c r="O1290"/>
      <c r="Q1290" t="s">
        <v>25</v>
      </c>
      <c r="R1290" s="1"/>
      <c r="S1290" s="1"/>
      <c r="T1290" s="1" t="s">
        <v>423</v>
      </c>
      <c r="U1290" s="1" t="s">
        <v>28</v>
      </c>
      <c r="V1290" t="s">
        <v>29</v>
      </c>
      <c r="W1290"/>
      <c r="X1290" t="s">
        <v>30</v>
      </c>
    </row>
    <row r="1291" spans="2:24">
      <c r="B1291" s="2" t="s">
        <v>2059</v>
      </c>
      <c r="C1291" s="1">
        <v>9717405820</v>
      </c>
      <c r="D1291" s="1"/>
      <c r="E1291" s="1"/>
      <c r="F1291" s="1"/>
      <c r="G1291" s="1" t="s">
        <v>146</v>
      </c>
      <c r="H1291" s="1" t="s">
        <v>331</v>
      </c>
      <c r="I1291"/>
      <c r="J1291"/>
      <c r="K1291"/>
      <c r="L1291"/>
      <c r="M1291"/>
      <c r="N1291"/>
      <c r="O1291"/>
      <c r="Q1291" t="s">
        <v>25</v>
      </c>
      <c r="R1291" s="1" t="s">
        <v>2060</v>
      </c>
      <c r="S1291" s="1"/>
      <c r="T1291" s="1" t="s">
        <v>594</v>
      </c>
      <c r="U1291" s="1" t="s">
        <v>53</v>
      </c>
      <c r="V1291" t="s">
        <v>29</v>
      </c>
      <c r="W1291"/>
      <c r="X1291" t="s">
        <v>30</v>
      </c>
    </row>
    <row r="1292" spans="2:24">
      <c r="B1292" s="2" t="s">
        <v>2061</v>
      </c>
      <c r="C1292" s="1"/>
      <c r="D1292" s="1"/>
      <c r="E1292" s="1"/>
      <c r="F1292" s="1"/>
      <c r="G1292" s="1"/>
      <c r="H1292" s="1"/>
      <c r="I1292"/>
      <c r="J1292"/>
      <c r="K1292"/>
      <c r="L1292"/>
      <c r="M1292"/>
      <c r="N1292"/>
      <c r="O1292"/>
      <c r="Q1292" t="s">
        <v>25</v>
      </c>
      <c r="R1292" s="1"/>
      <c r="S1292" s="1"/>
      <c r="T1292" s="1" t="s">
        <v>52</v>
      </c>
      <c r="U1292" s="1" t="s">
        <v>53</v>
      </c>
      <c r="V1292" t="s">
        <v>29</v>
      </c>
      <c r="W1292"/>
      <c r="X1292" t="s">
        <v>30</v>
      </c>
    </row>
    <row r="1293" spans="2:24">
      <c r="B1293" s="2" t="s">
        <v>2062</v>
      </c>
      <c r="C1293" s="1"/>
      <c r="D1293" s="1"/>
      <c r="E1293" s="1"/>
      <c r="F1293" s="1"/>
      <c r="G1293" s="1"/>
      <c r="H1293" s="1"/>
      <c r="I1293"/>
      <c r="J1293"/>
      <c r="K1293"/>
      <c r="L1293"/>
      <c r="M1293"/>
      <c r="N1293"/>
      <c r="O1293"/>
      <c r="Q1293" t="s">
        <v>25</v>
      </c>
      <c r="R1293" s="1"/>
      <c r="S1293" s="1"/>
      <c r="T1293" s="1" t="s">
        <v>423</v>
      </c>
      <c r="U1293" s="1" t="s">
        <v>28</v>
      </c>
      <c r="V1293" t="s">
        <v>29</v>
      </c>
      <c r="W1293"/>
      <c r="X1293" t="s">
        <v>30</v>
      </c>
    </row>
    <row r="1294" spans="2:24">
      <c r="B1294" s="2" t="s">
        <v>2063</v>
      </c>
      <c r="C1294" s="1"/>
      <c r="D1294" s="1"/>
      <c r="E1294" s="1"/>
      <c r="F1294" s="1"/>
      <c r="G1294" s="1"/>
      <c r="H1294" s="1"/>
      <c r="I1294"/>
      <c r="J1294"/>
      <c r="K1294"/>
      <c r="L1294"/>
      <c r="M1294"/>
      <c r="N1294"/>
      <c r="O1294"/>
      <c r="Q1294" t="s">
        <v>25</v>
      </c>
      <c r="R1294" s="1"/>
      <c r="S1294" s="1"/>
      <c r="T1294" s="1" t="s">
        <v>2064</v>
      </c>
      <c r="U1294" s="1" t="s">
        <v>102</v>
      </c>
      <c r="V1294" t="s">
        <v>29</v>
      </c>
      <c r="W1294"/>
      <c r="X1294" t="s">
        <v>30</v>
      </c>
    </row>
    <row r="1295" spans="2:24">
      <c r="B1295" s="2" t="s">
        <v>2065</v>
      </c>
      <c r="C1295" s="1"/>
      <c r="D1295" s="1"/>
      <c r="E1295" s="1"/>
      <c r="F1295" s="1"/>
      <c r="G1295" s="1"/>
      <c r="H1295" s="1"/>
      <c r="I1295"/>
      <c r="J1295"/>
      <c r="K1295"/>
      <c r="L1295"/>
      <c r="M1295"/>
      <c r="N1295"/>
      <c r="O1295"/>
      <c r="Q1295" t="s">
        <v>25</v>
      </c>
      <c r="R1295" s="1"/>
      <c r="S1295" s="1"/>
      <c r="T1295" s="1" t="s">
        <v>1178</v>
      </c>
      <c r="U1295" s="1" t="s">
        <v>105</v>
      </c>
      <c r="V1295" t="s">
        <v>29</v>
      </c>
      <c r="W1295"/>
      <c r="X1295" t="s">
        <v>30</v>
      </c>
    </row>
    <row r="1296" spans="2:24">
      <c r="B1296" s="2" t="s">
        <v>2066</v>
      </c>
      <c r="C1296" s="1"/>
      <c r="D1296" s="1"/>
      <c r="E1296" s="1"/>
      <c r="F1296" s="1"/>
      <c r="G1296" s="1"/>
      <c r="H1296" s="1"/>
      <c r="I1296"/>
      <c r="J1296"/>
      <c r="K1296"/>
      <c r="L1296"/>
      <c r="M1296"/>
      <c r="N1296"/>
      <c r="O1296"/>
      <c r="Q1296" t="s">
        <v>25</v>
      </c>
      <c r="R1296" s="1"/>
      <c r="S1296" s="1"/>
      <c r="T1296" s="1" t="s">
        <v>39</v>
      </c>
      <c r="U1296" s="1" t="s">
        <v>28</v>
      </c>
      <c r="V1296" t="s">
        <v>29</v>
      </c>
      <c r="W1296"/>
      <c r="X1296" t="s">
        <v>30</v>
      </c>
    </row>
    <row r="1297" spans="2:24">
      <c r="B1297" s="2" t="s">
        <v>2067</v>
      </c>
      <c r="C1297" s="1"/>
      <c r="D1297" s="1"/>
      <c r="E1297" s="1"/>
      <c r="F1297" s="1"/>
      <c r="G1297" s="1"/>
      <c r="H1297" s="1"/>
      <c r="I1297"/>
      <c r="J1297"/>
      <c r="K1297"/>
      <c r="L1297"/>
      <c r="M1297"/>
      <c r="N1297"/>
      <c r="O1297"/>
      <c r="Q1297" t="s">
        <v>25</v>
      </c>
      <c r="R1297" s="1"/>
      <c r="S1297" s="1"/>
      <c r="T1297" s="1" t="s">
        <v>155</v>
      </c>
      <c r="U1297" s="1" t="s">
        <v>90</v>
      </c>
      <c r="V1297" t="s">
        <v>29</v>
      </c>
      <c r="W1297"/>
      <c r="X1297" t="s">
        <v>30</v>
      </c>
    </row>
    <row r="1298" spans="2:24">
      <c r="B1298" s="2" t="s">
        <v>2068</v>
      </c>
      <c r="C1298" s="1"/>
      <c r="D1298" s="1"/>
      <c r="E1298" s="1"/>
      <c r="F1298" s="1"/>
      <c r="G1298" s="1"/>
      <c r="H1298" s="1"/>
      <c r="I1298"/>
      <c r="J1298"/>
      <c r="K1298"/>
      <c r="L1298"/>
      <c r="M1298"/>
      <c r="N1298"/>
      <c r="O1298"/>
      <c r="Q1298" t="s">
        <v>25</v>
      </c>
      <c r="R1298" s="1"/>
      <c r="S1298" s="1"/>
      <c r="T1298" s="1" t="s">
        <v>2069</v>
      </c>
      <c r="U1298" s="1" t="s">
        <v>90</v>
      </c>
      <c r="V1298" t="s">
        <v>29</v>
      </c>
      <c r="W1298"/>
      <c r="X1298" t="s">
        <v>30</v>
      </c>
    </row>
    <row r="1299" spans="2:24">
      <c r="B1299" s="2" t="s">
        <v>2070</v>
      </c>
      <c r="C1299" s="1">
        <v>9096888049</v>
      </c>
      <c r="D1299" s="1"/>
      <c r="E1299" s="1"/>
      <c r="F1299" s="1"/>
      <c r="G1299" s="1" t="s">
        <v>45</v>
      </c>
      <c r="H1299" s="1" t="s">
        <v>331</v>
      </c>
      <c r="I1299"/>
      <c r="J1299"/>
      <c r="K1299"/>
      <c r="L1299"/>
      <c r="M1299"/>
      <c r="N1299"/>
      <c r="O1299"/>
      <c r="Q1299" t="s">
        <v>25</v>
      </c>
      <c r="R1299" s="1"/>
      <c r="S1299" s="1"/>
      <c r="T1299" s="1" t="s">
        <v>147</v>
      </c>
      <c r="U1299" s="1" t="s">
        <v>148</v>
      </c>
      <c r="V1299" t="s">
        <v>29</v>
      </c>
      <c r="W1299"/>
      <c r="X1299" t="s">
        <v>30</v>
      </c>
    </row>
    <row r="1300" spans="2:24">
      <c r="B1300" s="2" t="s">
        <v>2071</v>
      </c>
      <c r="C1300" s="1"/>
      <c r="D1300" s="1"/>
      <c r="E1300" s="1"/>
      <c r="F1300" s="1"/>
      <c r="G1300" s="1"/>
      <c r="H1300" s="1"/>
      <c r="I1300"/>
      <c r="J1300"/>
      <c r="K1300"/>
      <c r="L1300"/>
      <c r="M1300"/>
      <c r="N1300"/>
      <c r="O1300"/>
      <c r="Q1300" t="s">
        <v>25</v>
      </c>
      <c r="R1300" s="1"/>
      <c r="S1300" s="1"/>
      <c r="T1300" s="1" t="s">
        <v>305</v>
      </c>
      <c r="U1300" s="1" t="s">
        <v>33</v>
      </c>
      <c r="V1300" t="s">
        <v>29</v>
      </c>
      <c r="W1300"/>
      <c r="X1300" t="s">
        <v>30</v>
      </c>
    </row>
    <row r="1301" spans="2:24">
      <c r="B1301" s="2" t="s">
        <v>2072</v>
      </c>
      <c r="C1301" s="1">
        <v>9840284783</v>
      </c>
      <c r="D1301" s="1"/>
      <c r="E1301" s="1"/>
      <c r="F1301" s="1"/>
      <c r="G1301" s="1" t="s">
        <v>1216</v>
      </c>
      <c r="H1301" s="1" t="s">
        <v>46</v>
      </c>
      <c r="I1301"/>
      <c r="J1301"/>
      <c r="K1301"/>
      <c r="L1301"/>
      <c r="M1301"/>
      <c r="N1301"/>
      <c r="O1301"/>
      <c r="Q1301" t="s">
        <v>25</v>
      </c>
      <c r="R1301" s="1" t="s">
        <v>2073</v>
      </c>
      <c r="S1301" s="1"/>
      <c r="T1301" s="1" t="s">
        <v>258</v>
      </c>
      <c r="U1301" s="1" t="s">
        <v>179</v>
      </c>
      <c r="V1301" t="s">
        <v>29</v>
      </c>
      <c r="W1301"/>
      <c r="X1301" t="s">
        <v>30</v>
      </c>
    </row>
    <row r="1302" spans="2:24">
      <c r="B1302" s="2" t="s">
        <v>2074</v>
      </c>
      <c r="C1302" s="1">
        <v>9311975019</v>
      </c>
      <c r="D1302" s="1"/>
      <c r="E1302" s="1"/>
      <c r="F1302" s="1"/>
      <c r="G1302" s="1" t="s">
        <v>45</v>
      </c>
      <c r="H1302" s="1" t="s">
        <v>510</v>
      </c>
      <c r="I1302"/>
      <c r="J1302"/>
      <c r="K1302"/>
      <c r="L1302"/>
      <c r="M1302"/>
      <c r="N1302"/>
      <c r="O1302"/>
      <c r="Q1302" t="s">
        <v>25</v>
      </c>
      <c r="R1302" s="1"/>
      <c r="S1302" s="1"/>
      <c r="T1302" s="1" t="s">
        <v>73</v>
      </c>
      <c r="U1302" s="1" t="s">
        <v>53</v>
      </c>
      <c r="V1302" t="s">
        <v>29</v>
      </c>
      <c r="W1302"/>
      <c r="X1302" t="s">
        <v>30</v>
      </c>
    </row>
    <row r="1303" spans="2:24">
      <c r="B1303" s="2" t="s">
        <v>2075</v>
      </c>
      <c r="C1303" s="1"/>
      <c r="D1303" s="1"/>
      <c r="E1303" s="1"/>
      <c r="F1303" s="1"/>
      <c r="G1303" s="1"/>
      <c r="H1303" s="1"/>
      <c r="I1303"/>
      <c r="J1303"/>
      <c r="K1303"/>
      <c r="L1303"/>
      <c r="M1303"/>
      <c r="N1303"/>
      <c r="O1303"/>
      <c r="Q1303" t="s">
        <v>25</v>
      </c>
      <c r="R1303" s="1"/>
      <c r="S1303" s="1"/>
      <c r="T1303" s="1" t="s">
        <v>2076</v>
      </c>
      <c r="U1303" s="1" t="s">
        <v>276</v>
      </c>
      <c r="V1303" t="s">
        <v>29</v>
      </c>
      <c r="W1303"/>
      <c r="X1303" t="s">
        <v>30</v>
      </c>
    </row>
    <row r="1304" spans="2:24">
      <c r="B1304" s="2" t="s">
        <v>2077</v>
      </c>
      <c r="C1304" s="1"/>
      <c r="D1304" s="1"/>
      <c r="E1304" s="1"/>
      <c r="F1304" s="1"/>
      <c r="G1304" s="1"/>
      <c r="H1304" s="1"/>
      <c r="I1304"/>
      <c r="J1304"/>
      <c r="K1304"/>
      <c r="L1304"/>
      <c r="M1304"/>
      <c r="N1304"/>
      <c r="O1304"/>
      <c r="Q1304" t="s">
        <v>25</v>
      </c>
      <c r="R1304" s="1"/>
      <c r="S1304" s="1"/>
      <c r="T1304" s="1" t="s">
        <v>77</v>
      </c>
      <c r="U1304" s="1" t="s">
        <v>78</v>
      </c>
      <c r="V1304" t="s">
        <v>29</v>
      </c>
      <c r="W1304"/>
      <c r="X1304" t="s">
        <v>30</v>
      </c>
    </row>
    <row r="1305" spans="2:24">
      <c r="B1305" s="2" t="s">
        <v>2078</v>
      </c>
      <c r="C1305" s="1"/>
      <c r="D1305" s="1"/>
      <c r="E1305" s="1"/>
      <c r="F1305" s="1"/>
      <c r="G1305" s="1"/>
      <c r="H1305" s="1"/>
      <c r="I1305"/>
      <c r="J1305"/>
      <c r="K1305"/>
      <c r="L1305"/>
      <c r="M1305"/>
      <c r="N1305"/>
      <c r="O1305"/>
      <c r="Q1305" t="s">
        <v>25</v>
      </c>
      <c r="R1305" s="1" t="s">
        <v>2079</v>
      </c>
      <c r="S1305" s="1"/>
      <c r="T1305" s="1" t="s">
        <v>52</v>
      </c>
      <c r="U1305" s="1" t="s">
        <v>53</v>
      </c>
      <c r="V1305" t="s">
        <v>29</v>
      </c>
      <c r="W1305"/>
      <c r="X1305" t="s">
        <v>30</v>
      </c>
    </row>
    <row r="1306" spans="2:24">
      <c r="B1306" s="2" t="s">
        <v>2080</v>
      </c>
      <c r="C1306" s="1">
        <v>9700054000</v>
      </c>
      <c r="D1306" s="1"/>
      <c r="E1306" s="1"/>
      <c r="F1306" s="1"/>
      <c r="G1306" s="1" t="s">
        <v>45</v>
      </c>
      <c r="H1306" s="1" t="s">
        <v>331</v>
      </c>
      <c r="I1306"/>
      <c r="J1306"/>
      <c r="K1306"/>
      <c r="L1306"/>
      <c r="M1306"/>
      <c r="N1306"/>
      <c r="O1306"/>
      <c r="Q1306" t="s">
        <v>25</v>
      </c>
      <c r="R1306" s="1"/>
      <c r="S1306" s="1"/>
      <c r="T1306" s="1" t="s">
        <v>1326</v>
      </c>
      <c r="U1306" s="1" t="s">
        <v>28</v>
      </c>
      <c r="V1306" t="s">
        <v>29</v>
      </c>
      <c r="W1306"/>
      <c r="X1306" t="s">
        <v>30</v>
      </c>
    </row>
    <row r="1307" spans="2:24">
      <c r="B1307" s="2" t="s">
        <v>2081</v>
      </c>
      <c r="C1307" s="1">
        <v>9891636745</v>
      </c>
      <c r="D1307" s="1"/>
      <c r="E1307" s="1"/>
      <c r="F1307" s="1"/>
      <c r="G1307" s="1" t="s">
        <v>146</v>
      </c>
      <c r="H1307" s="1" t="s">
        <v>476</v>
      </c>
      <c r="I1307"/>
      <c r="J1307"/>
      <c r="K1307"/>
      <c r="L1307"/>
      <c r="M1307"/>
      <c r="N1307"/>
      <c r="O1307"/>
      <c r="Q1307" t="s">
        <v>25</v>
      </c>
      <c r="R1307" s="1" t="s">
        <v>2082</v>
      </c>
      <c r="S1307" s="1"/>
      <c r="T1307" s="1" t="s">
        <v>39</v>
      </c>
      <c r="U1307" s="1" t="s">
        <v>28</v>
      </c>
      <c r="V1307" t="s">
        <v>29</v>
      </c>
      <c r="W1307"/>
      <c r="X1307" t="s">
        <v>30</v>
      </c>
    </row>
    <row r="1308" spans="2:24">
      <c r="B1308" s="2" t="s">
        <v>2083</v>
      </c>
      <c r="C1308" s="1">
        <v>9102030653</v>
      </c>
      <c r="D1308" s="1"/>
      <c r="E1308" s="1"/>
      <c r="F1308" s="1"/>
      <c r="G1308" s="1" t="s">
        <v>45</v>
      </c>
      <c r="H1308" s="1" t="s">
        <v>247</v>
      </c>
      <c r="I1308"/>
      <c r="J1308"/>
      <c r="K1308"/>
      <c r="L1308"/>
      <c r="M1308"/>
      <c r="N1308"/>
      <c r="O1308"/>
      <c r="Q1308" t="s">
        <v>25</v>
      </c>
      <c r="R1308" s="1"/>
      <c r="S1308" s="1"/>
      <c r="T1308" s="1" t="s">
        <v>1171</v>
      </c>
      <c r="U1308" s="1" t="s">
        <v>90</v>
      </c>
      <c r="V1308" t="s">
        <v>29</v>
      </c>
      <c r="W1308"/>
      <c r="X1308" t="s">
        <v>30</v>
      </c>
    </row>
    <row r="1309" spans="2:24">
      <c r="B1309" s="2" t="s">
        <v>2084</v>
      </c>
      <c r="C1309" s="1"/>
      <c r="D1309" s="1"/>
      <c r="E1309" s="1"/>
      <c r="F1309" s="1"/>
      <c r="G1309" s="1"/>
      <c r="H1309" s="1"/>
      <c r="I1309"/>
      <c r="J1309"/>
      <c r="K1309"/>
      <c r="L1309"/>
      <c r="M1309"/>
      <c r="N1309"/>
      <c r="O1309"/>
      <c r="Q1309" t="s">
        <v>25</v>
      </c>
      <c r="R1309" s="1"/>
      <c r="S1309" s="1"/>
      <c r="T1309" s="1" t="s">
        <v>52</v>
      </c>
      <c r="U1309" s="1" t="s">
        <v>53</v>
      </c>
      <c r="V1309" t="s">
        <v>29</v>
      </c>
      <c r="W1309"/>
      <c r="X1309" t="s">
        <v>30</v>
      </c>
    </row>
    <row r="1310" spans="2:24">
      <c r="B1310" s="2" t="s">
        <v>2085</v>
      </c>
      <c r="C1310" s="1">
        <v>9893527448</v>
      </c>
      <c r="D1310" s="1"/>
      <c r="E1310" s="1"/>
      <c r="F1310" s="1"/>
      <c r="G1310" s="1" t="s">
        <v>230</v>
      </c>
      <c r="H1310" s="1" t="s">
        <v>331</v>
      </c>
      <c r="I1310"/>
      <c r="J1310"/>
      <c r="K1310"/>
      <c r="L1310"/>
      <c r="M1310"/>
      <c r="N1310"/>
      <c r="O1310"/>
      <c r="Q1310" t="s">
        <v>25</v>
      </c>
      <c r="R1310" s="1"/>
      <c r="S1310" s="1"/>
      <c r="T1310" s="1" t="s">
        <v>391</v>
      </c>
      <c r="U1310" s="1" t="s">
        <v>350</v>
      </c>
      <c r="V1310" t="s">
        <v>29</v>
      </c>
      <c r="W1310"/>
      <c r="X1310" t="s">
        <v>30</v>
      </c>
    </row>
    <row r="1311" spans="2:24">
      <c r="B1311" s="2" t="s">
        <v>2086</v>
      </c>
      <c r="C1311" s="1">
        <v>9560516789</v>
      </c>
      <c r="D1311" s="1"/>
      <c r="E1311" s="1"/>
      <c r="F1311" s="1"/>
      <c r="G1311" s="1" t="s">
        <v>146</v>
      </c>
      <c r="H1311" s="1" t="s">
        <v>247</v>
      </c>
      <c r="I1311"/>
      <c r="J1311"/>
      <c r="K1311"/>
      <c r="L1311"/>
      <c r="M1311"/>
      <c r="N1311"/>
      <c r="O1311"/>
      <c r="Q1311" t="s">
        <v>25</v>
      </c>
      <c r="R1311" s="1"/>
      <c r="S1311" s="1"/>
      <c r="T1311" s="1" t="s">
        <v>39</v>
      </c>
      <c r="U1311" s="1" t="s">
        <v>28</v>
      </c>
      <c r="V1311" t="s">
        <v>29</v>
      </c>
      <c r="W1311"/>
      <c r="X1311" t="s">
        <v>30</v>
      </c>
    </row>
    <row r="1312" spans="2:24">
      <c r="B1312" s="2" t="s">
        <v>2087</v>
      </c>
      <c r="C1312" s="1"/>
      <c r="D1312" s="1"/>
      <c r="E1312" s="1"/>
      <c r="F1312" s="1"/>
      <c r="G1312" s="1"/>
      <c r="H1312" s="1"/>
      <c r="I1312"/>
      <c r="J1312"/>
      <c r="K1312"/>
      <c r="L1312"/>
      <c r="M1312"/>
      <c r="N1312"/>
      <c r="O1312"/>
      <c r="Q1312" t="s">
        <v>25</v>
      </c>
      <c r="R1312" s="1"/>
      <c r="S1312" s="1"/>
      <c r="T1312" s="1" t="s">
        <v>95</v>
      </c>
      <c r="U1312" s="1" t="s">
        <v>43</v>
      </c>
      <c r="V1312" t="s">
        <v>29</v>
      </c>
      <c r="W1312"/>
      <c r="X1312" t="s">
        <v>30</v>
      </c>
    </row>
    <row r="1313" spans="2:24">
      <c r="B1313" s="2" t="s">
        <v>2088</v>
      </c>
      <c r="C1313" s="1">
        <v>9900718007</v>
      </c>
      <c r="D1313" s="1"/>
      <c r="E1313" s="1"/>
      <c r="F1313" s="1"/>
      <c r="G1313" s="1" t="s">
        <v>45</v>
      </c>
      <c r="H1313" s="1" t="s">
        <v>247</v>
      </c>
      <c r="I1313"/>
      <c r="J1313"/>
      <c r="K1313"/>
      <c r="L1313"/>
      <c r="M1313"/>
      <c r="N1313"/>
      <c r="O1313"/>
      <c r="Q1313" t="s">
        <v>25</v>
      </c>
      <c r="R1313" s="1"/>
      <c r="S1313" s="1"/>
      <c r="T1313" s="1" t="s">
        <v>1300</v>
      </c>
      <c r="U1313" s="1" t="s">
        <v>102</v>
      </c>
      <c r="V1313" t="s">
        <v>29</v>
      </c>
      <c r="W1313"/>
      <c r="X1313" t="s">
        <v>30</v>
      </c>
    </row>
    <row r="1314" spans="2:24">
      <c r="B1314" s="2" t="s">
        <v>2089</v>
      </c>
      <c r="C1314" s="1">
        <v>9868977795</v>
      </c>
      <c r="D1314" s="1"/>
      <c r="E1314" s="1"/>
      <c r="F1314" s="1"/>
      <c r="G1314" s="1" t="s">
        <v>146</v>
      </c>
      <c r="H1314" s="1" t="s">
        <v>247</v>
      </c>
      <c r="I1314"/>
      <c r="J1314"/>
      <c r="K1314"/>
      <c r="L1314"/>
      <c r="M1314"/>
      <c r="N1314"/>
      <c r="O1314"/>
      <c r="Q1314" t="s">
        <v>25</v>
      </c>
      <c r="R1314" s="1"/>
      <c r="S1314" s="1"/>
      <c r="T1314" s="1" t="s">
        <v>39</v>
      </c>
      <c r="U1314" s="1" t="s">
        <v>28</v>
      </c>
      <c r="V1314" t="s">
        <v>29</v>
      </c>
      <c r="W1314"/>
      <c r="X1314" t="s">
        <v>30</v>
      </c>
    </row>
    <row r="1315" spans="2:24">
      <c r="B1315" s="2" t="s">
        <v>2090</v>
      </c>
      <c r="C1315" s="1"/>
      <c r="D1315" s="1"/>
      <c r="E1315" s="1"/>
      <c r="F1315" s="1"/>
      <c r="G1315" s="1"/>
      <c r="H1315" s="1"/>
      <c r="I1315"/>
      <c r="J1315"/>
      <c r="K1315"/>
      <c r="L1315"/>
      <c r="M1315"/>
      <c r="N1315"/>
      <c r="O1315"/>
      <c r="Q1315" t="s">
        <v>25</v>
      </c>
      <c r="R1315" s="1" t="s">
        <v>2091</v>
      </c>
      <c r="S1315" s="1"/>
      <c r="T1315" s="1" t="s">
        <v>423</v>
      </c>
      <c r="U1315" s="1" t="s">
        <v>28</v>
      </c>
      <c r="V1315" t="s">
        <v>29</v>
      </c>
      <c r="W1315"/>
      <c r="X1315" t="s">
        <v>30</v>
      </c>
    </row>
    <row r="1316" spans="2:24">
      <c r="B1316" s="2" t="s">
        <v>2092</v>
      </c>
      <c r="C1316" s="1">
        <v>9099254898</v>
      </c>
      <c r="D1316" s="1"/>
      <c r="E1316" s="1"/>
      <c r="F1316" s="1"/>
      <c r="G1316" s="1" t="s">
        <v>146</v>
      </c>
      <c r="H1316" s="1" t="s">
        <v>476</v>
      </c>
      <c r="I1316"/>
      <c r="J1316"/>
      <c r="K1316"/>
      <c r="L1316"/>
      <c r="M1316"/>
      <c r="N1316"/>
      <c r="O1316"/>
      <c r="Q1316" t="s">
        <v>25</v>
      </c>
      <c r="R1316" s="1" t="s">
        <v>2093</v>
      </c>
      <c r="S1316" s="1"/>
      <c r="T1316" s="1" t="s">
        <v>255</v>
      </c>
      <c r="U1316" s="1" t="s">
        <v>116</v>
      </c>
      <c r="V1316" t="s">
        <v>29</v>
      </c>
      <c r="W1316"/>
      <c r="X1316" t="s">
        <v>30</v>
      </c>
    </row>
    <row r="1317" spans="2:24">
      <c r="B1317" s="2" t="s">
        <v>2094</v>
      </c>
      <c r="C1317" s="1"/>
      <c r="D1317" s="1"/>
      <c r="E1317" s="1"/>
      <c r="F1317" s="1"/>
      <c r="G1317" s="1"/>
      <c r="H1317" s="1"/>
      <c r="I1317"/>
      <c r="J1317"/>
      <c r="K1317"/>
      <c r="L1317"/>
      <c r="M1317"/>
      <c r="N1317"/>
      <c r="O1317"/>
      <c r="Q1317" t="s">
        <v>25</v>
      </c>
      <c r="R1317" s="1" t="s">
        <v>2095</v>
      </c>
      <c r="S1317" s="1"/>
      <c r="T1317" s="1" t="s">
        <v>52</v>
      </c>
      <c r="U1317" s="1" t="s">
        <v>53</v>
      </c>
      <c r="V1317" t="s">
        <v>29</v>
      </c>
      <c r="W1317"/>
      <c r="X1317" t="s">
        <v>30</v>
      </c>
    </row>
    <row r="1318" spans="2:24">
      <c r="B1318" s="2" t="s">
        <v>2096</v>
      </c>
      <c r="C1318" s="1"/>
      <c r="D1318" s="1"/>
      <c r="E1318" s="1"/>
      <c r="F1318" s="1"/>
      <c r="G1318" s="1"/>
      <c r="H1318" s="1"/>
      <c r="I1318"/>
      <c r="J1318"/>
      <c r="K1318"/>
      <c r="L1318"/>
      <c r="M1318"/>
      <c r="N1318"/>
      <c r="O1318"/>
      <c r="Q1318" t="s">
        <v>25</v>
      </c>
      <c r="R1318" s="1" t="s">
        <v>2097</v>
      </c>
      <c r="S1318" s="1"/>
      <c r="T1318" s="1" t="s">
        <v>631</v>
      </c>
      <c r="U1318" s="1" t="s">
        <v>102</v>
      </c>
      <c r="V1318" t="s">
        <v>29</v>
      </c>
      <c r="W1318"/>
      <c r="X1318" t="s">
        <v>30</v>
      </c>
    </row>
    <row r="1319" spans="2:24">
      <c r="B1319" s="2" t="s">
        <v>2098</v>
      </c>
      <c r="C1319" s="1">
        <v>9716328420</v>
      </c>
      <c r="D1319" s="1"/>
      <c r="E1319" s="1"/>
      <c r="F1319" s="1"/>
      <c r="G1319" s="1" t="s">
        <v>230</v>
      </c>
      <c r="H1319" s="1" t="s">
        <v>231</v>
      </c>
      <c r="I1319"/>
      <c r="J1319"/>
      <c r="K1319"/>
      <c r="L1319"/>
      <c r="M1319"/>
      <c r="N1319"/>
      <c r="O1319"/>
      <c r="Q1319" t="s">
        <v>25</v>
      </c>
      <c r="R1319" s="1"/>
      <c r="S1319" s="1"/>
      <c r="T1319" s="1" t="s">
        <v>594</v>
      </c>
      <c r="U1319" s="1" t="s">
        <v>53</v>
      </c>
      <c r="V1319" t="s">
        <v>29</v>
      </c>
      <c r="W1319"/>
      <c r="X1319" t="s">
        <v>30</v>
      </c>
    </row>
    <row r="1320" spans="2:24">
      <c r="B1320" s="2" t="s">
        <v>2099</v>
      </c>
      <c r="C1320" s="1"/>
      <c r="D1320" s="1"/>
      <c r="E1320" s="1"/>
      <c r="F1320" s="1"/>
      <c r="G1320" s="1"/>
      <c r="H1320" s="1"/>
      <c r="I1320"/>
      <c r="J1320"/>
      <c r="K1320"/>
      <c r="L1320"/>
      <c r="M1320"/>
      <c r="N1320"/>
      <c r="O1320"/>
      <c r="Q1320" t="s">
        <v>25</v>
      </c>
      <c r="R1320" s="1"/>
      <c r="S1320" s="1"/>
      <c r="T1320" s="1" t="s">
        <v>356</v>
      </c>
      <c r="U1320" s="1" t="s">
        <v>78</v>
      </c>
      <c r="V1320" t="s">
        <v>29</v>
      </c>
      <c r="W1320"/>
      <c r="X1320" t="s">
        <v>30</v>
      </c>
    </row>
    <row r="1321" spans="2:24">
      <c r="B1321" s="2" t="s">
        <v>2100</v>
      </c>
      <c r="C1321" s="1"/>
      <c r="D1321" s="1"/>
      <c r="E1321" s="1"/>
      <c r="F1321" s="1"/>
      <c r="G1321" s="1"/>
      <c r="H1321" s="1"/>
      <c r="I1321"/>
      <c r="J1321"/>
      <c r="K1321"/>
      <c r="L1321"/>
      <c r="M1321"/>
      <c r="N1321"/>
      <c r="O1321"/>
      <c r="Q1321" t="s">
        <v>25</v>
      </c>
      <c r="R1321" s="1"/>
      <c r="S1321" s="1"/>
      <c r="T1321" s="1" t="s">
        <v>123</v>
      </c>
      <c r="U1321" s="1" t="s">
        <v>43</v>
      </c>
      <c r="V1321" t="s">
        <v>29</v>
      </c>
      <c r="W1321"/>
      <c r="X1321" t="s">
        <v>30</v>
      </c>
    </row>
    <row r="1322" spans="2:24">
      <c r="B1322" s="2" t="s">
        <v>2101</v>
      </c>
      <c r="C1322" s="1"/>
      <c r="D1322" s="1"/>
      <c r="E1322" s="1"/>
      <c r="F1322" s="1"/>
      <c r="G1322" s="1"/>
      <c r="H1322" s="1"/>
      <c r="I1322"/>
      <c r="J1322"/>
      <c r="K1322"/>
      <c r="L1322"/>
      <c r="M1322"/>
      <c r="N1322"/>
      <c r="O1322"/>
      <c r="Q1322" t="s">
        <v>25</v>
      </c>
      <c r="R1322" s="1"/>
      <c r="S1322" s="1"/>
      <c r="T1322" s="1" t="s">
        <v>52</v>
      </c>
      <c r="U1322" s="1" t="s">
        <v>53</v>
      </c>
      <c r="V1322" t="s">
        <v>29</v>
      </c>
      <c r="W1322"/>
      <c r="X1322" t="s">
        <v>30</v>
      </c>
    </row>
    <row r="1323" spans="2:24">
      <c r="B1323" s="2" t="s">
        <v>2102</v>
      </c>
      <c r="C1323" s="1"/>
      <c r="D1323" s="1"/>
      <c r="E1323" s="1"/>
      <c r="F1323" s="1"/>
      <c r="G1323" s="1"/>
      <c r="H1323" s="1"/>
      <c r="I1323"/>
      <c r="J1323"/>
      <c r="K1323"/>
      <c r="L1323"/>
      <c r="M1323"/>
      <c r="N1323"/>
      <c r="O1323"/>
      <c r="Q1323" t="s">
        <v>25</v>
      </c>
      <c r="R1323" s="1" t="s">
        <v>2103</v>
      </c>
      <c r="S1323" s="1"/>
      <c r="T1323" s="1" t="s">
        <v>52</v>
      </c>
      <c r="U1323" s="1" t="s">
        <v>53</v>
      </c>
      <c r="V1323" t="s">
        <v>29</v>
      </c>
      <c r="W1323"/>
      <c r="X1323" t="s">
        <v>30</v>
      </c>
    </row>
    <row r="1324" spans="2:24">
      <c r="B1324" s="2" t="s">
        <v>2104</v>
      </c>
      <c r="C1324" s="1"/>
      <c r="D1324" s="1"/>
      <c r="E1324" s="1"/>
      <c r="F1324" s="1"/>
      <c r="G1324" s="1"/>
      <c r="H1324" s="1"/>
      <c r="I1324"/>
      <c r="J1324"/>
      <c r="K1324"/>
      <c r="L1324"/>
      <c r="M1324"/>
      <c r="N1324"/>
      <c r="O1324"/>
      <c r="Q1324" t="s">
        <v>25</v>
      </c>
      <c r="R1324" s="1"/>
      <c r="S1324" s="1"/>
      <c r="T1324" s="1" t="s">
        <v>52</v>
      </c>
      <c r="U1324" s="1" t="s">
        <v>53</v>
      </c>
      <c r="V1324" t="s">
        <v>29</v>
      </c>
      <c r="W1324"/>
      <c r="X1324" t="s">
        <v>30</v>
      </c>
    </row>
    <row r="1325" spans="2:24">
      <c r="B1325" s="2" t="s">
        <v>2105</v>
      </c>
      <c r="C1325" s="1"/>
      <c r="D1325" s="1"/>
      <c r="E1325" s="1"/>
      <c r="F1325" s="1"/>
      <c r="G1325" s="1"/>
      <c r="H1325" s="1"/>
      <c r="I1325"/>
      <c r="J1325"/>
      <c r="K1325"/>
      <c r="L1325"/>
      <c r="M1325"/>
      <c r="N1325"/>
      <c r="O1325"/>
      <c r="Q1325" t="s">
        <v>25</v>
      </c>
      <c r="R1325" s="1"/>
      <c r="S1325" s="1"/>
      <c r="T1325" s="1" t="s">
        <v>333</v>
      </c>
      <c r="U1325" s="1" t="s">
        <v>28</v>
      </c>
      <c r="V1325" t="s">
        <v>29</v>
      </c>
      <c r="W1325"/>
      <c r="X1325" t="s">
        <v>30</v>
      </c>
    </row>
    <row r="1326" spans="2:24">
      <c r="B1326" s="2" t="s">
        <v>2106</v>
      </c>
      <c r="C1326" s="1"/>
      <c r="D1326" s="1"/>
      <c r="E1326" s="1"/>
      <c r="F1326" s="1"/>
      <c r="G1326" s="1"/>
      <c r="H1326" s="1"/>
      <c r="I1326"/>
      <c r="J1326"/>
      <c r="K1326"/>
      <c r="L1326"/>
      <c r="M1326"/>
      <c r="N1326"/>
      <c r="O1326"/>
      <c r="Q1326" t="s">
        <v>25</v>
      </c>
      <c r="R1326" s="1" t="s">
        <v>2107</v>
      </c>
      <c r="S1326" s="1"/>
      <c r="T1326" s="1" t="s">
        <v>53</v>
      </c>
      <c r="U1326" s="1" t="s">
        <v>53</v>
      </c>
      <c r="V1326" t="s">
        <v>29</v>
      </c>
      <c r="W1326"/>
      <c r="X1326" t="s">
        <v>30</v>
      </c>
    </row>
    <row r="1327" spans="2:24">
      <c r="B1327" s="2" t="s">
        <v>2108</v>
      </c>
      <c r="C1327" s="1"/>
      <c r="D1327" s="1"/>
      <c r="E1327" s="1"/>
      <c r="F1327" s="1"/>
      <c r="G1327" s="1"/>
      <c r="H1327" s="1"/>
      <c r="I1327"/>
      <c r="J1327"/>
      <c r="K1327"/>
      <c r="L1327"/>
      <c r="M1327"/>
      <c r="N1327"/>
      <c r="O1327"/>
      <c r="Q1327" t="s">
        <v>25</v>
      </c>
      <c r="R1327" s="1" t="s">
        <v>2109</v>
      </c>
      <c r="S1327" s="1"/>
      <c r="T1327" s="1" t="s">
        <v>1405</v>
      </c>
      <c r="U1327" s="1" t="s">
        <v>276</v>
      </c>
      <c r="V1327" t="s">
        <v>29</v>
      </c>
      <c r="W1327"/>
      <c r="X1327" t="s">
        <v>30</v>
      </c>
    </row>
    <row r="1328" spans="2:24">
      <c r="B1328" s="2" t="s">
        <v>2110</v>
      </c>
      <c r="C1328" s="1">
        <v>9816849496</v>
      </c>
      <c r="D1328" s="1"/>
      <c r="E1328" s="1"/>
      <c r="F1328" s="1"/>
      <c r="G1328" s="1" t="s">
        <v>146</v>
      </c>
      <c r="H1328" s="1" t="s">
        <v>57</v>
      </c>
      <c r="I1328"/>
      <c r="J1328"/>
      <c r="K1328"/>
      <c r="L1328"/>
      <c r="M1328"/>
      <c r="N1328"/>
      <c r="O1328"/>
      <c r="Q1328" t="s">
        <v>25</v>
      </c>
      <c r="R1328" s="1"/>
      <c r="S1328" s="1"/>
      <c r="T1328" s="1" t="s">
        <v>2111</v>
      </c>
      <c r="U1328" s="1" t="s">
        <v>477</v>
      </c>
      <c r="V1328" t="s">
        <v>29</v>
      </c>
      <c r="W1328"/>
      <c r="X1328" t="s">
        <v>30</v>
      </c>
    </row>
    <row r="1329" spans="2:24">
      <c r="B1329" s="2" t="s">
        <v>2112</v>
      </c>
      <c r="C1329" s="1"/>
      <c r="D1329" s="1"/>
      <c r="E1329" s="1"/>
      <c r="F1329" s="1"/>
      <c r="G1329" s="1"/>
      <c r="H1329" s="1"/>
      <c r="I1329"/>
      <c r="J1329"/>
      <c r="K1329"/>
      <c r="L1329"/>
      <c r="M1329"/>
      <c r="N1329"/>
      <c r="O1329"/>
      <c r="Q1329" t="s">
        <v>25</v>
      </c>
      <c r="R1329" s="1"/>
      <c r="S1329" s="1"/>
      <c r="T1329" s="1" t="s">
        <v>2113</v>
      </c>
      <c r="U1329" s="1" t="s">
        <v>477</v>
      </c>
      <c r="V1329" t="s">
        <v>29</v>
      </c>
      <c r="W1329"/>
      <c r="X1329" t="s">
        <v>30</v>
      </c>
    </row>
    <row r="1330" spans="2:24">
      <c r="B1330" s="2" t="s">
        <v>2114</v>
      </c>
      <c r="C1330" s="1"/>
      <c r="D1330" s="1"/>
      <c r="E1330" s="1"/>
      <c r="F1330" s="1"/>
      <c r="G1330" s="1"/>
      <c r="H1330" s="1"/>
      <c r="I1330"/>
      <c r="J1330"/>
      <c r="K1330"/>
      <c r="L1330"/>
      <c r="M1330"/>
      <c r="N1330"/>
      <c r="O1330"/>
      <c r="Q1330" t="s">
        <v>25</v>
      </c>
      <c r="R1330" s="1"/>
      <c r="S1330" s="1"/>
      <c r="T1330" s="1" t="s">
        <v>2115</v>
      </c>
      <c r="U1330" s="1" t="s">
        <v>43</v>
      </c>
      <c r="V1330" t="s">
        <v>29</v>
      </c>
      <c r="W1330"/>
      <c r="X1330" t="s">
        <v>30</v>
      </c>
    </row>
    <row r="1331" spans="2:24">
      <c r="B1331" s="2" t="s">
        <v>2116</v>
      </c>
      <c r="C1331" s="1"/>
      <c r="D1331" s="1"/>
      <c r="E1331" s="1"/>
      <c r="F1331" s="1"/>
      <c r="G1331" s="1"/>
      <c r="H1331" s="1"/>
      <c r="I1331"/>
      <c r="J1331"/>
      <c r="K1331"/>
      <c r="L1331"/>
      <c r="M1331"/>
      <c r="N1331"/>
      <c r="O1331"/>
      <c r="Q1331" t="s">
        <v>25</v>
      </c>
      <c r="R1331" s="1"/>
      <c r="S1331" s="1"/>
      <c r="T1331" s="1" t="s">
        <v>52</v>
      </c>
      <c r="U1331" s="1" t="s">
        <v>53</v>
      </c>
      <c r="V1331" t="s">
        <v>29</v>
      </c>
      <c r="W1331"/>
      <c r="X1331" t="s">
        <v>30</v>
      </c>
    </row>
    <row r="1332" spans="2:24">
      <c r="B1332" s="2" t="s">
        <v>2117</v>
      </c>
      <c r="C1332" s="1"/>
      <c r="D1332" s="1"/>
      <c r="E1332" s="1"/>
      <c r="F1332" s="1"/>
      <c r="G1332" s="1"/>
      <c r="H1332" s="1"/>
      <c r="I1332"/>
      <c r="J1332"/>
      <c r="K1332"/>
      <c r="L1332"/>
      <c r="M1332"/>
      <c r="N1332"/>
      <c r="O1332"/>
      <c r="Q1332" t="s">
        <v>25</v>
      </c>
      <c r="R1332" s="1"/>
      <c r="S1332" s="1"/>
      <c r="T1332" s="1" t="s">
        <v>286</v>
      </c>
      <c r="U1332" s="1" t="s">
        <v>28</v>
      </c>
      <c r="V1332" t="s">
        <v>29</v>
      </c>
      <c r="W1332"/>
      <c r="X1332" t="s">
        <v>30</v>
      </c>
    </row>
    <row r="1333" spans="2:24">
      <c r="B1333" s="2" t="s">
        <v>2118</v>
      </c>
      <c r="C1333" s="1"/>
      <c r="D1333" s="1"/>
      <c r="E1333" s="1"/>
      <c r="F1333" s="1"/>
      <c r="G1333" s="1"/>
      <c r="H1333" s="1"/>
      <c r="I1333"/>
      <c r="J1333"/>
      <c r="K1333"/>
      <c r="L1333"/>
      <c r="M1333"/>
      <c r="N1333"/>
      <c r="O1333"/>
      <c r="Q1333" t="s">
        <v>25</v>
      </c>
      <c r="R1333" s="1" t="s">
        <v>2119</v>
      </c>
      <c r="S1333" s="1"/>
      <c r="T1333" s="1" t="s">
        <v>123</v>
      </c>
      <c r="U1333" s="1" t="s">
        <v>43</v>
      </c>
      <c r="V1333" t="s">
        <v>29</v>
      </c>
      <c r="W1333"/>
      <c r="X1333" t="s">
        <v>30</v>
      </c>
    </row>
    <row r="1334" spans="2:24">
      <c r="B1334" s="2" t="s">
        <v>2120</v>
      </c>
      <c r="C1334" s="1">
        <v>8956785656</v>
      </c>
      <c r="D1334" s="1"/>
      <c r="E1334" s="1"/>
      <c r="F1334" s="1"/>
      <c r="G1334" s="1" t="s">
        <v>45</v>
      </c>
      <c r="H1334" s="1" t="s">
        <v>476</v>
      </c>
      <c r="I1334"/>
      <c r="J1334"/>
      <c r="K1334"/>
      <c r="L1334"/>
      <c r="M1334"/>
      <c r="N1334"/>
      <c r="O1334"/>
      <c r="Q1334" t="s">
        <v>25</v>
      </c>
      <c r="R1334" s="1"/>
      <c r="S1334" s="1"/>
      <c r="T1334" s="1" t="s">
        <v>286</v>
      </c>
      <c r="U1334" s="1" t="s">
        <v>28</v>
      </c>
      <c r="V1334" t="s">
        <v>29</v>
      </c>
      <c r="W1334"/>
      <c r="X1334" t="s">
        <v>30</v>
      </c>
    </row>
    <row r="1335" spans="2:24">
      <c r="B1335" s="2" t="s">
        <v>2121</v>
      </c>
      <c r="C1335" s="1"/>
      <c r="D1335" s="1"/>
      <c r="E1335" s="1"/>
      <c r="F1335" s="1"/>
      <c r="G1335" s="1"/>
      <c r="H1335" s="1"/>
      <c r="I1335"/>
      <c r="J1335"/>
      <c r="K1335"/>
      <c r="L1335"/>
      <c r="M1335"/>
      <c r="N1335"/>
      <c r="O1335"/>
      <c r="Q1335" t="s">
        <v>25</v>
      </c>
      <c r="R1335" s="1" t="s">
        <v>2122</v>
      </c>
      <c r="S1335" s="1"/>
      <c r="T1335" s="1" t="s">
        <v>193</v>
      </c>
      <c r="U1335" s="1" t="s">
        <v>33</v>
      </c>
      <c r="V1335" t="s">
        <v>29</v>
      </c>
      <c r="W1335"/>
      <c r="X1335" t="s">
        <v>30</v>
      </c>
    </row>
    <row r="1336" spans="2:24">
      <c r="B1336" s="2" t="s">
        <v>2123</v>
      </c>
      <c r="C1336" s="1">
        <v>9895499343</v>
      </c>
      <c r="D1336" s="1"/>
      <c r="E1336" s="1"/>
      <c r="F1336" s="1"/>
      <c r="G1336" s="1" t="s">
        <v>146</v>
      </c>
      <c r="H1336" s="1" t="s">
        <v>331</v>
      </c>
      <c r="I1336"/>
      <c r="J1336"/>
      <c r="K1336"/>
      <c r="L1336"/>
      <c r="M1336"/>
      <c r="N1336"/>
      <c r="O1336"/>
      <c r="Q1336" t="s">
        <v>25</v>
      </c>
      <c r="R1336" s="1"/>
      <c r="S1336" s="1"/>
      <c r="T1336" s="1" t="s">
        <v>651</v>
      </c>
      <c r="U1336" s="1" t="s">
        <v>60</v>
      </c>
      <c r="V1336" t="s">
        <v>29</v>
      </c>
      <c r="W1336"/>
      <c r="X1336" t="s">
        <v>30</v>
      </c>
    </row>
    <row r="1337" spans="2:24">
      <c r="B1337" s="2" t="s">
        <v>2124</v>
      </c>
      <c r="C1337" s="1"/>
      <c r="D1337" s="1"/>
      <c r="E1337" s="1"/>
      <c r="F1337" s="1"/>
      <c r="G1337" s="1"/>
      <c r="H1337" s="1"/>
      <c r="I1337"/>
      <c r="J1337"/>
      <c r="K1337"/>
      <c r="L1337"/>
      <c r="M1337"/>
      <c r="N1337"/>
      <c r="O1337"/>
      <c r="Q1337" t="s">
        <v>25</v>
      </c>
      <c r="R1337" s="1" t="s">
        <v>2125</v>
      </c>
      <c r="S1337" s="1"/>
      <c r="T1337" s="1" t="s">
        <v>2126</v>
      </c>
      <c r="U1337" s="1" t="s">
        <v>28</v>
      </c>
      <c r="V1337" t="s">
        <v>29</v>
      </c>
      <c r="W1337"/>
      <c r="X1337" t="s">
        <v>30</v>
      </c>
    </row>
    <row r="1338" spans="2:24">
      <c r="B1338" s="2" t="s">
        <v>2127</v>
      </c>
      <c r="C1338" s="1"/>
      <c r="D1338" s="1"/>
      <c r="E1338" s="1"/>
      <c r="F1338" s="1"/>
      <c r="G1338" s="1"/>
      <c r="H1338" s="1"/>
      <c r="I1338"/>
      <c r="J1338"/>
      <c r="K1338"/>
      <c r="L1338"/>
      <c r="M1338"/>
      <c r="N1338"/>
      <c r="O1338"/>
      <c r="Q1338" t="s">
        <v>25</v>
      </c>
      <c r="R1338" s="1"/>
      <c r="S1338" s="1"/>
      <c r="T1338" s="1" t="s">
        <v>52</v>
      </c>
      <c r="U1338" s="1" t="s">
        <v>53</v>
      </c>
      <c r="V1338" t="s">
        <v>29</v>
      </c>
      <c r="W1338"/>
      <c r="X1338" t="s">
        <v>30</v>
      </c>
    </row>
    <row r="1339" spans="2:24">
      <c r="B1339" s="2" t="s">
        <v>2128</v>
      </c>
      <c r="C1339" s="1"/>
      <c r="D1339" s="1"/>
      <c r="E1339" s="1"/>
      <c r="F1339" s="1"/>
      <c r="G1339" s="1"/>
      <c r="H1339" s="1"/>
      <c r="I1339"/>
      <c r="J1339"/>
      <c r="K1339"/>
      <c r="L1339"/>
      <c r="M1339"/>
      <c r="N1339"/>
      <c r="O1339"/>
      <c r="Q1339" t="s">
        <v>25</v>
      </c>
      <c r="R1339" s="1"/>
      <c r="S1339" s="1"/>
      <c r="T1339" s="1" t="s">
        <v>128</v>
      </c>
      <c r="U1339" s="1" t="s">
        <v>43</v>
      </c>
      <c r="V1339" t="s">
        <v>29</v>
      </c>
      <c r="W1339"/>
      <c r="X1339" t="s">
        <v>30</v>
      </c>
    </row>
    <row r="1340" spans="2:24">
      <c r="B1340" s="2" t="s">
        <v>2129</v>
      </c>
      <c r="C1340" s="1"/>
      <c r="D1340" s="1"/>
      <c r="E1340" s="1"/>
      <c r="F1340" s="1"/>
      <c r="G1340" s="1"/>
      <c r="H1340" s="1"/>
      <c r="I1340"/>
      <c r="J1340"/>
      <c r="K1340"/>
      <c r="L1340"/>
      <c r="M1340"/>
      <c r="N1340"/>
      <c r="O1340"/>
      <c r="Q1340" t="s">
        <v>25</v>
      </c>
      <c r="R1340" s="1" t="s">
        <v>2130</v>
      </c>
      <c r="S1340" s="1"/>
      <c r="T1340" s="1" t="s">
        <v>1076</v>
      </c>
      <c r="U1340" s="1" t="s">
        <v>105</v>
      </c>
      <c r="V1340" t="s">
        <v>29</v>
      </c>
      <c r="W1340"/>
      <c r="X1340" t="s">
        <v>30</v>
      </c>
    </row>
    <row r="1341" spans="2:24">
      <c r="B1341" s="2" t="s">
        <v>2131</v>
      </c>
      <c r="C1341" s="1"/>
      <c r="D1341" s="1"/>
      <c r="E1341" s="1"/>
      <c r="F1341" s="1"/>
      <c r="G1341" s="1"/>
      <c r="H1341" s="1"/>
      <c r="I1341"/>
      <c r="J1341"/>
      <c r="K1341"/>
      <c r="L1341"/>
      <c r="M1341"/>
      <c r="N1341"/>
      <c r="O1341"/>
      <c r="Q1341" t="s">
        <v>25</v>
      </c>
      <c r="R1341" s="1"/>
      <c r="S1341" s="1"/>
      <c r="T1341" s="1" t="s">
        <v>2132</v>
      </c>
      <c r="U1341" s="1" t="s">
        <v>179</v>
      </c>
      <c r="V1341" t="s">
        <v>29</v>
      </c>
      <c r="W1341"/>
      <c r="X1341" t="s">
        <v>30</v>
      </c>
    </row>
    <row r="1342" spans="2:24">
      <c r="B1342" s="2" t="s">
        <v>2133</v>
      </c>
      <c r="C1342" s="1"/>
      <c r="D1342" s="1"/>
      <c r="E1342" s="1"/>
      <c r="F1342" s="1"/>
      <c r="G1342" s="1"/>
      <c r="H1342" s="1"/>
      <c r="I1342"/>
      <c r="J1342"/>
      <c r="K1342"/>
      <c r="L1342"/>
      <c r="M1342"/>
      <c r="N1342"/>
      <c r="O1342"/>
      <c r="Q1342" t="s">
        <v>25</v>
      </c>
      <c r="R1342" s="1"/>
      <c r="S1342" s="1"/>
      <c r="T1342" s="1" t="s">
        <v>908</v>
      </c>
      <c r="U1342" s="1" t="s">
        <v>43</v>
      </c>
      <c r="V1342" t="s">
        <v>29</v>
      </c>
      <c r="W1342"/>
      <c r="X1342" t="s">
        <v>30</v>
      </c>
    </row>
    <row r="1343" spans="2:24">
      <c r="B1343" s="2" t="s">
        <v>2134</v>
      </c>
      <c r="C1343" s="1">
        <v>9428045998</v>
      </c>
      <c r="D1343" s="1"/>
      <c r="E1343" s="1"/>
      <c r="F1343" s="1"/>
      <c r="G1343" s="1" t="s">
        <v>45</v>
      </c>
      <c r="H1343" s="1" t="s">
        <v>57</v>
      </c>
      <c r="I1343"/>
      <c r="J1343"/>
      <c r="K1343"/>
      <c r="L1343"/>
      <c r="M1343"/>
      <c r="N1343"/>
      <c r="O1343"/>
      <c r="Q1343" t="s">
        <v>25</v>
      </c>
      <c r="R1343" s="1"/>
      <c r="S1343" s="1"/>
      <c r="T1343" s="1" t="s">
        <v>115</v>
      </c>
      <c r="U1343" s="1" t="s">
        <v>116</v>
      </c>
      <c r="V1343" t="s">
        <v>29</v>
      </c>
      <c r="W1343"/>
      <c r="X1343" t="s">
        <v>30</v>
      </c>
    </row>
    <row r="1344" spans="2:24">
      <c r="B1344" s="2" t="s">
        <v>2135</v>
      </c>
      <c r="C1344" s="1"/>
      <c r="D1344" s="1"/>
      <c r="E1344" s="1"/>
      <c r="F1344" s="1"/>
      <c r="G1344" s="1"/>
      <c r="H1344" s="1"/>
      <c r="I1344"/>
      <c r="J1344"/>
      <c r="K1344"/>
      <c r="L1344"/>
      <c r="M1344"/>
      <c r="N1344"/>
      <c r="O1344"/>
      <c r="Q1344" t="s">
        <v>25</v>
      </c>
      <c r="R1344" s="1"/>
      <c r="S1344" s="1"/>
      <c r="T1344" s="1" t="s">
        <v>2136</v>
      </c>
      <c r="U1344" s="1" t="s">
        <v>60</v>
      </c>
      <c r="V1344" t="s">
        <v>29</v>
      </c>
      <c r="W1344"/>
      <c r="X1344" t="s">
        <v>30</v>
      </c>
    </row>
    <row r="1345" spans="2:24">
      <c r="B1345" s="2" t="s">
        <v>2137</v>
      </c>
      <c r="C1345" s="1">
        <v>9109171384</v>
      </c>
      <c r="D1345" s="1"/>
      <c r="E1345" s="1"/>
      <c r="F1345" s="1"/>
      <c r="G1345" s="1" t="s">
        <v>56</v>
      </c>
      <c r="H1345" s="1" t="s">
        <v>46</v>
      </c>
      <c r="I1345"/>
      <c r="J1345"/>
      <c r="K1345"/>
      <c r="L1345"/>
      <c r="M1345"/>
      <c r="N1345"/>
      <c r="O1345"/>
      <c r="Q1345" t="s">
        <v>25</v>
      </c>
      <c r="R1345" s="1"/>
      <c r="S1345" s="1"/>
      <c r="T1345" s="1" t="s">
        <v>516</v>
      </c>
      <c r="U1345" s="1" t="s">
        <v>105</v>
      </c>
      <c r="V1345" t="s">
        <v>29</v>
      </c>
      <c r="W1345"/>
      <c r="X1345" t="s">
        <v>30</v>
      </c>
    </row>
    <row r="1346" spans="2:24">
      <c r="B1346" s="2" t="s">
        <v>2138</v>
      </c>
      <c r="C1346" s="1">
        <v>9404722721</v>
      </c>
      <c r="D1346" s="1"/>
      <c r="E1346" s="1"/>
      <c r="F1346" s="1"/>
      <c r="G1346" s="1" t="s">
        <v>56</v>
      </c>
      <c r="H1346" s="1" t="s">
        <v>46</v>
      </c>
      <c r="I1346"/>
      <c r="J1346"/>
      <c r="K1346"/>
      <c r="L1346"/>
      <c r="M1346"/>
      <c r="N1346"/>
      <c r="O1346"/>
      <c r="Q1346" t="s">
        <v>25</v>
      </c>
      <c r="R1346" s="1"/>
      <c r="S1346" s="1"/>
      <c r="T1346" s="1" t="s">
        <v>1859</v>
      </c>
      <c r="U1346" s="1" t="s">
        <v>33</v>
      </c>
      <c r="V1346" t="s">
        <v>29</v>
      </c>
      <c r="W1346"/>
      <c r="X1346" t="s">
        <v>30</v>
      </c>
    </row>
    <row r="1347" spans="2:24">
      <c r="B1347" s="2" t="s">
        <v>2139</v>
      </c>
      <c r="C1347" s="1"/>
      <c r="D1347" s="1"/>
      <c r="E1347" s="1"/>
      <c r="F1347" s="1"/>
      <c r="G1347" s="1"/>
      <c r="H1347" s="1"/>
      <c r="I1347"/>
      <c r="J1347"/>
      <c r="K1347"/>
      <c r="L1347"/>
      <c r="M1347"/>
      <c r="N1347"/>
      <c r="O1347"/>
      <c r="Q1347" t="s">
        <v>25</v>
      </c>
      <c r="R1347" s="1"/>
      <c r="S1347" s="1"/>
      <c r="T1347" s="1" t="s">
        <v>356</v>
      </c>
      <c r="U1347" s="1" t="s">
        <v>78</v>
      </c>
      <c r="V1347" t="s">
        <v>29</v>
      </c>
      <c r="W1347"/>
      <c r="X1347" t="s">
        <v>30</v>
      </c>
    </row>
    <row r="1348" spans="2:24">
      <c r="B1348" s="2" t="s">
        <v>2140</v>
      </c>
      <c r="C1348" s="1">
        <v>9582255973</v>
      </c>
      <c r="D1348" s="1"/>
      <c r="E1348" s="1"/>
      <c r="F1348" s="1"/>
      <c r="G1348" s="1" t="s">
        <v>45</v>
      </c>
      <c r="H1348" s="1" t="s">
        <v>695</v>
      </c>
      <c r="I1348"/>
      <c r="J1348"/>
      <c r="K1348"/>
      <c r="L1348"/>
      <c r="M1348"/>
      <c r="N1348"/>
      <c r="O1348"/>
      <c r="Q1348" t="s">
        <v>25</v>
      </c>
      <c r="R1348" s="1"/>
      <c r="S1348" s="1"/>
      <c r="T1348" s="1" t="s">
        <v>73</v>
      </c>
      <c r="U1348" s="1" t="s">
        <v>53</v>
      </c>
      <c r="V1348" t="s">
        <v>29</v>
      </c>
      <c r="W1348"/>
      <c r="X1348" t="s">
        <v>30</v>
      </c>
    </row>
    <row r="1349" spans="2:24">
      <c r="B1349" s="2" t="s">
        <v>2141</v>
      </c>
      <c r="C1349" s="1"/>
      <c r="D1349" s="1"/>
      <c r="E1349" s="1"/>
      <c r="F1349" s="1"/>
      <c r="G1349" s="1"/>
      <c r="H1349" s="1"/>
      <c r="I1349"/>
      <c r="J1349"/>
      <c r="K1349"/>
      <c r="L1349"/>
      <c r="M1349"/>
      <c r="N1349"/>
      <c r="O1349"/>
      <c r="Q1349" t="s">
        <v>25</v>
      </c>
      <c r="R1349" s="1" t="s">
        <v>2142</v>
      </c>
      <c r="S1349" s="1"/>
      <c r="T1349" s="1" t="s">
        <v>39</v>
      </c>
      <c r="U1349" s="1" t="s">
        <v>28</v>
      </c>
      <c r="V1349" t="s">
        <v>29</v>
      </c>
      <c r="W1349"/>
      <c r="X1349" t="s">
        <v>30</v>
      </c>
    </row>
    <row r="1350" spans="2:24">
      <c r="B1350" s="2" t="s">
        <v>2143</v>
      </c>
      <c r="C1350" s="1">
        <v>9425892940</v>
      </c>
      <c r="D1350" s="1"/>
      <c r="E1350" s="1"/>
      <c r="F1350" s="1"/>
      <c r="G1350" s="1" t="s">
        <v>56</v>
      </c>
      <c r="H1350" s="1" t="s">
        <v>46</v>
      </c>
      <c r="I1350"/>
      <c r="J1350"/>
      <c r="K1350"/>
      <c r="L1350"/>
      <c r="M1350"/>
      <c r="N1350"/>
      <c r="O1350"/>
      <c r="Q1350" t="s">
        <v>25</v>
      </c>
      <c r="R1350" s="1"/>
      <c r="S1350" s="1"/>
      <c r="T1350" s="1" t="s">
        <v>2144</v>
      </c>
      <c r="U1350" s="1" t="s">
        <v>105</v>
      </c>
      <c r="V1350" t="s">
        <v>29</v>
      </c>
      <c r="W1350"/>
      <c r="X1350" t="s">
        <v>30</v>
      </c>
    </row>
    <row r="1351" spans="2:24">
      <c r="B1351" s="2" t="s">
        <v>2145</v>
      </c>
      <c r="C1351" s="1"/>
      <c r="D1351" s="1"/>
      <c r="E1351" s="1"/>
      <c r="F1351" s="1"/>
      <c r="G1351" s="1"/>
      <c r="H1351" s="1"/>
      <c r="I1351"/>
      <c r="J1351"/>
      <c r="K1351"/>
      <c r="L1351"/>
      <c r="M1351"/>
      <c r="N1351"/>
      <c r="O1351"/>
      <c r="Q1351" t="s">
        <v>25</v>
      </c>
      <c r="R1351" s="1"/>
      <c r="S1351" s="1"/>
      <c r="T1351" s="1" t="s">
        <v>1300</v>
      </c>
      <c r="U1351" s="1" t="s">
        <v>102</v>
      </c>
      <c r="V1351" t="s">
        <v>29</v>
      </c>
      <c r="W1351"/>
      <c r="X1351" t="s">
        <v>30</v>
      </c>
    </row>
    <row r="1352" spans="2:24">
      <c r="B1352" s="2" t="s">
        <v>2146</v>
      </c>
      <c r="C1352" s="1"/>
      <c r="D1352" s="1"/>
      <c r="E1352" s="1"/>
      <c r="F1352" s="1"/>
      <c r="G1352" s="1"/>
      <c r="H1352" s="1"/>
      <c r="I1352"/>
      <c r="J1352"/>
      <c r="K1352"/>
      <c r="L1352"/>
      <c r="M1352"/>
      <c r="N1352"/>
      <c r="O1352"/>
      <c r="Q1352" t="s">
        <v>25</v>
      </c>
      <c r="R1352" s="1"/>
      <c r="S1352" s="1"/>
      <c r="T1352" s="1" t="s">
        <v>784</v>
      </c>
      <c r="U1352" s="1" t="s">
        <v>179</v>
      </c>
      <c r="V1352" t="s">
        <v>29</v>
      </c>
      <c r="W1352"/>
      <c r="X1352" t="s">
        <v>30</v>
      </c>
    </row>
    <row r="1353" spans="2:24">
      <c r="B1353" s="2" t="s">
        <v>2147</v>
      </c>
      <c r="C1353" s="1"/>
      <c r="D1353" s="1"/>
      <c r="E1353" s="1"/>
      <c r="F1353" s="1"/>
      <c r="G1353" s="1"/>
      <c r="H1353" s="1"/>
      <c r="I1353"/>
      <c r="J1353"/>
      <c r="K1353"/>
      <c r="L1353"/>
      <c r="M1353"/>
      <c r="N1353"/>
      <c r="O1353"/>
      <c r="Q1353" t="s">
        <v>25</v>
      </c>
      <c r="R1353" s="1"/>
      <c r="S1353" s="1"/>
      <c r="T1353" s="1" t="s">
        <v>294</v>
      </c>
      <c r="U1353" s="1" t="s">
        <v>28</v>
      </c>
      <c r="V1353" t="s">
        <v>29</v>
      </c>
      <c r="W1353"/>
      <c r="X1353" t="s">
        <v>30</v>
      </c>
    </row>
    <row r="1354" spans="2:24">
      <c r="B1354" s="2" t="s">
        <v>2148</v>
      </c>
      <c r="C1354" s="1">
        <v>9719825903</v>
      </c>
      <c r="D1354" s="1"/>
      <c r="E1354" s="1"/>
      <c r="F1354" s="1"/>
      <c r="G1354" s="1" t="s">
        <v>45</v>
      </c>
      <c r="H1354" s="1" t="s">
        <v>331</v>
      </c>
      <c r="I1354"/>
      <c r="J1354"/>
      <c r="K1354"/>
      <c r="L1354"/>
      <c r="M1354"/>
      <c r="N1354"/>
      <c r="O1354"/>
      <c r="Q1354" t="s">
        <v>25</v>
      </c>
      <c r="R1354" s="1"/>
      <c r="S1354" s="1"/>
      <c r="T1354" s="1" t="s">
        <v>662</v>
      </c>
      <c r="U1354" s="1" t="s">
        <v>28</v>
      </c>
      <c r="V1354" t="s">
        <v>29</v>
      </c>
      <c r="W1354"/>
      <c r="X1354" t="s">
        <v>30</v>
      </c>
    </row>
    <row r="1355" spans="2:24">
      <c r="B1355" s="2" t="s">
        <v>2149</v>
      </c>
      <c r="C1355" s="1"/>
      <c r="D1355" s="1"/>
      <c r="E1355" s="1"/>
      <c r="F1355" s="1"/>
      <c r="G1355" s="1" t="s">
        <v>72</v>
      </c>
      <c r="H1355" s="1" t="s">
        <v>57</v>
      </c>
      <c r="I1355"/>
      <c r="J1355"/>
      <c r="K1355"/>
      <c r="L1355"/>
      <c r="M1355"/>
      <c r="N1355"/>
      <c r="O1355"/>
      <c r="Q1355" t="s">
        <v>25</v>
      </c>
      <c r="R1355" s="1" t="s">
        <v>2150</v>
      </c>
      <c r="S1355" s="1"/>
      <c r="T1355" s="1" t="s">
        <v>84</v>
      </c>
      <c r="U1355" s="1" t="s">
        <v>53</v>
      </c>
      <c r="V1355" t="s">
        <v>29</v>
      </c>
      <c r="W1355"/>
      <c r="X1355" t="s">
        <v>30</v>
      </c>
    </row>
    <row r="1356" spans="2:24">
      <c r="B1356" s="2" t="s">
        <v>2151</v>
      </c>
      <c r="C1356" s="1"/>
      <c r="D1356" s="1"/>
      <c r="E1356" s="1"/>
      <c r="F1356" s="1"/>
      <c r="G1356" s="1"/>
      <c r="H1356" s="1"/>
      <c r="I1356"/>
      <c r="J1356"/>
      <c r="K1356"/>
      <c r="L1356"/>
      <c r="M1356"/>
      <c r="N1356"/>
      <c r="O1356"/>
      <c r="Q1356" t="s">
        <v>25</v>
      </c>
      <c r="R1356" s="1" t="s">
        <v>2152</v>
      </c>
      <c r="S1356" s="1"/>
      <c r="T1356" s="1" t="s">
        <v>875</v>
      </c>
      <c r="U1356" s="1" t="s">
        <v>179</v>
      </c>
      <c r="V1356" t="s">
        <v>29</v>
      </c>
      <c r="W1356"/>
      <c r="X1356" t="s">
        <v>30</v>
      </c>
    </row>
    <row r="1357" spans="2:24">
      <c r="B1357" s="2" t="s">
        <v>2153</v>
      </c>
      <c r="C1357" s="1"/>
      <c r="D1357" s="1"/>
      <c r="E1357" s="1"/>
      <c r="F1357" s="1"/>
      <c r="G1357" s="1"/>
      <c r="H1357" s="1"/>
      <c r="I1357"/>
      <c r="J1357"/>
      <c r="K1357"/>
      <c r="L1357"/>
      <c r="M1357"/>
      <c r="N1357"/>
      <c r="O1357"/>
      <c r="Q1357" t="s">
        <v>25</v>
      </c>
      <c r="R1357" s="1" t="s">
        <v>2154</v>
      </c>
      <c r="S1357" s="1"/>
      <c r="T1357" s="1" t="s">
        <v>2155</v>
      </c>
      <c r="U1357" s="1" t="s">
        <v>2156</v>
      </c>
      <c r="V1357" t="s">
        <v>29</v>
      </c>
      <c r="W1357"/>
      <c r="X1357" t="s">
        <v>30</v>
      </c>
    </row>
    <row r="1358" spans="2:24">
      <c r="B1358" s="2" t="s">
        <v>2157</v>
      </c>
      <c r="C1358" s="1">
        <v>9219778650</v>
      </c>
      <c r="D1358" s="1"/>
      <c r="E1358" s="1"/>
      <c r="F1358" s="1"/>
      <c r="G1358" s="1" t="s">
        <v>45</v>
      </c>
      <c r="H1358" s="1" t="s">
        <v>247</v>
      </c>
      <c r="I1358"/>
      <c r="J1358"/>
      <c r="K1358"/>
      <c r="L1358"/>
      <c r="M1358"/>
      <c r="N1358"/>
      <c r="O1358"/>
      <c r="Q1358" t="s">
        <v>25</v>
      </c>
      <c r="R1358" s="1"/>
      <c r="S1358" s="1"/>
      <c r="T1358" s="1" t="s">
        <v>734</v>
      </c>
      <c r="U1358" s="1" t="s">
        <v>289</v>
      </c>
      <c r="V1358" t="s">
        <v>29</v>
      </c>
      <c r="W1358"/>
      <c r="X1358" t="s">
        <v>30</v>
      </c>
    </row>
    <row r="1359" spans="2:24">
      <c r="B1359" s="2" t="s">
        <v>2158</v>
      </c>
      <c r="C1359" s="1">
        <v>9899768833</v>
      </c>
      <c r="D1359" s="1"/>
      <c r="E1359" s="1"/>
      <c r="F1359" s="1"/>
      <c r="G1359" s="1" t="s">
        <v>72</v>
      </c>
      <c r="H1359" s="1" t="s">
        <v>231</v>
      </c>
      <c r="I1359"/>
      <c r="J1359"/>
      <c r="K1359"/>
      <c r="L1359"/>
      <c r="M1359"/>
      <c r="N1359"/>
      <c r="O1359"/>
      <c r="Q1359" t="s">
        <v>25</v>
      </c>
      <c r="R1359" s="1"/>
      <c r="S1359" s="1"/>
      <c r="T1359" s="1" t="s">
        <v>1079</v>
      </c>
      <c r="U1359" s="1" t="s">
        <v>53</v>
      </c>
      <c r="V1359" t="s">
        <v>29</v>
      </c>
      <c r="W1359"/>
      <c r="X1359" t="s">
        <v>30</v>
      </c>
    </row>
    <row r="1360" spans="2:24">
      <c r="B1360" s="2" t="s">
        <v>2159</v>
      </c>
      <c r="C1360" s="1"/>
      <c r="D1360" s="1"/>
      <c r="E1360" s="1"/>
      <c r="F1360" s="1"/>
      <c r="G1360" s="1"/>
      <c r="H1360" s="1"/>
      <c r="I1360"/>
      <c r="J1360"/>
      <c r="K1360"/>
      <c r="L1360"/>
      <c r="M1360"/>
      <c r="N1360"/>
      <c r="O1360"/>
      <c r="Q1360" t="s">
        <v>25</v>
      </c>
      <c r="R1360" s="1" t="s">
        <v>2160</v>
      </c>
      <c r="S1360" s="1"/>
      <c r="T1360" s="1" t="s">
        <v>52</v>
      </c>
      <c r="U1360" s="1" t="s">
        <v>53</v>
      </c>
      <c r="V1360" t="s">
        <v>29</v>
      </c>
      <c r="W1360"/>
      <c r="X1360" t="s">
        <v>30</v>
      </c>
    </row>
    <row r="1361" spans="2:24">
      <c r="B1361" s="2" t="s">
        <v>2161</v>
      </c>
      <c r="C1361" s="1"/>
      <c r="D1361" s="1"/>
      <c r="E1361" s="1"/>
      <c r="F1361" s="1"/>
      <c r="G1361" s="1"/>
      <c r="H1361" s="1"/>
      <c r="I1361"/>
      <c r="J1361"/>
      <c r="K1361"/>
      <c r="L1361"/>
      <c r="M1361"/>
      <c r="N1361"/>
      <c r="O1361"/>
      <c r="Q1361" t="s">
        <v>25</v>
      </c>
      <c r="R1361" s="1"/>
      <c r="S1361" s="1"/>
      <c r="T1361" s="1" t="s">
        <v>2162</v>
      </c>
      <c r="U1361" s="1" t="s">
        <v>116</v>
      </c>
      <c r="V1361" t="s">
        <v>29</v>
      </c>
      <c r="W1361"/>
      <c r="X1361" t="s">
        <v>30</v>
      </c>
    </row>
    <row r="1362" spans="2:24">
      <c r="B1362" s="2" t="s">
        <v>2163</v>
      </c>
      <c r="C1362" s="1"/>
      <c r="D1362" s="1"/>
      <c r="E1362" s="1"/>
      <c r="F1362" s="1"/>
      <c r="G1362" s="1"/>
      <c r="H1362" s="1"/>
      <c r="I1362"/>
      <c r="J1362"/>
      <c r="K1362"/>
      <c r="L1362"/>
      <c r="M1362"/>
      <c r="N1362"/>
      <c r="O1362"/>
      <c r="Q1362" t="s">
        <v>25</v>
      </c>
      <c r="R1362" s="1"/>
      <c r="S1362" s="1"/>
      <c r="T1362" s="1" t="s">
        <v>39</v>
      </c>
      <c r="U1362" s="1" t="s">
        <v>28</v>
      </c>
      <c r="V1362" t="s">
        <v>29</v>
      </c>
      <c r="W1362"/>
      <c r="X1362" t="s">
        <v>30</v>
      </c>
    </row>
    <row r="1363" spans="2:24">
      <c r="B1363" s="2" t="s">
        <v>2164</v>
      </c>
      <c r="C1363" s="1"/>
      <c r="D1363" s="1"/>
      <c r="E1363" s="1"/>
      <c r="F1363" s="1"/>
      <c r="G1363" s="1"/>
      <c r="H1363" s="1"/>
      <c r="I1363"/>
      <c r="J1363"/>
      <c r="K1363"/>
      <c r="L1363"/>
      <c r="M1363"/>
      <c r="N1363"/>
      <c r="O1363"/>
      <c r="Q1363" t="s">
        <v>25</v>
      </c>
      <c r="R1363" s="1"/>
      <c r="S1363" s="1"/>
      <c r="T1363" s="1" t="s">
        <v>2165</v>
      </c>
      <c r="U1363" s="1" t="s">
        <v>43</v>
      </c>
      <c r="V1363" t="s">
        <v>29</v>
      </c>
      <c r="W1363"/>
      <c r="X1363" t="s">
        <v>30</v>
      </c>
    </row>
    <row r="1364" spans="2:24">
      <c r="B1364" s="2" t="s">
        <v>2166</v>
      </c>
      <c r="C1364" s="1"/>
      <c r="D1364" s="1"/>
      <c r="E1364" s="1"/>
      <c r="F1364" s="1"/>
      <c r="G1364" s="1"/>
      <c r="H1364" s="1"/>
      <c r="I1364"/>
      <c r="J1364"/>
      <c r="K1364"/>
      <c r="L1364"/>
      <c r="M1364"/>
      <c r="N1364"/>
      <c r="O1364"/>
      <c r="Q1364" t="s">
        <v>25</v>
      </c>
      <c r="R1364" s="1"/>
      <c r="S1364" s="1"/>
      <c r="T1364" s="1" t="s">
        <v>39</v>
      </c>
      <c r="U1364" s="1" t="s">
        <v>28</v>
      </c>
      <c r="V1364" t="s">
        <v>29</v>
      </c>
      <c r="W1364"/>
      <c r="X1364" t="s">
        <v>30</v>
      </c>
    </row>
    <row r="1365" spans="2:24">
      <c r="B1365" s="2" t="s">
        <v>2167</v>
      </c>
      <c r="C1365" s="1"/>
      <c r="D1365" s="1"/>
      <c r="E1365" s="1"/>
      <c r="F1365" s="1"/>
      <c r="G1365" s="1"/>
      <c r="H1365" s="1"/>
      <c r="I1365"/>
      <c r="J1365"/>
      <c r="K1365"/>
      <c r="L1365"/>
      <c r="M1365"/>
      <c r="N1365"/>
      <c r="O1365"/>
      <c r="Q1365" t="s">
        <v>25</v>
      </c>
      <c r="R1365" s="1"/>
      <c r="S1365" s="1"/>
      <c r="T1365" s="1" t="s">
        <v>52</v>
      </c>
      <c r="U1365" s="1" t="s">
        <v>53</v>
      </c>
      <c r="V1365" t="s">
        <v>29</v>
      </c>
      <c r="W1365"/>
      <c r="X1365" t="s">
        <v>30</v>
      </c>
    </row>
    <row r="1366" spans="2:24">
      <c r="B1366" s="2" t="s">
        <v>2168</v>
      </c>
      <c r="C1366" s="1"/>
      <c r="D1366" s="1"/>
      <c r="E1366" s="1"/>
      <c r="F1366" s="1"/>
      <c r="G1366" s="1"/>
      <c r="H1366" s="1"/>
      <c r="I1366"/>
      <c r="J1366"/>
      <c r="K1366"/>
      <c r="L1366"/>
      <c r="M1366"/>
      <c r="N1366"/>
      <c r="O1366"/>
      <c r="Q1366" t="s">
        <v>25</v>
      </c>
      <c r="R1366" s="1"/>
      <c r="S1366" s="1"/>
      <c r="T1366" s="1" t="s">
        <v>184</v>
      </c>
      <c r="U1366" s="1" t="s">
        <v>185</v>
      </c>
      <c r="V1366" t="s">
        <v>29</v>
      </c>
      <c r="W1366"/>
      <c r="X1366" t="s">
        <v>30</v>
      </c>
    </row>
    <row r="1367" spans="2:24">
      <c r="B1367" s="2" t="s">
        <v>2169</v>
      </c>
      <c r="C1367" s="1"/>
      <c r="D1367" s="1"/>
      <c r="E1367" s="1"/>
      <c r="F1367" s="1"/>
      <c r="G1367" s="1"/>
      <c r="H1367" s="1"/>
      <c r="I1367"/>
      <c r="J1367"/>
      <c r="K1367"/>
      <c r="L1367"/>
      <c r="M1367"/>
      <c r="N1367"/>
      <c r="O1367"/>
      <c r="Q1367" t="s">
        <v>25</v>
      </c>
      <c r="R1367" s="1" t="s">
        <v>2170</v>
      </c>
      <c r="S1367" s="1"/>
      <c r="T1367" s="1" t="s">
        <v>2171</v>
      </c>
      <c r="U1367" s="1" t="s">
        <v>90</v>
      </c>
      <c r="V1367" t="s">
        <v>29</v>
      </c>
      <c r="W1367"/>
      <c r="X1367" t="s">
        <v>30</v>
      </c>
    </row>
    <row r="1368" spans="2:24">
      <c r="B1368" s="2" t="s">
        <v>2172</v>
      </c>
      <c r="C1368" s="1">
        <v>9246475009</v>
      </c>
      <c r="D1368" s="1"/>
      <c r="E1368" s="1"/>
      <c r="F1368" s="1"/>
      <c r="G1368" s="1" t="s">
        <v>45</v>
      </c>
      <c r="H1368" s="1" t="s">
        <v>331</v>
      </c>
      <c r="I1368"/>
      <c r="J1368"/>
      <c r="K1368"/>
      <c r="L1368"/>
      <c r="M1368"/>
      <c r="N1368"/>
      <c r="O1368"/>
      <c r="Q1368" t="s">
        <v>25</v>
      </c>
      <c r="R1368" s="1"/>
      <c r="S1368" s="1"/>
      <c r="T1368" s="1" t="s">
        <v>621</v>
      </c>
      <c r="U1368" s="1" t="s">
        <v>276</v>
      </c>
      <c r="V1368" t="s">
        <v>29</v>
      </c>
      <c r="W1368"/>
      <c r="X1368" t="s">
        <v>30</v>
      </c>
    </row>
    <row r="1369" spans="2:24">
      <c r="B1369" s="2" t="s">
        <v>2173</v>
      </c>
      <c r="C1369" s="1"/>
      <c r="D1369" s="1"/>
      <c r="E1369" s="1"/>
      <c r="F1369" s="1"/>
      <c r="G1369" s="1"/>
      <c r="H1369" s="1"/>
      <c r="I1369"/>
      <c r="J1369"/>
      <c r="K1369"/>
      <c r="L1369"/>
      <c r="M1369"/>
      <c r="N1369"/>
      <c r="O1369"/>
      <c r="Q1369" t="s">
        <v>25</v>
      </c>
      <c r="R1369" s="1"/>
      <c r="S1369" s="1"/>
      <c r="T1369" s="1" t="s">
        <v>52</v>
      </c>
      <c r="U1369" s="1" t="s">
        <v>53</v>
      </c>
      <c r="V1369" t="s">
        <v>29</v>
      </c>
      <c r="W1369"/>
      <c r="X1369" t="s">
        <v>30</v>
      </c>
    </row>
    <row r="1370" spans="2:24">
      <c r="B1370" s="2" t="s">
        <v>2174</v>
      </c>
      <c r="C1370" s="1">
        <v>8127791225</v>
      </c>
      <c r="D1370" s="1"/>
      <c r="E1370" s="1"/>
      <c r="F1370" s="1"/>
      <c r="G1370" s="1" t="s">
        <v>56</v>
      </c>
      <c r="H1370" s="1" t="s">
        <v>46</v>
      </c>
      <c r="I1370"/>
      <c r="J1370"/>
      <c r="K1370"/>
      <c r="L1370"/>
      <c r="M1370"/>
      <c r="N1370"/>
      <c r="O1370"/>
      <c r="Q1370" t="s">
        <v>25</v>
      </c>
      <c r="R1370" s="1"/>
      <c r="S1370" s="1"/>
      <c r="T1370" s="1" t="s">
        <v>217</v>
      </c>
      <c r="U1370" s="1" t="s">
        <v>28</v>
      </c>
      <c r="V1370" t="s">
        <v>29</v>
      </c>
      <c r="W1370"/>
      <c r="X1370" t="s">
        <v>30</v>
      </c>
    </row>
    <row r="1371" spans="2:24">
      <c r="B1371" s="2" t="s">
        <v>2175</v>
      </c>
      <c r="C1371" s="1">
        <v>9850425221</v>
      </c>
      <c r="D1371" s="1"/>
      <c r="E1371" s="1"/>
      <c r="F1371" s="1"/>
      <c r="G1371" s="1" t="s">
        <v>45</v>
      </c>
      <c r="H1371" s="1" t="s">
        <v>1268</v>
      </c>
      <c r="I1371"/>
      <c r="J1371"/>
      <c r="K1371"/>
      <c r="L1371"/>
      <c r="M1371"/>
      <c r="N1371"/>
      <c r="O1371"/>
      <c r="Q1371" t="s">
        <v>25</v>
      </c>
      <c r="R1371" s="1"/>
      <c r="S1371" s="1"/>
      <c r="T1371" s="1" t="s">
        <v>305</v>
      </c>
      <c r="U1371" s="1" t="s">
        <v>33</v>
      </c>
      <c r="V1371" t="s">
        <v>29</v>
      </c>
      <c r="W1371"/>
      <c r="X1371" t="s">
        <v>30</v>
      </c>
    </row>
    <row r="1372" spans="2:24">
      <c r="B1372" s="2" t="s">
        <v>2176</v>
      </c>
      <c r="C1372" s="1">
        <v>9599056878</v>
      </c>
      <c r="D1372" s="1"/>
      <c r="E1372" s="1"/>
      <c r="F1372" s="1"/>
      <c r="G1372" s="1" t="s">
        <v>230</v>
      </c>
      <c r="H1372" s="1" t="s">
        <v>46</v>
      </c>
      <c r="I1372"/>
      <c r="J1372"/>
      <c r="K1372"/>
      <c r="L1372"/>
      <c r="M1372"/>
      <c r="N1372"/>
      <c r="O1372"/>
      <c r="Q1372" t="s">
        <v>25</v>
      </c>
      <c r="R1372" s="1"/>
      <c r="S1372" s="1"/>
      <c r="T1372" s="1" t="s">
        <v>1632</v>
      </c>
      <c r="U1372" s="1" t="s">
        <v>477</v>
      </c>
      <c r="V1372" t="s">
        <v>29</v>
      </c>
      <c r="W1372"/>
      <c r="X1372" t="s">
        <v>30</v>
      </c>
    </row>
    <row r="1373" spans="2:24">
      <c r="B1373" s="2" t="s">
        <v>2177</v>
      </c>
      <c r="C1373" s="1"/>
      <c r="D1373" s="1"/>
      <c r="E1373" s="1"/>
      <c r="F1373" s="1"/>
      <c r="G1373" s="1"/>
      <c r="H1373" s="1"/>
      <c r="I1373"/>
      <c r="J1373"/>
      <c r="K1373"/>
      <c r="L1373"/>
      <c r="M1373"/>
      <c r="N1373"/>
      <c r="O1373"/>
      <c r="Q1373" t="s">
        <v>25</v>
      </c>
      <c r="R1373" s="1"/>
      <c r="S1373" s="1"/>
      <c r="T1373" s="1" t="s">
        <v>2178</v>
      </c>
      <c r="U1373" s="1" t="s">
        <v>116</v>
      </c>
      <c r="V1373" t="s">
        <v>29</v>
      </c>
      <c r="W1373"/>
      <c r="X1373" t="s">
        <v>30</v>
      </c>
    </row>
    <row r="1374" spans="2:24">
      <c r="B1374" s="2" t="s">
        <v>2179</v>
      </c>
      <c r="C1374" s="1">
        <v>9946969969</v>
      </c>
      <c r="D1374" s="1"/>
      <c r="E1374" s="1"/>
      <c r="F1374" s="1"/>
      <c r="G1374" s="1" t="s">
        <v>731</v>
      </c>
      <c r="H1374" s="1" t="s">
        <v>46</v>
      </c>
      <c r="I1374"/>
      <c r="J1374"/>
      <c r="K1374"/>
      <c r="L1374"/>
      <c r="M1374"/>
      <c r="N1374"/>
      <c r="O1374"/>
      <c r="Q1374" t="s">
        <v>25</v>
      </c>
      <c r="R1374" s="1" t="s">
        <v>2180</v>
      </c>
      <c r="S1374" s="1"/>
      <c r="T1374" s="1" t="s">
        <v>508</v>
      </c>
      <c r="U1374" s="1" t="s">
        <v>60</v>
      </c>
      <c r="V1374" t="s">
        <v>29</v>
      </c>
      <c r="W1374"/>
      <c r="X1374" t="s">
        <v>30</v>
      </c>
    </row>
    <row r="1375" spans="2:24">
      <c r="B1375" s="2" t="s">
        <v>2181</v>
      </c>
      <c r="C1375" s="1"/>
      <c r="D1375" s="1"/>
      <c r="E1375" s="1"/>
      <c r="F1375" s="1"/>
      <c r="G1375" s="1"/>
      <c r="H1375" s="1"/>
      <c r="I1375"/>
      <c r="J1375"/>
      <c r="K1375"/>
      <c r="L1375"/>
      <c r="M1375"/>
      <c r="N1375"/>
      <c r="O1375"/>
      <c r="Q1375" t="s">
        <v>25</v>
      </c>
      <c r="R1375" s="1"/>
      <c r="S1375" s="1"/>
      <c r="T1375" s="1" t="s">
        <v>1005</v>
      </c>
      <c r="U1375" s="1" t="s">
        <v>90</v>
      </c>
      <c r="V1375" t="s">
        <v>29</v>
      </c>
      <c r="W1375"/>
      <c r="X1375" t="s">
        <v>30</v>
      </c>
    </row>
    <row r="1376" spans="2:24">
      <c r="B1376" s="2" t="s">
        <v>2182</v>
      </c>
      <c r="C1376" s="1"/>
      <c r="D1376" s="1"/>
      <c r="E1376" s="1"/>
      <c r="F1376" s="1"/>
      <c r="G1376" s="1"/>
      <c r="H1376" s="1"/>
      <c r="I1376"/>
      <c r="J1376"/>
      <c r="K1376"/>
      <c r="L1376"/>
      <c r="M1376"/>
      <c r="N1376"/>
      <c r="O1376"/>
      <c r="Q1376" t="s">
        <v>25</v>
      </c>
      <c r="R1376" s="1"/>
      <c r="S1376" s="1"/>
      <c r="T1376" s="1" t="s">
        <v>305</v>
      </c>
      <c r="U1376" s="1" t="s">
        <v>33</v>
      </c>
      <c r="V1376" t="s">
        <v>29</v>
      </c>
      <c r="W1376"/>
      <c r="X1376" t="s">
        <v>30</v>
      </c>
    </row>
    <row r="1377" spans="2:24">
      <c r="B1377" s="2" t="s">
        <v>2183</v>
      </c>
      <c r="C1377" s="1"/>
      <c r="D1377" s="1"/>
      <c r="E1377" s="1"/>
      <c r="F1377" s="1"/>
      <c r="G1377" s="1"/>
      <c r="H1377" s="1"/>
      <c r="I1377"/>
      <c r="J1377"/>
      <c r="K1377"/>
      <c r="L1377"/>
      <c r="M1377"/>
      <c r="N1377"/>
      <c r="O1377"/>
      <c r="Q1377" t="s">
        <v>25</v>
      </c>
      <c r="R1377" s="1" t="s">
        <v>2184</v>
      </c>
      <c r="S1377" s="1"/>
      <c r="T1377" s="1" t="s">
        <v>631</v>
      </c>
      <c r="U1377" s="1" t="s">
        <v>102</v>
      </c>
      <c r="V1377" t="s">
        <v>29</v>
      </c>
      <c r="W1377"/>
      <c r="X1377" t="s">
        <v>30</v>
      </c>
    </row>
    <row r="1378" spans="2:24">
      <c r="B1378" s="2" t="s">
        <v>2185</v>
      </c>
      <c r="C1378" s="1"/>
      <c r="D1378" s="1"/>
      <c r="E1378" s="1"/>
      <c r="F1378" s="1"/>
      <c r="G1378" s="1"/>
      <c r="H1378" s="1"/>
      <c r="I1378"/>
      <c r="J1378"/>
      <c r="K1378"/>
      <c r="L1378"/>
      <c r="M1378"/>
      <c r="N1378"/>
      <c r="O1378"/>
      <c r="Q1378" t="s">
        <v>25</v>
      </c>
      <c r="R1378" s="1"/>
      <c r="S1378" s="1"/>
      <c r="T1378" s="1" t="s">
        <v>52</v>
      </c>
      <c r="U1378" s="1" t="s">
        <v>53</v>
      </c>
      <c r="V1378" t="s">
        <v>29</v>
      </c>
      <c r="W1378"/>
      <c r="X1378" t="s">
        <v>30</v>
      </c>
    </row>
    <row r="1379" spans="2:24">
      <c r="B1379" s="2" t="s">
        <v>2186</v>
      </c>
      <c r="C1379" s="1" t="s">
        <v>2187</v>
      </c>
      <c r="D1379" s="1"/>
      <c r="E1379" s="1"/>
      <c r="F1379" s="1"/>
      <c r="G1379" s="1" t="s">
        <v>230</v>
      </c>
      <c r="H1379" s="1" t="s">
        <v>46</v>
      </c>
      <c r="I1379"/>
      <c r="J1379"/>
      <c r="K1379"/>
      <c r="L1379"/>
      <c r="M1379"/>
      <c r="N1379"/>
      <c r="O1379"/>
      <c r="Q1379" t="s">
        <v>25</v>
      </c>
      <c r="R1379" s="1"/>
      <c r="S1379" s="1"/>
      <c r="T1379" s="1" t="s">
        <v>575</v>
      </c>
      <c r="U1379" s="1" t="s">
        <v>78</v>
      </c>
      <c r="V1379" t="s">
        <v>29</v>
      </c>
      <c r="W1379"/>
      <c r="X1379" t="s">
        <v>30</v>
      </c>
    </row>
    <row r="1380" spans="2:24">
      <c r="B1380" s="2" t="s">
        <v>2188</v>
      </c>
      <c r="C1380" s="1">
        <v>7798400020</v>
      </c>
      <c r="D1380" s="1"/>
      <c r="E1380" s="1"/>
      <c r="F1380" s="1"/>
      <c r="G1380" s="1" t="s">
        <v>45</v>
      </c>
      <c r="H1380" s="1" t="s">
        <v>57</v>
      </c>
      <c r="I1380"/>
      <c r="J1380"/>
      <c r="K1380"/>
      <c r="L1380"/>
      <c r="M1380"/>
      <c r="N1380"/>
      <c r="O1380"/>
      <c r="Q1380" t="s">
        <v>25</v>
      </c>
      <c r="R1380" s="1"/>
      <c r="S1380" s="1"/>
      <c r="T1380" s="1" t="s">
        <v>1256</v>
      </c>
      <c r="U1380" s="1" t="s">
        <v>33</v>
      </c>
      <c r="V1380" t="s">
        <v>29</v>
      </c>
      <c r="W1380"/>
      <c r="X1380" t="s">
        <v>30</v>
      </c>
    </row>
    <row r="1381" spans="2:24">
      <c r="B1381" s="2" t="s">
        <v>2189</v>
      </c>
      <c r="C1381" s="1">
        <v>9885313706</v>
      </c>
      <c r="D1381" s="1"/>
      <c r="E1381" s="1"/>
      <c r="F1381" s="1"/>
      <c r="G1381" s="1" t="s">
        <v>56</v>
      </c>
      <c r="H1381" s="1" t="s">
        <v>57</v>
      </c>
      <c r="I1381"/>
      <c r="J1381"/>
      <c r="K1381"/>
      <c r="L1381"/>
      <c r="M1381"/>
      <c r="N1381"/>
      <c r="O1381"/>
      <c r="Q1381" t="s">
        <v>25</v>
      </c>
      <c r="R1381" s="1"/>
      <c r="S1381" s="1"/>
      <c r="T1381" s="1" t="s">
        <v>184</v>
      </c>
      <c r="U1381" s="1" t="s">
        <v>185</v>
      </c>
      <c r="V1381" t="s">
        <v>29</v>
      </c>
      <c r="W1381"/>
      <c r="X1381" t="s">
        <v>30</v>
      </c>
    </row>
    <row r="1382" spans="2:24">
      <c r="B1382" s="2" t="s">
        <v>2190</v>
      </c>
      <c r="C1382" s="1">
        <v>9718191919</v>
      </c>
      <c r="D1382" s="1"/>
      <c r="E1382" s="1"/>
      <c r="F1382" s="1"/>
      <c r="G1382" s="1" t="s">
        <v>72</v>
      </c>
      <c r="H1382" s="1" t="s">
        <v>46</v>
      </c>
      <c r="I1382"/>
      <c r="J1382"/>
      <c r="K1382"/>
      <c r="L1382"/>
      <c r="M1382"/>
      <c r="N1382"/>
      <c r="O1382"/>
      <c r="Q1382" t="s">
        <v>25</v>
      </c>
      <c r="R1382" s="1" t="s">
        <v>2191</v>
      </c>
      <c r="S1382" s="1"/>
      <c r="T1382" s="1" t="s">
        <v>575</v>
      </c>
      <c r="U1382" s="1" t="s">
        <v>78</v>
      </c>
      <c r="V1382" t="s">
        <v>29</v>
      </c>
      <c r="W1382"/>
      <c r="X1382" t="s">
        <v>30</v>
      </c>
    </row>
    <row r="1383" spans="2:24">
      <c r="B1383" s="2" t="s">
        <v>2192</v>
      </c>
      <c r="C1383" s="1"/>
      <c r="D1383" s="1"/>
      <c r="E1383" s="1"/>
      <c r="F1383" s="1"/>
      <c r="G1383" s="1"/>
      <c r="H1383" s="1"/>
      <c r="I1383"/>
      <c r="J1383"/>
      <c r="K1383"/>
      <c r="L1383"/>
      <c r="M1383"/>
      <c r="N1383"/>
      <c r="O1383"/>
      <c r="Q1383" t="s">
        <v>25</v>
      </c>
      <c r="R1383" s="1"/>
      <c r="S1383" s="1"/>
      <c r="T1383" s="1" t="s">
        <v>142</v>
      </c>
      <c r="U1383" s="1" t="s">
        <v>33</v>
      </c>
      <c r="V1383" t="s">
        <v>29</v>
      </c>
      <c r="W1383"/>
      <c r="X1383" t="s">
        <v>30</v>
      </c>
    </row>
    <row r="1384" spans="2:24">
      <c r="B1384" s="2" t="s">
        <v>2193</v>
      </c>
      <c r="C1384" s="1">
        <v>9435036079</v>
      </c>
      <c r="D1384" s="1"/>
      <c r="E1384" s="1"/>
      <c r="F1384" s="1"/>
      <c r="G1384" s="1" t="s">
        <v>915</v>
      </c>
      <c r="H1384" s="1" t="s">
        <v>57</v>
      </c>
      <c r="I1384"/>
      <c r="J1384"/>
      <c r="K1384"/>
      <c r="L1384"/>
      <c r="M1384"/>
      <c r="N1384"/>
      <c r="O1384"/>
      <c r="Q1384" t="s">
        <v>25</v>
      </c>
      <c r="R1384" s="1"/>
      <c r="S1384" s="1"/>
      <c r="T1384" s="1" t="s">
        <v>1917</v>
      </c>
      <c r="U1384" s="1" t="s">
        <v>37</v>
      </c>
      <c r="V1384" t="s">
        <v>29</v>
      </c>
      <c r="W1384"/>
      <c r="X1384" t="s">
        <v>30</v>
      </c>
    </row>
    <row r="1385" spans="2:24">
      <c r="B1385" s="2" t="s">
        <v>2194</v>
      </c>
      <c r="C1385" s="1"/>
      <c r="D1385" s="1"/>
      <c r="E1385" s="1"/>
      <c r="F1385" s="1"/>
      <c r="G1385" s="1"/>
      <c r="H1385" s="1"/>
      <c r="I1385"/>
      <c r="J1385"/>
      <c r="K1385"/>
      <c r="L1385"/>
      <c r="M1385"/>
      <c r="N1385"/>
      <c r="O1385"/>
      <c r="Q1385" t="s">
        <v>25</v>
      </c>
      <c r="R1385" s="1"/>
      <c r="S1385" s="1"/>
      <c r="T1385" s="1" t="s">
        <v>450</v>
      </c>
      <c r="U1385" s="1" t="s">
        <v>90</v>
      </c>
      <c r="V1385" t="s">
        <v>29</v>
      </c>
      <c r="W1385"/>
      <c r="X1385" t="s">
        <v>30</v>
      </c>
    </row>
    <row r="1386" spans="2:24">
      <c r="B1386" s="2" t="s">
        <v>2195</v>
      </c>
      <c r="C1386" s="1">
        <v>9820323070</v>
      </c>
      <c r="D1386" s="1"/>
      <c r="E1386" s="1"/>
      <c r="F1386" s="1"/>
      <c r="G1386" s="1" t="s">
        <v>146</v>
      </c>
      <c r="H1386" s="1" t="s">
        <v>331</v>
      </c>
      <c r="I1386"/>
      <c r="J1386"/>
      <c r="K1386"/>
      <c r="L1386"/>
      <c r="M1386"/>
      <c r="N1386"/>
      <c r="O1386"/>
      <c r="Q1386" t="s">
        <v>25</v>
      </c>
      <c r="R1386" s="1" t="s">
        <v>2196</v>
      </c>
      <c r="S1386" s="1"/>
      <c r="T1386" s="1" t="s">
        <v>193</v>
      </c>
      <c r="U1386" s="1" t="s">
        <v>33</v>
      </c>
      <c r="V1386" t="s">
        <v>29</v>
      </c>
      <c r="W1386"/>
      <c r="X1386" t="s">
        <v>30</v>
      </c>
    </row>
    <row r="1387" spans="2:24">
      <c r="B1387" s="2" t="s">
        <v>2197</v>
      </c>
      <c r="C1387" s="1"/>
      <c r="D1387" s="1"/>
      <c r="E1387" s="1"/>
      <c r="F1387" s="1"/>
      <c r="G1387" s="1"/>
      <c r="H1387" s="1"/>
      <c r="I1387"/>
      <c r="J1387"/>
      <c r="K1387"/>
      <c r="L1387"/>
      <c r="M1387"/>
      <c r="N1387"/>
      <c r="O1387"/>
      <c r="Q1387" t="s">
        <v>25</v>
      </c>
      <c r="R1387" s="1" t="s">
        <v>2198</v>
      </c>
      <c r="S1387" s="1"/>
      <c r="T1387" s="1" t="s">
        <v>614</v>
      </c>
      <c r="U1387" s="1" t="s">
        <v>70</v>
      </c>
      <c r="V1387" t="s">
        <v>29</v>
      </c>
      <c r="W1387"/>
      <c r="X1387" t="s">
        <v>30</v>
      </c>
    </row>
    <row r="1388" spans="2:24">
      <c r="B1388" s="2" t="s">
        <v>2199</v>
      </c>
      <c r="C1388" s="1"/>
      <c r="D1388" s="1"/>
      <c r="E1388" s="1"/>
      <c r="F1388" s="1"/>
      <c r="G1388" s="1"/>
      <c r="H1388" s="1"/>
      <c r="I1388"/>
      <c r="J1388"/>
      <c r="K1388"/>
      <c r="L1388"/>
      <c r="M1388"/>
      <c r="N1388"/>
      <c r="O1388"/>
      <c r="Q1388" t="s">
        <v>25</v>
      </c>
      <c r="R1388" s="1"/>
      <c r="S1388" s="1"/>
      <c r="T1388" s="1" t="s">
        <v>115</v>
      </c>
      <c r="U1388" s="1" t="s">
        <v>116</v>
      </c>
      <c r="V1388" t="s">
        <v>29</v>
      </c>
      <c r="W1388"/>
      <c r="X1388" t="s">
        <v>30</v>
      </c>
    </row>
    <row r="1389" spans="2:24">
      <c r="B1389" s="2" t="s">
        <v>2200</v>
      </c>
      <c r="C1389" s="1"/>
      <c r="D1389" s="1"/>
      <c r="E1389" s="1"/>
      <c r="F1389" s="1"/>
      <c r="G1389" s="1"/>
      <c r="H1389" s="1"/>
      <c r="I1389"/>
      <c r="J1389"/>
      <c r="K1389"/>
      <c r="L1389"/>
      <c r="M1389"/>
      <c r="N1389"/>
      <c r="O1389"/>
      <c r="Q1389" t="s">
        <v>25</v>
      </c>
      <c r="R1389" s="1"/>
      <c r="S1389" s="1"/>
      <c r="T1389" s="1" t="s">
        <v>2201</v>
      </c>
      <c r="U1389" s="1" t="s">
        <v>148</v>
      </c>
      <c r="V1389" t="s">
        <v>29</v>
      </c>
      <c r="W1389"/>
      <c r="X1389" t="s">
        <v>30</v>
      </c>
    </row>
    <row r="1390" spans="2:24">
      <c r="B1390" s="2" t="s">
        <v>2202</v>
      </c>
      <c r="C1390" s="1"/>
      <c r="D1390" s="1"/>
      <c r="E1390" s="1"/>
      <c r="F1390" s="1"/>
      <c r="G1390" s="1"/>
      <c r="H1390" s="1"/>
      <c r="I1390"/>
      <c r="J1390"/>
      <c r="K1390"/>
      <c r="L1390"/>
      <c r="M1390"/>
      <c r="N1390"/>
      <c r="O1390"/>
      <c r="Q1390" t="s">
        <v>25</v>
      </c>
      <c r="R1390" s="1"/>
      <c r="S1390" s="1"/>
      <c r="T1390" s="1" t="s">
        <v>52</v>
      </c>
      <c r="U1390" s="1" t="s">
        <v>53</v>
      </c>
      <c r="V1390" t="s">
        <v>29</v>
      </c>
      <c r="W1390"/>
      <c r="X1390" t="s">
        <v>30</v>
      </c>
    </row>
    <row r="1391" spans="2:24">
      <c r="B1391" s="2" t="s">
        <v>2203</v>
      </c>
      <c r="C1391" s="1"/>
      <c r="D1391" s="1"/>
      <c r="E1391" s="1"/>
      <c r="F1391" s="1"/>
      <c r="G1391" s="1"/>
      <c r="H1391" s="1"/>
      <c r="I1391"/>
      <c r="J1391"/>
      <c r="K1391"/>
      <c r="L1391"/>
      <c r="M1391"/>
      <c r="N1391"/>
      <c r="O1391"/>
      <c r="Q1391" t="s">
        <v>25</v>
      </c>
      <c r="R1391" s="1"/>
      <c r="S1391" s="1"/>
      <c r="T1391" s="1" t="s">
        <v>211</v>
      </c>
      <c r="U1391" s="1" t="s">
        <v>33</v>
      </c>
      <c r="V1391" t="s">
        <v>29</v>
      </c>
      <c r="W1391"/>
      <c r="X1391" t="s">
        <v>30</v>
      </c>
    </row>
    <row r="1392" spans="2:24">
      <c r="B1392" s="2" t="s">
        <v>2204</v>
      </c>
      <c r="C1392" s="1">
        <v>9312267598</v>
      </c>
      <c r="D1392" s="1"/>
      <c r="E1392" s="1"/>
      <c r="F1392" s="1"/>
      <c r="G1392" s="1" t="s">
        <v>199</v>
      </c>
      <c r="H1392" s="1" t="s">
        <v>46</v>
      </c>
      <c r="I1392"/>
      <c r="J1392"/>
      <c r="K1392"/>
      <c r="L1392"/>
      <c r="M1392"/>
      <c r="N1392"/>
      <c r="O1392"/>
      <c r="Q1392" t="s">
        <v>25</v>
      </c>
      <c r="R1392" s="1"/>
      <c r="S1392" s="1"/>
      <c r="T1392" s="1" t="s">
        <v>423</v>
      </c>
      <c r="U1392" s="1" t="s">
        <v>28</v>
      </c>
      <c r="V1392" t="s">
        <v>29</v>
      </c>
      <c r="W1392"/>
      <c r="X1392" t="s">
        <v>30</v>
      </c>
    </row>
    <row r="1393" spans="2:24">
      <c r="B1393" s="2" t="s">
        <v>2205</v>
      </c>
      <c r="C1393" s="1"/>
      <c r="D1393" s="1"/>
      <c r="E1393" s="1"/>
      <c r="F1393" s="1"/>
      <c r="G1393" s="1"/>
      <c r="H1393" s="1"/>
      <c r="I1393"/>
      <c r="J1393"/>
      <c r="K1393"/>
      <c r="L1393"/>
      <c r="M1393"/>
      <c r="N1393"/>
      <c r="O1393"/>
      <c r="Q1393" t="s">
        <v>25</v>
      </c>
      <c r="R1393" s="1"/>
      <c r="S1393" s="1"/>
      <c r="T1393" s="1" t="s">
        <v>356</v>
      </c>
      <c r="U1393" s="1" t="s">
        <v>78</v>
      </c>
      <c r="V1393" t="s">
        <v>29</v>
      </c>
      <c r="W1393"/>
      <c r="X1393" t="s">
        <v>30</v>
      </c>
    </row>
    <row r="1394" spans="2:24">
      <c r="B1394" s="2" t="s">
        <v>2206</v>
      </c>
      <c r="C1394" s="1"/>
      <c r="D1394" s="1"/>
      <c r="E1394" s="1"/>
      <c r="F1394" s="1"/>
      <c r="G1394" s="1"/>
      <c r="H1394" s="1"/>
      <c r="I1394"/>
      <c r="J1394"/>
      <c r="K1394"/>
      <c r="L1394"/>
      <c r="M1394"/>
      <c r="N1394"/>
      <c r="O1394"/>
      <c r="Q1394" t="s">
        <v>25</v>
      </c>
      <c r="R1394" s="1"/>
      <c r="S1394" s="1"/>
      <c r="T1394" s="1" t="s">
        <v>52</v>
      </c>
      <c r="U1394" s="1" t="s">
        <v>53</v>
      </c>
      <c r="V1394" t="s">
        <v>29</v>
      </c>
      <c r="W1394"/>
      <c r="X1394" t="s">
        <v>30</v>
      </c>
    </row>
    <row r="1395" spans="2:24">
      <c r="B1395" s="2" t="s">
        <v>2207</v>
      </c>
      <c r="C1395" s="1"/>
      <c r="D1395" s="1"/>
      <c r="E1395" s="1"/>
      <c r="F1395" s="1"/>
      <c r="G1395" s="1"/>
      <c r="H1395" s="1"/>
      <c r="I1395"/>
      <c r="J1395"/>
      <c r="K1395"/>
      <c r="L1395"/>
      <c r="M1395"/>
      <c r="N1395"/>
      <c r="O1395"/>
      <c r="Q1395" t="s">
        <v>25</v>
      </c>
      <c r="R1395" s="1" t="s">
        <v>2208</v>
      </c>
      <c r="S1395" s="1"/>
      <c r="T1395" s="1" t="s">
        <v>52</v>
      </c>
      <c r="U1395" s="1" t="s">
        <v>53</v>
      </c>
      <c r="V1395" t="s">
        <v>29</v>
      </c>
      <c r="W1395"/>
      <c r="X1395" t="s">
        <v>30</v>
      </c>
    </row>
    <row r="1396" spans="2:24">
      <c r="B1396" s="2" t="s">
        <v>2209</v>
      </c>
      <c r="C1396" s="1">
        <v>8240632248</v>
      </c>
      <c r="D1396" s="1"/>
      <c r="E1396" s="1"/>
      <c r="F1396" s="1"/>
      <c r="G1396" s="1" t="s">
        <v>56</v>
      </c>
      <c r="H1396" s="1" t="s">
        <v>46</v>
      </c>
      <c r="I1396"/>
      <c r="J1396"/>
      <c r="K1396"/>
      <c r="L1396"/>
      <c r="M1396"/>
      <c r="N1396"/>
      <c r="O1396"/>
      <c r="Q1396" t="s">
        <v>25</v>
      </c>
      <c r="R1396" s="1" t="s">
        <v>2210</v>
      </c>
      <c r="S1396" s="1"/>
      <c r="T1396" s="1" t="s">
        <v>614</v>
      </c>
      <c r="U1396" s="1" t="s">
        <v>70</v>
      </c>
      <c r="V1396" t="s">
        <v>29</v>
      </c>
      <c r="W1396"/>
      <c r="X1396" t="s">
        <v>30</v>
      </c>
    </row>
    <row r="1397" spans="2:24">
      <c r="B1397" s="2" t="s">
        <v>2211</v>
      </c>
      <c r="C1397" s="1"/>
      <c r="D1397" s="1"/>
      <c r="E1397" s="1"/>
      <c r="F1397" s="1"/>
      <c r="G1397" s="1"/>
      <c r="H1397" s="1"/>
      <c r="I1397"/>
      <c r="J1397"/>
      <c r="K1397"/>
      <c r="L1397"/>
      <c r="M1397"/>
      <c r="N1397"/>
      <c r="O1397"/>
      <c r="Q1397" t="s">
        <v>25</v>
      </c>
      <c r="R1397" s="1"/>
      <c r="S1397" s="1"/>
      <c r="T1397" s="1" t="s">
        <v>52</v>
      </c>
      <c r="U1397" s="1" t="s">
        <v>53</v>
      </c>
      <c r="V1397" t="s">
        <v>29</v>
      </c>
      <c r="W1397"/>
      <c r="X1397" t="s">
        <v>30</v>
      </c>
    </row>
    <row r="1398" spans="2:24">
      <c r="B1398" s="2" t="s">
        <v>2212</v>
      </c>
      <c r="C1398" s="1"/>
      <c r="D1398" s="1"/>
      <c r="E1398" s="1"/>
      <c r="F1398" s="1"/>
      <c r="G1398" s="1"/>
      <c r="H1398" s="1"/>
      <c r="I1398"/>
      <c r="J1398"/>
      <c r="K1398"/>
      <c r="L1398"/>
      <c r="M1398"/>
      <c r="N1398"/>
      <c r="O1398"/>
      <c r="Q1398" t="s">
        <v>25</v>
      </c>
      <c r="R1398" s="1"/>
      <c r="S1398" s="1"/>
      <c r="T1398" s="1" t="s">
        <v>590</v>
      </c>
      <c r="U1398" s="1" t="s">
        <v>33</v>
      </c>
      <c r="V1398" t="s">
        <v>29</v>
      </c>
      <c r="W1398"/>
      <c r="X1398" t="s">
        <v>30</v>
      </c>
    </row>
    <row r="1399" spans="2:24">
      <c r="B1399" s="2" t="s">
        <v>2213</v>
      </c>
      <c r="C1399" s="1">
        <v>9968620203</v>
      </c>
      <c r="D1399" s="1"/>
      <c r="E1399" s="1"/>
      <c r="F1399" s="1"/>
      <c r="G1399" s="1" t="s">
        <v>146</v>
      </c>
      <c r="H1399" s="1" t="s">
        <v>331</v>
      </c>
      <c r="I1399"/>
      <c r="J1399"/>
      <c r="K1399"/>
      <c r="L1399"/>
      <c r="M1399"/>
      <c r="N1399"/>
      <c r="O1399"/>
      <c r="Q1399" t="s">
        <v>25</v>
      </c>
      <c r="R1399" s="1" t="s">
        <v>2214</v>
      </c>
      <c r="S1399" s="1"/>
      <c r="T1399" s="1" t="s">
        <v>84</v>
      </c>
      <c r="U1399" s="1" t="s">
        <v>53</v>
      </c>
      <c r="V1399" t="s">
        <v>29</v>
      </c>
      <c r="W1399"/>
      <c r="X1399" t="s">
        <v>30</v>
      </c>
    </row>
    <row r="1400" spans="2:24">
      <c r="B1400" s="2" t="s">
        <v>2215</v>
      </c>
      <c r="C1400" s="1"/>
      <c r="D1400" s="1"/>
      <c r="E1400" s="1"/>
      <c r="F1400" s="1"/>
      <c r="G1400" s="1"/>
      <c r="H1400" s="1"/>
      <c r="I1400"/>
      <c r="J1400"/>
      <c r="K1400"/>
      <c r="L1400"/>
      <c r="M1400"/>
      <c r="N1400"/>
      <c r="O1400"/>
      <c r="Q1400" t="s">
        <v>25</v>
      </c>
      <c r="R1400" s="1"/>
      <c r="S1400" s="1"/>
      <c r="T1400" s="1" t="s">
        <v>363</v>
      </c>
      <c r="U1400" s="1" t="s">
        <v>78</v>
      </c>
      <c r="V1400" t="s">
        <v>29</v>
      </c>
      <c r="W1400"/>
      <c r="X1400" t="s">
        <v>30</v>
      </c>
    </row>
    <row r="1401" spans="2:24">
      <c r="B1401" s="2" t="s">
        <v>2216</v>
      </c>
      <c r="C1401" s="1"/>
      <c r="D1401" s="1"/>
      <c r="E1401" s="1"/>
      <c r="F1401" s="1"/>
      <c r="G1401" s="1"/>
      <c r="H1401" s="1"/>
      <c r="I1401"/>
      <c r="J1401"/>
      <c r="K1401"/>
      <c r="L1401"/>
      <c r="M1401"/>
      <c r="N1401"/>
      <c r="O1401"/>
      <c r="Q1401" t="s">
        <v>25</v>
      </c>
      <c r="R1401" s="1"/>
      <c r="S1401" s="1"/>
      <c r="T1401" s="1" t="s">
        <v>39</v>
      </c>
      <c r="U1401" s="1" t="s">
        <v>28</v>
      </c>
      <c r="V1401" t="s">
        <v>29</v>
      </c>
      <c r="W1401"/>
      <c r="X1401" t="s">
        <v>30</v>
      </c>
    </row>
    <row r="1402" spans="2:24">
      <c r="B1402" s="2" t="s">
        <v>2217</v>
      </c>
      <c r="C1402" s="1"/>
      <c r="D1402" s="1"/>
      <c r="E1402" s="1"/>
      <c r="F1402" s="1"/>
      <c r="G1402" s="1"/>
      <c r="H1402" s="1"/>
      <c r="I1402"/>
      <c r="J1402"/>
      <c r="K1402"/>
      <c r="L1402"/>
      <c r="M1402"/>
      <c r="N1402"/>
      <c r="O1402"/>
      <c r="Q1402" t="s">
        <v>25</v>
      </c>
      <c r="R1402" s="1"/>
      <c r="S1402" s="1"/>
      <c r="T1402" s="1" t="s">
        <v>39</v>
      </c>
      <c r="U1402" s="1" t="s">
        <v>28</v>
      </c>
      <c r="V1402" t="s">
        <v>29</v>
      </c>
      <c r="W1402"/>
      <c r="X1402" t="s">
        <v>30</v>
      </c>
    </row>
    <row r="1403" spans="2:24">
      <c r="B1403" s="2" t="s">
        <v>2218</v>
      </c>
      <c r="C1403" s="1">
        <v>9354745529</v>
      </c>
      <c r="D1403" s="1"/>
      <c r="E1403" s="1"/>
      <c r="F1403" s="1"/>
      <c r="G1403" s="1" t="s">
        <v>56</v>
      </c>
      <c r="H1403" s="1" t="s">
        <v>46</v>
      </c>
      <c r="I1403"/>
      <c r="J1403"/>
      <c r="K1403"/>
      <c r="L1403"/>
      <c r="M1403"/>
      <c r="N1403"/>
      <c r="O1403"/>
      <c r="Q1403" t="s">
        <v>25</v>
      </c>
      <c r="R1403" s="1"/>
      <c r="S1403" s="1"/>
      <c r="T1403" s="1" t="s">
        <v>2219</v>
      </c>
      <c r="U1403" s="1" t="s">
        <v>78</v>
      </c>
      <c r="V1403" t="s">
        <v>29</v>
      </c>
      <c r="W1403"/>
      <c r="X1403" t="s">
        <v>30</v>
      </c>
    </row>
    <row r="1404" spans="2:24">
      <c r="B1404" s="2" t="s">
        <v>2220</v>
      </c>
      <c r="C1404" s="1"/>
      <c r="D1404" s="1"/>
      <c r="E1404" s="1"/>
      <c r="F1404" s="1"/>
      <c r="G1404" s="1"/>
      <c r="H1404" s="1"/>
      <c r="I1404"/>
      <c r="J1404"/>
      <c r="K1404"/>
      <c r="L1404"/>
      <c r="M1404"/>
      <c r="N1404"/>
      <c r="O1404"/>
      <c r="Q1404" t="s">
        <v>25</v>
      </c>
      <c r="R1404" s="1"/>
      <c r="S1404" s="1"/>
      <c r="T1404" s="1" t="s">
        <v>52</v>
      </c>
      <c r="U1404" s="1" t="s">
        <v>53</v>
      </c>
      <c r="V1404" t="s">
        <v>29</v>
      </c>
      <c r="W1404"/>
      <c r="X1404" t="s">
        <v>30</v>
      </c>
    </row>
    <row r="1405" spans="2:24">
      <c r="B1405" s="2" t="s">
        <v>2221</v>
      </c>
      <c r="C1405" s="1"/>
      <c r="D1405" s="1"/>
      <c r="E1405" s="1"/>
      <c r="F1405" s="1"/>
      <c r="G1405" s="1"/>
      <c r="H1405" s="1"/>
      <c r="I1405"/>
      <c r="J1405"/>
      <c r="K1405"/>
      <c r="L1405"/>
      <c r="M1405"/>
      <c r="N1405"/>
      <c r="O1405"/>
      <c r="Q1405" t="s">
        <v>25</v>
      </c>
      <c r="R1405" s="1"/>
      <c r="S1405" s="1"/>
      <c r="T1405" s="1" t="s">
        <v>2008</v>
      </c>
      <c r="U1405" s="1" t="s">
        <v>182</v>
      </c>
      <c r="V1405" t="s">
        <v>29</v>
      </c>
      <c r="W1405"/>
      <c r="X1405" t="s">
        <v>30</v>
      </c>
    </row>
    <row r="1406" spans="2:24">
      <c r="B1406" s="2" t="s">
        <v>2222</v>
      </c>
      <c r="C1406" s="1">
        <v>9212333551</v>
      </c>
      <c r="D1406" s="1"/>
      <c r="E1406" s="1"/>
      <c r="F1406" s="1"/>
      <c r="G1406" s="1" t="s">
        <v>146</v>
      </c>
      <c r="H1406" s="1" t="s">
        <v>331</v>
      </c>
      <c r="I1406"/>
      <c r="J1406"/>
      <c r="K1406"/>
      <c r="L1406"/>
      <c r="M1406"/>
      <c r="N1406"/>
      <c r="O1406"/>
      <c r="Q1406" t="s">
        <v>25</v>
      </c>
      <c r="R1406" s="1"/>
      <c r="S1406" s="1"/>
      <c r="T1406" s="1" t="s">
        <v>84</v>
      </c>
      <c r="U1406" s="1" t="s">
        <v>53</v>
      </c>
      <c r="V1406" t="s">
        <v>29</v>
      </c>
      <c r="W1406"/>
      <c r="X1406" t="s">
        <v>30</v>
      </c>
    </row>
    <row r="1407" spans="2:24">
      <c r="B1407" s="2" t="s">
        <v>2223</v>
      </c>
      <c r="C1407" s="1"/>
      <c r="D1407" s="1"/>
      <c r="E1407" s="1"/>
      <c r="F1407" s="1"/>
      <c r="G1407" s="1"/>
      <c r="H1407" s="1"/>
      <c r="I1407"/>
      <c r="J1407"/>
      <c r="K1407"/>
      <c r="L1407"/>
      <c r="M1407"/>
      <c r="N1407"/>
      <c r="O1407"/>
      <c r="Q1407" t="s">
        <v>25</v>
      </c>
      <c r="R1407" s="1" t="s">
        <v>2224</v>
      </c>
      <c r="S1407" s="1"/>
      <c r="T1407" s="1" t="s">
        <v>52</v>
      </c>
      <c r="U1407" s="1" t="s">
        <v>53</v>
      </c>
      <c r="V1407" t="s">
        <v>29</v>
      </c>
      <c r="W1407"/>
      <c r="X1407" t="s">
        <v>30</v>
      </c>
    </row>
    <row r="1408" spans="2:24">
      <c r="B1408" s="2" t="s">
        <v>2225</v>
      </c>
      <c r="C1408" s="1">
        <v>9811193283</v>
      </c>
      <c r="D1408" s="1"/>
      <c r="E1408" s="1"/>
      <c r="F1408" s="1"/>
      <c r="G1408" s="1" t="s">
        <v>146</v>
      </c>
      <c r="H1408" s="1" t="s">
        <v>476</v>
      </c>
      <c r="I1408"/>
      <c r="J1408"/>
      <c r="K1408"/>
      <c r="L1408"/>
      <c r="M1408"/>
      <c r="N1408"/>
      <c r="O1408"/>
      <c r="Q1408" t="s">
        <v>25</v>
      </c>
      <c r="R1408" s="1"/>
      <c r="S1408" s="1"/>
      <c r="T1408" s="1" t="s">
        <v>93</v>
      </c>
      <c r="U1408" s="1" t="s">
        <v>53</v>
      </c>
      <c r="V1408" t="s">
        <v>29</v>
      </c>
      <c r="W1408"/>
      <c r="X1408" t="s">
        <v>30</v>
      </c>
    </row>
    <row r="1409" spans="2:24">
      <c r="B1409" s="2" t="s">
        <v>2226</v>
      </c>
      <c r="C1409" s="1"/>
      <c r="D1409" s="1"/>
      <c r="E1409" s="1"/>
      <c r="F1409" s="1"/>
      <c r="G1409" s="1"/>
      <c r="H1409" s="1"/>
      <c r="I1409"/>
      <c r="J1409"/>
      <c r="K1409"/>
      <c r="L1409"/>
      <c r="M1409"/>
      <c r="N1409"/>
      <c r="O1409"/>
      <c r="Q1409" t="s">
        <v>25</v>
      </c>
      <c r="R1409" s="1"/>
      <c r="S1409" s="1"/>
      <c r="T1409" s="1" t="s">
        <v>128</v>
      </c>
      <c r="U1409" s="1" t="s">
        <v>43</v>
      </c>
      <c r="V1409" t="s">
        <v>29</v>
      </c>
      <c r="W1409"/>
      <c r="X1409" t="s">
        <v>30</v>
      </c>
    </row>
    <row r="1410" spans="2:24">
      <c r="B1410" s="2" t="s">
        <v>2227</v>
      </c>
      <c r="C1410" s="1">
        <v>9818193311</v>
      </c>
      <c r="D1410" s="1"/>
      <c r="E1410" s="1"/>
      <c r="F1410" s="1"/>
      <c r="G1410" s="1" t="s">
        <v>146</v>
      </c>
      <c r="H1410" s="1" t="s">
        <v>331</v>
      </c>
      <c r="I1410"/>
      <c r="J1410"/>
      <c r="K1410"/>
      <c r="L1410"/>
      <c r="M1410"/>
      <c r="N1410"/>
      <c r="O1410"/>
      <c r="Q1410" t="s">
        <v>25</v>
      </c>
      <c r="R1410" s="1"/>
      <c r="S1410" s="1"/>
      <c r="T1410" s="1" t="s">
        <v>39</v>
      </c>
      <c r="U1410" s="1" t="s">
        <v>28</v>
      </c>
      <c r="V1410" t="s">
        <v>29</v>
      </c>
      <c r="W1410"/>
      <c r="X1410" t="s">
        <v>30</v>
      </c>
    </row>
    <row r="1411" spans="2:24">
      <c r="B1411" s="2" t="s">
        <v>2228</v>
      </c>
      <c r="C1411" s="1">
        <v>9810199432</v>
      </c>
      <c r="D1411" s="1"/>
      <c r="E1411" s="1"/>
      <c r="F1411" s="1"/>
      <c r="G1411" s="1" t="s">
        <v>230</v>
      </c>
      <c r="H1411" s="1" t="s">
        <v>46</v>
      </c>
      <c r="I1411"/>
      <c r="J1411"/>
      <c r="K1411"/>
      <c r="L1411"/>
      <c r="M1411"/>
      <c r="N1411"/>
      <c r="O1411"/>
      <c r="Q1411" t="s">
        <v>25</v>
      </c>
      <c r="R1411" s="1"/>
      <c r="S1411" s="1"/>
      <c r="T1411" s="1" t="s">
        <v>594</v>
      </c>
      <c r="U1411" s="1" t="s">
        <v>53</v>
      </c>
      <c r="V1411" t="s">
        <v>29</v>
      </c>
      <c r="W1411"/>
      <c r="X1411" t="s">
        <v>30</v>
      </c>
    </row>
    <row r="1412" spans="2:24">
      <c r="B1412" s="2" t="s">
        <v>2229</v>
      </c>
      <c r="C1412" s="1"/>
      <c r="D1412" s="1"/>
      <c r="E1412" s="1"/>
      <c r="F1412" s="1"/>
      <c r="G1412" s="1"/>
      <c r="H1412" s="1"/>
      <c r="I1412"/>
      <c r="J1412"/>
      <c r="K1412"/>
      <c r="L1412"/>
      <c r="M1412"/>
      <c r="N1412"/>
      <c r="O1412"/>
      <c r="Q1412" t="s">
        <v>25</v>
      </c>
      <c r="R1412" s="1"/>
      <c r="S1412" s="1"/>
      <c r="T1412" s="1" t="s">
        <v>52</v>
      </c>
      <c r="U1412" s="1" t="s">
        <v>53</v>
      </c>
      <c r="V1412" t="s">
        <v>29</v>
      </c>
      <c r="W1412"/>
      <c r="X1412" t="s">
        <v>30</v>
      </c>
    </row>
    <row r="1413" spans="2:24">
      <c r="B1413" s="2" t="s">
        <v>2230</v>
      </c>
      <c r="C1413" s="1">
        <v>9311883863</v>
      </c>
      <c r="D1413" s="1"/>
      <c r="E1413" s="1"/>
      <c r="F1413" s="1"/>
      <c r="G1413" s="1" t="s">
        <v>919</v>
      </c>
      <c r="H1413" s="1" t="s">
        <v>331</v>
      </c>
      <c r="I1413"/>
      <c r="J1413"/>
      <c r="K1413"/>
      <c r="L1413"/>
      <c r="M1413"/>
      <c r="N1413"/>
      <c r="O1413"/>
      <c r="Q1413" t="s">
        <v>25</v>
      </c>
      <c r="R1413" s="1" t="s">
        <v>2231</v>
      </c>
      <c r="S1413" s="1"/>
      <c r="T1413" s="1" t="s">
        <v>84</v>
      </c>
      <c r="U1413" s="1" t="s">
        <v>53</v>
      </c>
      <c r="V1413" t="s">
        <v>29</v>
      </c>
      <c r="W1413"/>
      <c r="X1413" t="s">
        <v>30</v>
      </c>
    </row>
    <row r="1414" spans="2:24">
      <c r="B1414" s="2" t="s">
        <v>2232</v>
      </c>
      <c r="C1414" s="1">
        <v>9797314524</v>
      </c>
      <c r="D1414" s="1"/>
      <c r="E1414" s="1"/>
      <c r="F1414" s="1"/>
      <c r="G1414" s="1" t="s">
        <v>146</v>
      </c>
      <c r="H1414" s="1" t="s">
        <v>1268</v>
      </c>
      <c r="I1414"/>
      <c r="J1414"/>
      <c r="K1414"/>
      <c r="L1414"/>
      <c r="M1414"/>
      <c r="N1414"/>
      <c r="O1414"/>
      <c r="Q1414" t="s">
        <v>25</v>
      </c>
      <c r="R1414" s="1"/>
      <c r="S1414" s="1"/>
      <c r="T1414" s="1" t="s">
        <v>658</v>
      </c>
      <c r="U1414" s="1" t="s">
        <v>148</v>
      </c>
      <c r="V1414" t="s">
        <v>29</v>
      </c>
      <c r="W1414"/>
      <c r="X1414" t="s">
        <v>30</v>
      </c>
    </row>
    <row r="1415" spans="2:24">
      <c r="B1415" s="2" t="s">
        <v>2233</v>
      </c>
      <c r="C1415" s="1"/>
      <c r="D1415" s="1"/>
      <c r="E1415" s="1"/>
      <c r="F1415" s="1"/>
      <c r="G1415" s="1"/>
      <c r="H1415" s="1"/>
      <c r="I1415"/>
      <c r="J1415"/>
      <c r="K1415"/>
      <c r="L1415"/>
      <c r="M1415"/>
      <c r="N1415"/>
      <c r="O1415"/>
      <c r="Q1415" t="s">
        <v>25</v>
      </c>
      <c r="R1415" s="1"/>
      <c r="S1415" s="1"/>
      <c r="T1415" s="1" t="s">
        <v>303</v>
      </c>
      <c r="U1415" s="1" t="s">
        <v>116</v>
      </c>
      <c r="V1415" t="s">
        <v>29</v>
      </c>
      <c r="W1415"/>
      <c r="X1415" t="s">
        <v>30</v>
      </c>
    </row>
    <row r="1416" spans="2:24">
      <c r="B1416" s="2" t="s">
        <v>2234</v>
      </c>
      <c r="C1416" s="1"/>
      <c r="D1416" s="1"/>
      <c r="E1416" s="1"/>
      <c r="F1416" s="1"/>
      <c r="G1416" s="1" t="s">
        <v>45</v>
      </c>
      <c r="H1416" s="1" t="s">
        <v>331</v>
      </c>
      <c r="I1416"/>
      <c r="J1416"/>
      <c r="K1416"/>
      <c r="L1416"/>
      <c r="M1416"/>
      <c r="N1416"/>
      <c r="O1416"/>
      <c r="Q1416" t="s">
        <v>25</v>
      </c>
      <c r="R1416" s="1"/>
      <c r="S1416" s="1"/>
      <c r="T1416" s="1" t="s">
        <v>47</v>
      </c>
      <c r="U1416" s="1" t="s">
        <v>43</v>
      </c>
      <c r="V1416" t="s">
        <v>29</v>
      </c>
      <c r="W1416"/>
      <c r="X1416" t="s">
        <v>30</v>
      </c>
    </row>
    <row r="1417" spans="2:24">
      <c r="B1417" s="2" t="s">
        <v>2235</v>
      </c>
      <c r="C1417" s="1"/>
      <c r="D1417" s="1"/>
      <c r="E1417" s="1"/>
      <c r="F1417" s="1"/>
      <c r="G1417" s="1"/>
      <c r="H1417" s="1"/>
      <c r="I1417"/>
      <c r="J1417"/>
      <c r="K1417"/>
      <c r="L1417"/>
      <c r="M1417"/>
      <c r="N1417"/>
      <c r="O1417"/>
      <c r="Q1417" t="s">
        <v>25</v>
      </c>
      <c r="R1417" s="1"/>
      <c r="S1417" s="1"/>
      <c r="T1417" s="1" t="s">
        <v>52</v>
      </c>
      <c r="U1417" s="1" t="s">
        <v>53</v>
      </c>
      <c r="V1417" t="s">
        <v>29</v>
      </c>
      <c r="W1417"/>
      <c r="X1417" t="s">
        <v>30</v>
      </c>
    </row>
    <row r="1418" spans="2:24">
      <c r="B1418" s="2" t="s">
        <v>2236</v>
      </c>
      <c r="C1418" s="1"/>
      <c r="D1418" s="1"/>
      <c r="E1418" s="1"/>
      <c r="F1418" s="1"/>
      <c r="G1418" s="1"/>
      <c r="H1418" s="1"/>
      <c r="I1418"/>
      <c r="J1418"/>
      <c r="K1418"/>
      <c r="L1418"/>
      <c r="M1418"/>
      <c r="N1418"/>
      <c r="O1418"/>
      <c r="Q1418" t="s">
        <v>25</v>
      </c>
      <c r="R1418" s="1"/>
      <c r="S1418" s="1"/>
      <c r="T1418" s="1" t="s">
        <v>52</v>
      </c>
      <c r="U1418" s="1" t="s">
        <v>53</v>
      </c>
      <c r="V1418" t="s">
        <v>29</v>
      </c>
      <c r="W1418"/>
      <c r="X1418" t="s">
        <v>30</v>
      </c>
    </row>
    <row r="1419" spans="2:24">
      <c r="B1419" s="2" t="s">
        <v>2237</v>
      </c>
      <c r="C1419" s="1"/>
      <c r="D1419" s="1"/>
      <c r="E1419" s="1"/>
      <c r="F1419" s="1"/>
      <c r="G1419" s="1"/>
      <c r="H1419" s="1"/>
      <c r="I1419"/>
      <c r="J1419"/>
      <c r="K1419"/>
      <c r="L1419"/>
      <c r="M1419"/>
      <c r="N1419"/>
      <c r="O1419"/>
      <c r="Q1419" t="s">
        <v>25</v>
      </c>
      <c r="R1419" s="1"/>
      <c r="S1419" s="1"/>
      <c r="T1419" s="1" t="s">
        <v>345</v>
      </c>
      <c r="U1419" s="1" t="s">
        <v>116</v>
      </c>
      <c r="V1419" t="s">
        <v>29</v>
      </c>
      <c r="W1419"/>
      <c r="X1419" t="s">
        <v>30</v>
      </c>
    </row>
    <row r="1420" spans="2:24">
      <c r="B1420" s="2" t="s">
        <v>2238</v>
      </c>
      <c r="C1420" s="1"/>
      <c r="D1420" s="1"/>
      <c r="E1420" s="1"/>
      <c r="F1420" s="1"/>
      <c r="G1420" s="1"/>
      <c r="H1420" s="1"/>
      <c r="I1420"/>
      <c r="J1420"/>
      <c r="K1420"/>
      <c r="L1420"/>
      <c r="M1420"/>
      <c r="N1420"/>
      <c r="O1420"/>
      <c r="Q1420" t="s">
        <v>25</v>
      </c>
      <c r="R1420" s="1"/>
      <c r="S1420" s="1"/>
      <c r="T1420" s="1" t="s">
        <v>423</v>
      </c>
      <c r="U1420" s="1" t="s">
        <v>28</v>
      </c>
      <c r="V1420" t="s">
        <v>29</v>
      </c>
      <c r="W1420"/>
      <c r="X1420" t="s">
        <v>30</v>
      </c>
    </row>
    <row r="1421" spans="2:24">
      <c r="B1421" s="2" t="s">
        <v>2239</v>
      </c>
      <c r="C1421" s="1">
        <v>9818720584</v>
      </c>
      <c r="D1421" s="1"/>
      <c r="E1421" s="1"/>
      <c r="F1421" s="1"/>
      <c r="G1421" s="1" t="s">
        <v>146</v>
      </c>
      <c r="H1421" s="1" t="s">
        <v>331</v>
      </c>
      <c r="I1421"/>
      <c r="J1421"/>
      <c r="K1421"/>
      <c r="L1421"/>
      <c r="M1421"/>
      <c r="N1421"/>
      <c r="O1421"/>
      <c r="Q1421" t="s">
        <v>25</v>
      </c>
      <c r="R1421" s="1"/>
      <c r="S1421" s="1"/>
      <c r="T1421" s="1" t="s">
        <v>73</v>
      </c>
      <c r="U1421" s="1" t="s">
        <v>53</v>
      </c>
      <c r="V1421" t="s">
        <v>29</v>
      </c>
      <c r="W1421"/>
      <c r="X1421" t="s">
        <v>30</v>
      </c>
    </row>
    <row r="1422" spans="2:24">
      <c r="B1422" s="2" t="s">
        <v>2240</v>
      </c>
      <c r="C1422" s="1"/>
      <c r="D1422" s="1"/>
      <c r="E1422" s="1"/>
      <c r="F1422" s="1"/>
      <c r="G1422" s="1"/>
      <c r="H1422" s="1"/>
      <c r="I1422"/>
      <c r="J1422"/>
      <c r="K1422"/>
      <c r="L1422"/>
      <c r="M1422"/>
      <c r="N1422"/>
      <c r="O1422"/>
      <c r="Q1422" t="s">
        <v>25</v>
      </c>
      <c r="R1422" s="1"/>
      <c r="S1422" s="1"/>
      <c r="T1422" s="1" t="s">
        <v>52</v>
      </c>
      <c r="U1422" s="1" t="s">
        <v>53</v>
      </c>
      <c r="V1422" t="s">
        <v>29</v>
      </c>
      <c r="W1422"/>
      <c r="X1422" t="s">
        <v>30</v>
      </c>
    </row>
    <row r="1423" spans="2:24">
      <c r="B1423" s="2" t="s">
        <v>2241</v>
      </c>
      <c r="C1423" s="1"/>
      <c r="D1423" s="1"/>
      <c r="E1423" s="1"/>
      <c r="F1423" s="1"/>
      <c r="G1423" s="1"/>
      <c r="H1423" s="1"/>
      <c r="I1423"/>
      <c r="J1423"/>
      <c r="K1423"/>
      <c r="L1423"/>
      <c r="M1423"/>
      <c r="N1423"/>
      <c r="O1423"/>
      <c r="Q1423" t="s">
        <v>25</v>
      </c>
      <c r="R1423" s="1"/>
      <c r="S1423" s="1"/>
      <c r="T1423" s="1" t="s">
        <v>52</v>
      </c>
      <c r="U1423" s="1" t="s">
        <v>53</v>
      </c>
      <c r="V1423" t="s">
        <v>29</v>
      </c>
      <c r="W1423"/>
      <c r="X1423" t="s">
        <v>30</v>
      </c>
    </row>
    <row r="1424" spans="2:24">
      <c r="B1424" s="2" t="s">
        <v>2242</v>
      </c>
      <c r="C1424" s="1"/>
      <c r="D1424" s="1"/>
      <c r="E1424" s="1"/>
      <c r="F1424" s="1"/>
      <c r="G1424" s="1"/>
      <c r="H1424" s="1"/>
      <c r="I1424"/>
      <c r="J1424"/>
      <c r="K1424"/>
      <c r="L1424"/>
      <c r="M1424"/>
      <c r="N1424"/>
      <c r="O1424"/>
      <c r="Q1424" t="s">
        <v>25</v>
      </c>
      <c r="R1424" s="1"/>
      <c r="S1424" s="1"/>
      <c r="T1424" s="1" t="s">
        <v>52</v>
      </c>
      <c r="U1424" s="1" t="s">
        <v>53</v>
      </c>
      <c r="V1424" t="s">
        <v>29</v>
      </c>
      <c r="W1424"/>
      <c r="X1424" t="s">
        <v>30</v>
      </c>
    </row>
    <row r="1425" spans="2:24">
      <c r="B1425" s="2" t="s">
        <v>2243</v>
      </c>
      <c r="C1425" s="1">
        <v>9999268525</v>
      </c>
      <c r="D1425" s="1"/>
      <c r="E1425" s="1"/>
      <c r="F1425" s="1"/>
      <c r="G1425" s="1" t="s">
        <v>1956</v>
      </c>
      <c r="H1425" s="1" t="s">
        <v>247</v>
      </c>
      <c r="I1425"/>
      <c r="J1425"/>
      <c r="K1425"/>
      <c r="L1425"/>
      <c r="M1425"/>
      <c r="N1425"/>
      <c r="O1425"/>
      <c r="Q1425" t="s">
        <v>25</v>
      </c>
      <c r="R1425" s="1"/>
      <c r="S1425" s="1"/>
      <c r="T1425" s="1" t="s">
        <v>39</v>
      </c>
      <c r="U1425" s="1" t="s">
        <v>28</v>
      </c>
      <c r="V1425" t="s">
        <v>29</v>
      </c>
      <c r="W1425"/>
      <c r="X1425" t="s">
        <v>30</v>
      </c>
    </row>
    <row r="1426" spans="2:24">
      <c r="B1426" s="2" t="s">
        <v>2244</v>
      </c>
      <c r="C1426" s="1">
        <v>9437481824</v>
      </c>
      <c r="D1426" s="1"/>
      <c r="E1426" s="1"/>
      <c r="F1426" s="1"/>
      <c r="G1426" s="1" t="s">
        <v>45</v>
      </c>
      <c r="H1426" s="1" t="s">
        <v>695</v>
      </c>
      <c r="I1426"/>
      <c r="J1426"/>
      <c r="K1426"/>
      <c r="L1426"/>
      <c r="M1426"/>
      <c r="N1426"/>
      <c r="O1426"/>
      <c r="Q1426" t="s">
        <v>25</v>
      </c>
      <c r="R1426" s="1"/>
      <c r="S1426" s="1"/>
      <c r="T1426" s="1" t="s">
        <v>1014</v>
      </c>
      <c r="U1426" s="1" t="s">
        <v>240</v>
      </c>
      <c r="V1426" t="s">
        <v>29</v>
      </c>
      <c r="W1426"/>
      <c r="X1426" t="s">
        <v>30</v>
      </c>
    </row>
    <row r="1427" spans="2:24">
      <c r="B1427" s="2" t="s">
        <v>2245</v>
      </c>
      <c r="C1427" s="1">
        <v>9810244459</v>
      </c>
      <c r="D1427" s="1"/>
      <c r="E1427" s="1"/>
      <c r="F1427" s="1"/>
      <c r="G1427" s="1" t="s">
        <v>56</v>
      </c>
      <c r="H1427" s="1" t="s">
        <v>247</v>
      </c>
      <c r="I1427"/>
      <c r="J1427"/>
      <c r="K1427"/>
      <c r="L1427"/>
      <c r="M1427"/>
      <c r="N1427"/>
      <c r="O1427"/>
      <c r="Q1427" t="s">
        <v>25</v>
      </c>
      <c r="R1427" s="1"/>
      <c r="S1427" s="1"/>
      <c r="T1427" s="1" t="s">
        <v>820</v>
      </c>
      <c r="U1427" s="1" t="s">
        <v>53</v>
      </c>
      <c r="V1427" t="s">
        <v>29</v>
      </c>
      <c r="W1427"/>
      <c r="X1427" t="s">
        <v>30</v>
      </c>
    </row>
    <row r="1428" spans="2:24">
      <c r="B1428" s="2" t="s">
        <v>2246</v>
      </c>
      <c r="C1428" s="1"/>
      <c r="D1428" s="1"/>
      <c r="E1428" s="1"/>
      <c r="F1428" s="1"/>
      <c r="G1428" s="1"/>
      <c r="H1428" s="1"/>
      <c r="I1428"/>
      <c r="J1428"/>
      <c r="K1428"/>
      <c r="L1428"/>
      <c r="M1428"/>
      <c r="N1428"/>
      <c r="O1428"/>
      <c r="Q1428" t="s">
        <v>25</v>
      </c>
      <c r="R1428" s="1"/>
      <c r="S1428" s="1"/>
      <c r="T1428" s="1" t="s">
        <v>608</v>
      </c>
      <c r="U1428" s="1" t="s">
        <v>78</v>
      </c>
      <c r="V1428" t="s">
        <v>29</v>
      </c>
      <c r="W1428"/>
      <c r="X1428" t="s">
        <v>30</v>
      </c>
    </row>
    <row r="1429" spans="2:24">
      <c r="B1429" s="2" t="s">
        <v>2247</v>
      </c>
      <c r="C1429" s="1"/>
      <c r="D1429" s="1"/>
      <c r="E1429" s="1"/>
      <c r="F1429" s="1"/>
      <c r="G1429" s="1"/>
      <c r="H1429" s="1"/>
      <c r="I1429"/>
      <c r="J1429"/>
      <c r="K1429"/>
      <c r="L1429"/>
      <c r="M1429"/>
      <c r="N1429"/>
      <c r="O1429"/>
      <c r="Q1429" t="s">
        <v>25</v>
      </c>
      <c r="R1429" s="1" t="s">
        <v>2248</v>
      </c>
      <c r="S1429" s="1"/>
      <c r="T1429" s="1" t="s">
        <v>631</v>
      </c>
      <c r="U1429" s="1" t="s">
        <v>102</v>
      </c>
      <c r="V1429" t="s">
        <v>29</v>
      </c>
      <c r="W1429"/>
      <c r="X1429" t="s">
        <v>30</v>
      </c>
    </row>
    <row r="1430" spans="2:24">
      <c r="B1430" s="2" t="s">
        <v>2249</v>
      </c>
      <c r="C1430" s="1"/>
      <c r="D1430" s="1"/>
      <c r="E1430" s="1"/>
      <c r="F1430" s="1"/>
      <c r="G1430" s="1"/>
      <c r="H1430" s="1"/>
      <c r="I1430"/>
      <c r="J1430"/>
      <c r="K1430"/>
      <c r="L1430"/>
      <c r="M1430"/>
      <c r="N1430"/>
      <c r="O1430"/>
      <c r="Q1430" t="s">
        <v>25</v>
      </c>
      <c r="R1430" s="1"/>
      <c r="S1430" s="1"/>
      <c r="T1430" s="1" t="s">
        <v>128</v>
      </c>
      <c r="U1430" s="1" t="s">
        <v>43</v>
      </c>
      <c r="V1430" t="s">
        <v>29</v>
      </c>
      <c r="W1430"/>
      <c r="X1430" t="s">
        <v>30</v>
      </c>
    </row>
    <row r="1431" spans="2:24">
      <c r="B1431" s="2" t="s">
        <v>2250</v>
      </c>
      <c r="C1431" s="1">
        <v>9899524217</v>
      </c>
      <c r="D1431" s="1"/>
      <c r="E1431" s="1"/>
      <c r="F1431" s="1"/>
      <c r="G1431" s="1" t="s">
        <v>146</v>
      </c>
      <c r="H1431" s="1" t="s">
        <v>247</v>
      </c>
      <c r="I1431"/>
      <c r="J1431"/>
      <c r="K1431"/>
      <c r="L1431"/>
      <c r="M1431"/>
      <c r="N1431"/>
      <c r="O1431"/>
      <c r="Q1431" t="s">
        <v>25</v>
      </c>
      <c r="R1431" s="1"/>
      <c r="S1431" s="1"/>
      <c r="T1431" s="1" t="s">
        <v>39</v>
      </c>
      <c r="U1431" s="1" t="s">
        <v>28</v>
      </c>
      <c r="V1431" t="s">
        <v>29</v>
      </c>
      <c r="W1431"/>
      <c r="X1431" t="s">
        <v>30</v>
      </c>
    </row>
    <row r="1432" spans="2:24">
      <c r="B1432" s="2" t="s">
        <v>2251</v>
      </c>
      <c r="C1432" s="1"/>
      <c r="D1432" s="1"/>
      <c r="E1432" s="1"/>
      <c r="F1432" s="1"/>
      <c r="G1432" s="1"/>
      <c r="H1432" s="1"/>
      <c r="I1432"/>
      <c r="J1432"/>
      <c r="K1432"/>
      <c r="L1432"/>
      <c r="M1432"/>
      <c r="N1432"/>
      <c r="O1432"/>
      <c r="Q1432" t="s">
        <v>25</v>
      </c>
      <c r="R1432" s="1"/>
      <c r="S1432" s="1"/>
      <c r="T1432" s="1" t="s">
        <v>356</v>
      </c>
      <c r="U1432" s="1" t="s">
        <v>78</v>
      </c>
      <c r="V1432" t="s">
        <v>29</v>
      </c>
      <c r="W1432"/>
      <c r="X1432" t="s">
        <v>30</v>
      </c>
    </row>
    <row r="1433" spans="2:24">
      <c r="B1433" s="2" t="s">
        <v>2252</v>
      </c>
      <c r="C1433" s="1"/>
      <c r="D1433" s="1"/>
      <c r="E1433" s="1"/>
      <c r="F1433" s="1"/>
      <c r="G1433" s="1"/>
      <c r="H1433" s="1"/>
      <c r="I1433"/>
      <c r="J1433"/>
      <c r="K1433"/>
      <c r="L1433"/>
      <c r="M1433"/>
      <c r="N1433"/>
      <c r="O1433"/>
      <c r="Q1433" t="s">
        <v>25</v>
      </c>
      <c r="R1433" s="1"/>
      <c r="S1433" s="1"/>
      <c r="T1433" s="1" t="s">
        <v>391</v>
      </c>
      <c r="U1433" s="1" t="s">
        <v>350</v>
      </c>
      <c r="V1433" t="s">
        <v>29</v>
      </c>
      <c r="W1433"/>
      <c r="X1433" t="s">
        <v>30</v>
      </c>
    </row>
    <row r="1434" spans="2:24">
      <c r="B1434" s="2" t="s">
        <v>2253</v>
      </c>
      <c r="C1434" s="1"/>
      <c r="D1434" s="1"/>
      <c r="E1434" s="1"/>
      <c r="F1434" s="1"/>
      <c r="G1434" s="1"/>
      <c r="H1434" s="1"/>
      <c r="I1434"/>
      <c r="J1434"/>
      <c r="K1434"/>
      <c r="L1434"/>
      <c r="M1434"/>
      <c r="N1434"/>
      <c r="O1434"/>
      <c r="Q1434" t="s">
        <v>25</v>
      </c>
      <c r="R1434" s="1" t="s">
        <v>2254</v>
      </c>
      <c r="S1434" s="1"/>
      <c r="T1434" s="1" t="s">
        <v>784</v>
      </c>
      <c r="U1434" s="1" t="s">
        <v>179</v>
      </c>
      <c r="V1434" t="s">
        <v>29</v>
      </c>
      <c r="W1434"/>
      <c r="X1434" t="s">
        <v>30</v>
      </c>
    </row>
    <row r="1435" spans="2:24">
      <c r="B1435" s="2" t="s">
        <v>2255</v>
      </c>
      <c r="C1435" s="1">
        <v>8227877777</v>
      </c>
      <c r="D1435" s="1"/>
      <c r="E1435" s="1"/>
      <c r="F1435" s="1"/>
      <c r="G1435" s="1" t="s">
        <v>56</v>
      </c>
      <c r="H1435" s="1" t="s">
        <v>46</v>
      </c>
      <c r="I1435"/>
      <c r="J1435"/>
      <c r="K1435"/>
      <c r="L1435"/>
      <c r="M1435"/>
      <c r="N1435"/>
      <c r="O1435"/>
      <c r="Q1435" t="s">
        <v>25</v>
      </c>
      <c r="R1435" s="1"/>
      <c r="S1435" s="1"/>
      <c r="T1435" s="1" t="s">
        <v>2256</v>
      </c>
      <c r="U1435" s="1" t="s">
        <v>284</v>
      </c>
      <c r="V1435" t="s">
        <v>29</v>
      </c>
      <c r="W1435"/>
      <c r="X1435" t="s">
        <v>30</v>
      </c>
    </row>
    <row r="1436" spans="2:24">
      <c r="B1436" s="2" t="s">
        <v>2257</v>
      </c>
      <c r="C1436" s="1">
        <v>9944252061</v>
      </c>
      <c r="D1436" s="1"/>
      <c r="E1436" s="1"/>
      <c r="F1436" s="1"/>
      <c r="G1436" s="1" t="s">
        <v>146</v>
      </c>
      <c r="H1436" s="1" t="s">
        <v>247</v>
      </c>
      <c r="I1436"/>
      <c r="J1436"/>
      <c r="K1436"/>
      <c r="L1436"/>
      <c r="M1436"/>
      <c r="N1436"/>
      <c r="O1436"/>
      <c r="Q1436" t="s">
        <v>25</v>
      </c>
      <c r="R1436" s="1"/>
      <c r="S1436" s="1"/>
      <c r="T1436" s="1" t="s">
        <v>1021</v>
      </c>
      <c r="U1436" s="1" t="s">
        <v>179</v>
      </c>
      <c r="V1436" t="s">
        <v>29</v>
      </c>
      <c r="W1436"/>
      <c r="X1436" t="s">
        <v>30</v>
      </c>
    </row>
    <row r="1437" spans="2:24">
      <c r="B1437" s="2" t="s">
        <v>2258</v>
      </c>
      <c r="C1437" s="1">
        <v>9986969420</v>
      </c>
      <c r="D1437" s="1"/>
      <c r="E1437" s="1"/>
      <c r="F1437" s="1"/>
      <c r="G1437" s="1" t="s">
        <v>56</v>
      </c>
      <c r="H1437" s="1" t="s">
        <v>331</v>
      </c>
      <c r="I1437"/>
      <c r="J1437"/>
      <c r="K1437"/>
      <c r="L1437"/>
      <c r="M1437"/>
      <c r="N1437"/>
      <c r="O1437"/>
      <c r="Q1437" t="s">
        <v>25</v>
      </c>
      <c r="R1437" s="1"/>
      <c r="S1437" s="1"/>
      <c r="T1437" s="1" t="s">
        <v>631</v>
      </c>
      <c r="U1437" s="1" t="s">
        <v>102</v>
      </c>
      <c r="V1437" t="s">
        <v>29</v>
      </c>
      <c r="W1437"/>
      <c r="X1437" t="s">
        <v>30</v>
      </c>
    </row>
    <row r="1438" spans="2:24">
      <c r="B1438" s="2" t="s">
        <v>2259</v>
      </c>
      <c r="C1438" s="1"/>
      <c r="D1438" s="1"/>
      <c r="E1438" s="1"/>
      <c r="F1438" s="1"/>
      <c r="G1438" s="1"/>
      <c r="H1438" s="1"/>
      <c r="I1438"/>
      <c r="J1438"/>
      <c r="K1438"/>
      <c r="L1438"/>
      <c r="M1438"/>
      <c r="N1438"/>
      <c r="O1438"/>
      <c r="Q1438" t="s">
        <v>25</v>
      </c>
      <c r="R1438" s="1" t="s">
        <v>2260</v>
      </c>
      <c r="S1438" s="1"/>
      <c r="T1438" s="1" t="s">
        <v>2261</v>
      </c>
      <c r="U1438" s="1" t="s">
        <v>33</v>
      </c>
      <c r="V1438" t="s">
        <v>29</v>
      </c>
      <c r="W1438"/>
      <c r="X1438" t="s">
        <v>30</v>
      </c>
    </row>
    <row r="1439" spans="2:24">
      <c r="B1439" s="2" t="s">
        <v>2262</v>
      </c>
      <c r="C1439" s="1"/>
      <c r="D1439" s="1"/>
      <c r="E1439" s="1"/>
      <c r="F1439" s="1"/>
      <c r="G1439" s="1"/>
      <c r="H1439" s="1"/>
      <c r="I1439"/>
      <c r="J1439"/>
      <c r="K1439"/>
      <c r="L1439"/>
      <c r="M1439"/>
      <c r="N1439"/>
      <c r="O1439"/>
      <c r="Q1439" t="s">
        <v>25</v>
      </c>
      <c r="R1439" s="1"/>
      <c r="S1439" s="1"/>
      <c r="T1439" s="1" t="s">
        <v>39</v>
      </c>
      <c r="U1439" s="1" t="s">
        <v>28</v>
      </c>
      <c r="V1439" t="s">
        <v>29</v>
      </c>
      <c r="W1439"/>
      <c r="X1439" t="s">
        <v>30</v>
      </c>
    </row>
    <row r="1440" spans="2:24">
      <c r="B1440" s="2" t="s">
        <v>2263</v>
      </c>
      <c r="C1440" s="1">
        <v>9359077925</v>
      </c>
      <c r="D1440" s="1"/>
      <c r="E1440" s="1"/>
      <c r="F1440" s="1"/>
      <c r="G1440" s="1" t="s">
        <v>45</v>
      </c>
      <c r="H1440" s="1" t="s">
        <v>247</v>
      </c>
      <c r="I1440"/>
      <c r="J1440"/>
      <c r="K1440"/>
      <c r="L1440"/>
      <c r="M1440"/>
      <c r="N1440"/>
      <c r="O1440"/>
      <c r="Q1440" t="s">
        <v>25</v>
      </c>
      <c r="R1440" s="1"/>
      <c r="S1440" s="1"/>
      <c r="T1440" s="1" t="s">
        <v>66</v>
      </c>
      <c r="U1440" s="1" t="s">
        <v>28</v>
      </c>
      <c r="V1440" t="s">
        <v>29</v>
      </c>
      <c r="W1440"/>
      <c r="X1440" t="s">
        <v>30</v>
      </c>
    </row>
    <row r="1441" spans="2:24">
      <c r="B1441" s="2" t="s">
        <v>2264</v>
      </c>
      <c r="C1441" s="1"/>
      <c r="D1441" s="1"/>
      <c r="E1441" s="1"/>
      <c r="F1441" s="1"/>
      <c r="G1441" s="1"/>
      <c r="H1441" s="1"/>
      <c r="I1441"/>
      <c r="J1441"/>
      <c r="K1441"/>
      <c r="L1441"/>
      <c r="M1441"/>
      <c r="N1441"/>
      <c r="O1441"/>
      <c r="Q1441" t="s">
        <v>25</v>
      </c>
      <c r="R1441" s="1"/>
      <c r="S1441" s="1"/>
      <c r="T1441" s="1" t="s">
        <v>972</v>
      </c>
      <c r="U1441" s="1" t="s">
        <v>179</v>
      </c>
      <c r="V1441" t="s">
        <v>29</v>
      </c>
      <c r="W1441"/>
      <c r="X1441" t="s">
        <v>30</v>
      </c>
    </row>
    <row r="1442" spans="2:24">
      <c r="B1442" s="2" t="s">
        <v>2265</v>
      </c>
      <c r="C1442" s="1">
        <v>9711172028</v>
      </c>
      <c r="D1442" s="1"/>
      <c r="E1442" s="1"/>
      <c r="F1442" s="1"/>
      <c r="G1442" s="1" t="s">
        <v>146</v>
      </c>
      <c r="H1442" s="1" t="s">
        <v>476</v>
      </c>
      <c r="I1442"/>
      <c r="J1442"/>
      <c r="K1442"/>
      <c r="L1442"/>
      <c r="M1442"/>
      <c r="N1442"/>
      <c r="O1442"/>
      <c r="Q1442" t="s">
        <v>25</v>
      </c>
      <c r="R1442" s="1"/>
      <c r="S1442" s="1"/>
      <c r="T1442" s="1" t="s">
        <v>93</v>
      </c>
      <c r="U1442" s="1" t="s">
        <v>53</v>
      </c>
      <c r="V1442" t="s">
        <v>29</v>
      </c>
      <c r="W1442"/>
      <c r="X1442" t="s">
        <v>30</v>
      </c>
    </row>
    <row r="1443" spans="2:24">
      <c r="B1443" s="2" t="s">
        <v>2266</v>
      </c>
      <c r="C1443" s="1"/>
      <c r="D1443" s="1"/>
      <c r="E1443" s="1"/>
      <c r="F1443" s="1"/>
      <c r="G1443" s="1"/>
      <c r="H1443" s="1"/>
      <c r="I1443"/>
      <c r="J1443"/>
      <c r="K1443"/>
      <c r="L1443"/>
      <c r="M1443"/>
      <c r="N1443"/>
      <c r="O1443"/>
      <c r="Q1443" t="s">
        <v>25</v>
      </c>
      <c r="R1443" s="1"/>
      <c r="S1443" s="1"/>
      <c r="T1443" s="1" t="s">
        <v>184</v>
      </c>
      <c r="U1443" s="1" t="s">
        <v>185</v>
      </c>
      <c r="V1443" t="s">
        <v>29</v>
      </c>
      <c r="W1443"/>
      <c r="X1443" t="s">
        <v>30</v>
      </c>
    </row>
    <row r="1444" spans="2:24">
      <c r="B1444" s="2" t="s">
        <v>2267</v>
      </c>
      <c r="C1444" s="1"/>
      <c r="D1444" s="1"/>
      <c r="E1444" s="1"/>
      <c r="F1444" s="1"/>
      <c r="G1444" s="1"/>
      <c r="H1444" s="1"/>
      <c r="I1444"/>
      <c r="J1444"/>
      <c r="K1444"/>
      <c r="L1444"/>
      <c r="M1444"/>
      <c r="N1444"/>
      <c r="O1444"/>
      <c r="Q1444" t="s">
        <v>25</v>
      </c>
      <c r="R1444" s="1"/>
      <c r="S1444" s="1"/>
      <c r="T1444" s="1" t="s">
        <v>52</v>
      </c>
      <c r="U1444" s="1" t="s">
        <v>53</v>
      </c>
      <c r="V1444" t="s">
        <v>29</v>
      </c>
      <c r="W1444"/>
      <c r="X1444" t="s">
        <v>30</v>
      </c>
    </row>
    <row r="1445" spans="2:24">
      <c r="B1445" s="2" t="s">
        <v>2268</v>
      </c>
      <c r="C1445" s="1"/>
      <c r="D1445" s="1"/>
      <c r="E1445" s="1"/>
      <c r="F1445" s="1"/>
      <c r="G1445" s="1"/>
      <c r="H1445" s="1"/>
      <c r="I1445"/>
      <c r="J1445"/>
      <c r="K1445"/>
      <c r="L1445"/>
      <c r="M1445"/>
      <c r="N1445"/>
      <c r="O1445"/>
      <c r="Q1445" t="s">
        <v>25</v>
      </c>
      <c r="R1445" s="1"/>
      <c r="S1445" s="1"/>
      <c r="T1445" s="1" t="s">
        <v>2269</v>
      </c>
      <c r="U1445" s="1" t="s">
        <v>116</v>
      </c>
      <c r="V1445" t="s">
        <v>29</v>
      </c>
      <c r="W1445"/>
      <c r="X1445" t="s">
        <v>30</v>
      </c>
    </row>
    <row r="1446" spans="2:24">
      <c r="B1446" s="2" t="s">
        <v>2270</v>
      </c>
      <c r="C1446" s="1">
        <v>9998930118</v>
      </c>
      <c r="D1446" s="1"/>
      <c r="E1446" s="1"/>
      <c r="F1446" s="1"/>
      <c r="G1446" s="1" t="s">
        <v>146</v>
      </c>
      <c r="H1446" s="1" t="s">
        <v>331</v>
      </c>
      <c r="I1446"/>
      <c r="J1446"/>
      <c r="K1446"/>
      <c r="L1446"/>
      <c r="M1446"/>
      <c r="N1446"/>
      <c r="O1446"/>
      <c r="Q1446" t="s">
        <v>25</v>
      </c>
      <c r="R1446" s="1"/>
      <c r="S1446" s="1"/>
      <c r="T1446" s="1" t="s">
        <v>1898</v>
      </c>
      <c r="U1446" s="1" t="s">
        <v>116</v>
      </c>
      <c r="V1446" t="s">
        <v>29</v>
      </c>
      <c r="W1446"/>
      <c r="X1446" t="s">
        <v>30</v>
      </c>
    </row>
    <row r="1447" spans="2:24">
      <c r="B1447" s="2" t="s">
        <v>2271</v>
      </c>
      <c r="C1447" s="1">
        <v>9016735332</v>
      </c>
      <c r="D1447" s="1"/>
      <c r="E1447" s="1"/>
      <c r="F1447" s="1"/>
      <c r="G1447" s="1" t="s">
        <v>1216</v>
      </c>
      <c r="H1447" s="1" t="s">
        <v>57</v>
      </c>
      <c r="I1447"/>
      <c r="J1447"/>
      <c r="K1447"/>
      <c r="L1447"/>
      <c r="M1447"/>
      <c r="N1447"/>
      <c r="O1447"/>
      <c r="Q1447" t="s">
        <v>25</v>
      </c>
      <c r="R1447" s="1"/>
      <c r="S1447" s="1"/>
      <c r="T1447" s="1" t="s">
        <v>115</v>
      </c>
      <c r="U1447" s="1" t="s">
        <v>116</v>
      </c>
      <c r="V1447" t="s">
        <v>29</v>
      </c>
      <c r="W1447"/>
      <c r="X1447" t="s">
        <v>30</v>
      </c>
    </row>
    <row r="1448" spans="2:24">
      <c r="B1448" s="2" t="s">
        <v>2272</v>
      </c>
      <c r="C1448" s="1"/>
      <c r="D1448" s="1"/>
      <c r="E1448" s="1"/>
      <c r="F1448" s="1"/>
      <c r="G1448" s="1"/>
      <c r="H1448" s="1"/>
      <c r="I1448"/>
      <c r="J1448"/>
      <c r="K1448"/>
      <c r="L1448"/>
      <c r="M1448"/>
      <c r="N1448"/>
      <c r="O1448"/>
      <c r="Q1448" t="s">
        <v>25</v>
      </c>
      <c r="R1448" s="1"/>
      <c r="S1448" s="1"/>
      <c r="T1448" s="1" t="s">
        <v>305</v>
      </c>
      <c r="U1448" s="1" t="s">
        <v>33</v>
      </c>
      <c r="V1448" t="s">
        <v>29</v>
      </c>
      <c r="W1448"/>
      <c r="X1448" t="s">
        <v>30</v>
      </c>
    </row>
    <row r="1449" spans="2:24">
      <c r="B1449" s="2" t="s">
        <v>2273</v>
      </c>
      <c r="C1449" s="1"/>
      <c r="D1449" s="1"/>
      <c r="E1449" s="1"/>
      <c r="F1449" s="1"/>
      <c r="G1449" s="1"/>
      <c r="H1449" s="1"/>
      <c r="I1449"/>
      <c r="J1449"/>
      <c r="K1449"/>
      <c r="L1449"/>
      <c r="M1449"/>
      <c r="N1449"/>
      <c r="O1449"/>
      <c r="Q1449" t="s">
        <v>25</v>
      </c>
      <c r="R1449" s="1"/>
      <c r="S1449" s="1"/>
      <c r="T1449" s="1" t="s">
        <v>1052</v>
      </c>
      <c r="U1449" s="1" t="s">
        <v>78</v>
      </c>
      <c r="V1449" t="s">
        <v>29</v>
      </c>
      <c r="W1449"/>
      <c r="X1449" t="s">
        <v>30</v>
      </c>
    </row>
    <row r="1450" spans="2:24">
      <c r="B1450" s="2" t="s">
        <v>2274</v>
      </c>
      <c r="C1450" s="1"/>
      <c r="D1450" s="1"/>
      <c r="E1450" s="1"/>
      <c r="F1450" s="1"/>
      <c r="G1450" s="1"/>
      <c r="H1450" s="1"/>
      <c r="I1450"/>
      <c r="J1450"/>
      <c r="K1450"/>
      <c r="L1450"/>
      <c r="M1450"/>
      <c r="N1450"/>
      <c r="O1450"/>
      <c r="Q1450" t="s">
        <v>25</v>
      </c>
      <c r="R1450" s="1"/>
      <c r="S1450" s="1"/>
      <c r="T1450" s="1" t="s">
        <v>52</v>
      </c>
      <c r="U1450" s="1" t="s">
        <v>53</v>
      </c>
      <c r="V1450" t="s">
        <v>29</v>
      </c>
      <c r="W1450"/>
      <c r="X1450" t="s">
        <v>30</v>
      </c>
    </row>
    <row r="1451" spans="2:24">
      <c r="B1451" s="2" t="s">
        <v>2275</v>
      </c>
      <c r="C1451" s="1"/>
      <c r="D1451" s="1"/>
      <c r="E1451" s="1"/>
      <c r="F1451" s="1"/>
      <c r="G1451" s="1"/>
      <c r="H1451" s="1"/>
      <c r="I1451"/>
      <c r="J1451"/>
      <c r="K1451"/>
      <c r="L1451"/>
      <c r="M1451"/>
      <c r="N1451"/>
      <c r="O1451"/>
      <c r="Q1451" t="s">
        <v>25</v>
      </c>
      <c r="R1451" s="1"/>
      <c r="S1451" s="1"/>
      <c r="T1451" s="1" t="s">
        <v>670</v>
      </c>
      <c r="U1451" s="1" t="s">
        <v>28</v>
      </c>
      <c r="V1451" t="s">
        <v>29</v>
      </c>
      <c r="W1451"/>
      <c r="X1451" t="s">
        <v>30</v>
      </c>
    </row>
    <row r="1452" spans="2:24">
      <c r="B1452" s="2" t="s">
        <v>2276</v>
      </c>
      <c r="C1452" s="1">
        <f>919303166011</f>
        <v>919303166011</v>
      </c>
      <c r="D1452" s="1"/>
      <c r="E1452" s="1"/>
      <c r="F1452" s="1"/>
      <c r="G1452" s="1" t="s">
        <v>45</v>
      </c>
      <c r="H1452" s="1" t="s">
        <v>1268</v>
      </c>
      <c r="I1452"/>
      <c r="J1452"/>
      <c r="K1452"/>
      <c r="L1452"/>
      <c r="M1452"/>
      <c r="N1452"/>
      <c r="O1452"/>
      <c r="Q1452" t="s">
        <v>25</v>
      </c>
      <c r="R1452" s="1"/>
      <c r="S1452" s="1"/>
      <c r="T1452" s="1" t="s">
        <v>391</v>
      </c>
      <c r="U1452" s="1" t="s">
        <v>350</v>
      </c>
      <c r="V1452" t="s">
        <v>29</v>
      </c>
      <c r="W1452"/>
      <c r="X1452" t="s">
        <v>30</v>
      </c>
    </row>
    <row r="1453" spans="2:24">
      <c r="B1453" s="2" t="s">
        <v>2277</v>
      </c>
      <c r="C1453" s="1"/>
      <c r="D1453" s="1"/>
      <c r="E1453" s="1"/>
      <c r="F1453" s="1"/>
      <c r="G1453" s="1"/>
      <c r="H1453" s="1"/>
      <c r="I1453"/>
      <c r="J1453"/>
      <c r="K1453"/>
      <c r="L1453"/>
      <c r="M1453"/>
      <c r="N1453"/>
      <c r="O1453"/>
      <c r="Q1453" t="s">
        <v>25</v>
      </c>
      <c r="R1453" s="1" t="s">
        <v>2278</v>
      </c>
      <c r="S1453" s="1"/>
      <c r="T1453" s="1" t="s">
        <v>193</v>
      </c>
      <c r="U1453" s="1" t="s">
        <v>33</v>
      </c>
      <c r="V1453" t="s">
        <v>29</v>
      </c>
      <c r="W1453"/>
      <c r="X1453" t="s">
        <v>30</v>
      </c>
    </row>
    <row r="1454" spans="2:24">
      <c r="B1454" s="2" t="s">
        <v>2279</v>
      </c>
      <c r="C1454" s="1"/>
      <c r="D1454" s="1"/>
      <c r="E1454" s="1"/>
      <c r="F1454" s="1"/>
      <c r="G1454" s="1"/>
      <c r="H1454" s="1"/>
      <c r="I1454"/>
      <c r="J1454"/>
      <c r="K1454"/>
      <c r="L1454"/>
      <c r="M1454"/>
      <c r="N1454"/>
      <c r="O1454"/>
      <c r="Q1454" t="s">
        <v>25</v>
      </c>
      <c r="R1454" s="1"/>
      <c r="S1454" s="1"/>
      <c r="T1454" s="1" t="s">
        <v>52</v>
      </c>
      <c r="U1454" s="1" t="s">
        <v>53</v>
      </c>
      <c r="V1454" t="s">
        <v>29</v>
      </c>
      <c r="W1454"/>
      <c r="X1454" t="s">
        <v>30</v>
      </c>
    </row>
    <row r="1455" spans="2:24">
      <c r="B1455" s="2" t="s">
        <v>2280</v>
      </c>
      <c r="C1455" s="1"/>
      <c r="D1455" s="1"/>
      <c r="E1455" s="1"/>
      <c r="F1455" s="1"/>
      <c r="G1455" s="1"/>
      <c r="H1455" s="1"/>
      <c r="I1455"/>
      <c r="J1455"/>
      <c r="K1455"/>
      <c r="L1455"/>
      <c r="M1455"/>
      <c r="N1455"/>
      <c r="O1455"/>
      <c r="Q1455" t="s">
        <v>25</v>
      </c>
      <c r="R1455" s="1"/>
      <c r="S1455" s="1"/>
      <c r="T1455" s="1" t="s">
        <v>264</v>
      </c>
      <c r="U1455" s="1" t="s">
        <v>28</v>
      </c>
      <c r="V1455" t="s">
        <v>29</v>
      </c>
      <c r="W1455"/>
      <c r="X1455" t="s">
        <v>30</v>
      </c>
    </row>
    <row r="1456" spans="2:24">
      <c r="B1456" s="2" t="s">
        <v>2281</v>
      </c>
      <c r="C1456" s="1"/>
      <c r="D1456" s="1"/>
      <c r="E1456" s="1"/>
      <c r="F1456" s="1"/>
      <c r="G1456" s="1"/>
      <c r="H1456" s="1"/>
      <c r="I1456"/>
      <c r="J1456"/>
      <c r="K1456"/>
      <c r="L1456"/>
      <c r="M1456"/>
      <c r="N1456"/>
      <c r="O1456"/>
      <c r="Q1456" t="s">
        <v>25</v>
      </c>
      <c r="R1456" s="1" t="s">
        <v>2282</v>
      </c>
      <c r="S1456" s="1"/>
      <c r="T1456" s="1" t="s">
        <v>2162</v>
      </c>
      <c r="U1456" s="1" t="s">
        <v>116</v>
      </c>
      <c r="V1456" t="s">
        <v>29</v>
      </c>
      <c r="W1456"/>
      <c r="X1456" t="s">
        <v>30</v>
      </c>
    </row>
    <row r="1457" spans="2:24">
      <c r="B1457" s="2" t="s">
        <v>2283</v>
      </c>
      <c r="C1457" s="1"/>
      <c r="D1457" s="1"/>
      <c r="E1457" s="1"/>
      <c r="F1457" s="1"/>
      <c r="G1457" s="1"/>
      <c r="H1457" s="1"/>
      <c r="I1457"/>
      <c r="J1457"/>
      <c r="K1457"/>
      <c r="L1457"/>
      <c r="M1457"/>
      <c r="N1457"/>
      <c r="O1457"/>
      <c r="Q1457" t="s">
        <v>25</v>
      </c>
      <c r="R1457" s="1"/>
      <c r="S1457" s="1"/>
      <c r="T1457" s="1" t="s">
        <v>39</v>
      </c>
      <c r="U1457" s="1" t="s">
        <v>28</v>
      </c>
      <c r="V1457" t="s">
        <v>29</v>
      </c>
      <c r="W1457"/>
      <c r="X1457" t="s">
        <v>30</v>
      </c>
    </row>
    <row r="1458" spans="2:24">
      <c r="B1458" s="2" t="s">
        <v>2284</v>
      </c>
      <c r="C1458" s="1"/>
      <c r="D1458" s="1"/>
      <c r="E1458" s="1"/>
      <c r="F1458" s="1"/>
      <c r="G1458" s="1"/>
      <c r="H1458" s="1"/>
      <c r="I1458"/>
      <c r="J1458"/>
      <c r="K1458"/>
      <c r="L1458"/>
      <c r="M1458"/>
      <c r="N1458"/>
      <c r="O1458"/>
      <c r="Q1458" t="s">
        <v>25</v>
      </c>
      <c r="R1458" s="1" t="s">
        <v>2285</v>
      </c>
      <c r="S1458" s="1"/>
      <c r="T1458" s="1" t="s">
        <v>225</v>
      </c>
      <c r="U1458" s="1" t="s">
        <v>60</v>
      </c>
      <c r="V1458" t="s">
        <v>29</v>
      </c>
      <c r="W1458"/>
      <c r="X1458" t="s">
        <v>30</v>
      </c>
    </row>
    <row r="1459" spans="2:24">
      <c r="B1459" s="2" t="s">
        <v>2286</v>
      </c>
      <c r="C1459" s="1">
        <v>9835633606</v>
      </c>
      <c r="D1459" s="1"/>
      <c r="E1459" s="1"/>
      <c r="F1459" s="1"/>
      <c r="G1459" s="1" t="s">
        <v>708</v>
      </c>
      <c r="H1459" s="1" t="s">
        <v>331</v>
      </c>
      <c r="I1459"/>
      <c r="J1459"/>
      <c r="K1459"/>
      <c r="L1459"/>
      <c r="M1459"/>
      <c r="N1459"/>
      <c r="O1459"/>
      <c r="Q1459" t="s">
        <v>25</v>
      </c>
      <c r="R1459" s="1"/>
      <c r="S1459" s="1"/>
      <c r="T1459" s="1" t="s">
        <v>645</v>
      </c>
      <c r="U1459" s="1" t="s">
        <v>284</v>
      </c>
      <c r="V1459" t="s">
        <v>29</v>
      </c>
      <c r="W1459"/>
      <c r="X1459" t="s">
        <v>30</v>
      </c>
    </row>
    <row r="1460" spans="2:24">
      <c r="B1460" s="2" t="s">
        <v>2287</v>
      </c>
      <c r="C1460" s="1"/>
      <c r="D1460" s="1"/>
      <c r="E1460" s="1"/>
      <c r="F1460" s="1"/>
      <c r="G1460" s="1"/>
      <c r="H1460" s="1"/>
      <c r="I1460"/>
      <c r="J1460"/>
      <c r="K1460"/>
      <c r="L1460"/>
      <c r="M1460"/>
      <c r="N1460"/>
      <c r="O1460"/>
      <c r="Q1460" t="s">
        <v>25</v>
      </c>
      <c r="R1460" s="1"/>
      <c r="S1460" s="1"/>
      <c r="T1460" s="1" t="s">
        <v>52</v>
      </c>
      <c r="U1460" s="1" t="s">
        <v>53</v>
      </c>
      <c r="V1460" t="s">
        <v>29</v>
      </c>
      <c r="W1460"/>
      <c r="X1460" t="s">
        <v>30</v>
      </c>
    </row>
    <row r="1461" spans="2:24">
      <c r="B1461" s="2" t="s">
        <v>2288</v>
      </c>
      <c r="C1461" s="1">
        <v>7005228351</v>
      </c>
      <c r="D1461" s="1"/>
      <c r="E1461" s="1"/>
      <c r="F1461" s="1"/>
      <c r="G1461" s="1" t="s">
        <v>146</v>
      </c>
      <c r="H1461" s="1" t="s">
        <v>1268</v>
      </c>
      <c r="I1461"/>
      <c r="J1461"/>
      <c r="K1461"/>
      <c r="L1461"/>
      <c r="M1461"/>
      <c r="N1461"/>
      <c r="O1461"/>
      <c r="Q1461" t="s">
        <v>25</v>
      </c>
      <c r="R1461" s="1"/>
      <c r="S1461" s="1"/>
      <c r="T1461" s="1" t="s">
        <v>2289</v>
      </c>
      <c r="U1461" s="1" t="s">
        <v>1479</v>
      </c>
      <c r="V1461" t="s">
        <v>29</v>
      </c>
      <c r="W1461"/>
      <c r="X1461" t="s">
        <v>30</v>
      </c>
    </row>
    <row r="1462" spans="2:24">
      <c r="B1462" s="2" t="s">
        <v>2290</v>
      </c>
      <c r="C1462" s="1"/>
      <c r="D1462" s="1"/>
      <c r="E1462" s="1"/>
      <c r="F1462" s="1"/>
      <c r="G1462" s="1"/>
      <c r="H1462" s="1"/>
      <c r="I1462"/>
      <c r="J1462"/>
      <c r="K1462"/>
      <c r="L1462"/>
      <c r="M1462"/>
      <c r="N1462"/>
      <c r="O1462"/>
      <c r="Q1462" t="s">
        <v>25</v>
      </c>
      <c r="R1462" s="1"/>
      <c r="S1462" s="1"/>
      <c r="T1462" s="1" t="s">
        <v>356</v>
      </c>
      <c r="U1462" s="1" t="s">
        <v>78</v>
      </c>
      <c r="V1462" t="s">
        <v>29</v>
      </c>
      <c r="W1462"/>
      <c r="X1462" t="s">
        <v>30</v>
      </c>
    </row>
    <row r="1463" spans="2:24">
      <c r="B1463" s="2" t="s">
        <v>2291</v>
      </c>
      <c r="C1463" s="1"/>
      <c r="D1463" s="1"/>
      <c r="E1463" s="1"/>
      <c r="F1463" s="1"/>
      <c r="G1463" s="1"/>
      <c r="H1463" s="1"/>
      <c r="I1463"/>
      <c r="J1463"/>
      <c r="K1463"/>
      <c r="L1463"/>
      <c r="M1463"/>
      <c r="N1463"/>
      <c r="O1463"/>
      <c r="Q1463" t="s">
        <v>25</v>
      </c>
      <c r="R1463" s="1" t="s">
        <v>2292</v>
      </c>
      <c r="S1463" s="1"/>
      <c r="T1463" s="1" t="s">
        <v>53</v>
      </c>
      <c r="U1463" s="1" t="s">
        <v>53</v>
      </c>
      <c r="V1463" t="s">
        <v>29</v>
      </c>
      <c r="W1463"/>
      <c r="X1463" t="s">
        <v>30</v>
      </c>
    </row>
    <row r="1464" spans="2:24">
      <c r="B1464" s="2" t="s">
        <v>2293</v>
      </c>
      <c r="C1464" s="1"/>
      <c r="D1464" s="1"/>
      <c r="E1464" s="1"/>
      <c r="F1464" s="1"/>
      <c r="G1464" s="1"/>
      <c r="H1464" s="1"/>
      <c r="I1464"/>
      <c r="J1464"/>
      <c r="K1464"/>
      <c r="L1464"/>
      <c r="M1464"/>
      <c r="N1464"/>
      <c r="O1464"/>
      <c r="Q1464" t="s">
        <v>25</v>
      </c>
      <c r="R1464" s="1"/>
      <c r="S1464" s="1"/>
      <c r="T1464" s="1" t="s">
        <v>631</v>
      </c>
      <c r="U1464" s="1" t="s">
        <v>102</v>
      </c>
      <c r="V1464" t="s">
        <v>29</v>
      </c>
      <c r="W1464"/>
      <c r="X1464" t="s">
        <v>30</v>
      </c>
    </row>
    <row r="1465" spans="2:24">
      <c r="B1465" s="2" t="s">
        <v>2294</v>
      </c>
      <c r="C1465" s="1">
        <v>9869301303</v>
      </c>
      <c r="D1465" s="1"/>
      <c r="E1465" s="1"/>
      <c r="F1465" s="1"/>
      <c r="G1465" s="1" t="s">
        <v>56</v>
      </c>
      <c r="H1465" s="1" t="s">
        <v>57</v>
      </c>
      <c r="I1465"/>
      <c r="J1465"/>
      <c r="K1465"/>
      <c r="L1465"/>
      <c r="M1465"/>
      <c r="N1465"/>
      <c r="O1465"/>
      <c r="Q1465" t="s">
        <v>25</v>
      </c>
      <c r="R1465" s="1" t="s">
        <v>2295</v>
      </c>
      <c r="S1465" s="1"/>
      <c r="T1465" s="1" t="s">
        <v>211</v>
      </c>
      <c r="U1465" s="1" t="s">
        <v>33</v>
      </c>
      <c r="V1465" t="s">
        <v>29</v>
      </c>
      <c r="W1465"/>
      <c r="X1465" t="s">
        <v>30</v>
      </c>
    </row>
    <row r="1466" spans="2:24">
      <c r="B1466" s="2" t="s">
        <v>2296</v>
      </c>
      <c r="C1466" s="1">
        <v>9414766001</v>
      </c>
      <c r="D1466" s="1"/>
      <c r="E1466" s="1"/>
      <c r="F1466" s="1"/>
      <c r="G1466" s="1" t="s">
        <v>146</v>
      </c>
      <c r="H1466" s="1" t="s">
        <v>247</v>
      </c>
      <c r="I1466"/>
      <c r="J1466"/>
      <c r="K1466"/>
      <c r="L1466"/>
      <c r="M1466"/>
      <c r="N1466"/>
      <c r="O1466"/>
      <c r="Q1466" t="s">
        <v>25</v>
      </c>
      <c r="R1466" s="1"/>
      <c r="S1466" s="1"/>
      <c r="T1466" s="1" t="s">
        <v>908</v>
      </c>
      <c r="U1466" s="1" t="s">
        <v>43</v>
      </c>
      <c r="V1466" t="s">
        <v>29</v>
      </c>
      <c r="W1466"/>
      <c r="X1466" t="s">
        <v>30</v>
      </c>
    </row>
    <row r="1467" spans="2:24">
      <c r="B1467" s="2" t="s">
        <v>2297</v>
      </c>
      <c r="C1467" s="1">
        <v>9999168166</v>
      </c>
      <c r="D1467" s="1"/>
      <c r="E1467" s="1"/>
      <c r="F1467" s="1"/>
      <c r="G1467" s="1" t="s">
        <v>146</v>
      </c>
      <c r="H1467" s="1" t="s">
        <v>476</v>
      </c>
      <c r="I1467"/>
      <c r="J1467"/>
      <c r="K1467"/>
      <c r="L1467"/>
      <c r="M1467"/>
      <c r="N1467"/>
      <c r="O1467"/>
      <c r="Q1467" t="s">
        <v>25</v>
      </c>
      <c r="R1467" s="1"/>
      <c r="S1467" s="1"/>
      <c r="T1467" s="1" t="s">
        <v>93</v>
      </c>
      <c r="U1467" s="1" t="s">
        <v>53</v>
      </c>
      <c r="V1467" t="s">
        <v>29</v>
      </c>
      <c r="W1467"/>
      <c r="X1467" t="s">
        <v>30</v>
      </c>
    </row>
    <row r="1468" spans="2:24">
      <c r="B1468" s="2" t="s">
        <v>2298</v>
      </c>
      <c r="C1468" s="1"/>
      <c r="D1468" s="1"/>
      <c r="E1468" s="1"/>
      <c r="F1468" s="1"/>
      <c r="G1468" s="1"/>
      <c r="H1468" s="1"/>
      <c r="I1468"/>
      <c r="J1468"/>
      <c r="K1468"/>
      <c r="L1468"/>
      <c r="M1468"/>
      <c r="N1468"/>
      <c r="O1468"/>
      <c r="Q1468" t="s">
        <v>25</v>
      </c>
      <c r="R1468" s="1"/>
      <c r="S1468" s="1"/>
      <c r="T1468" s="1" t="s">
        <v>52</v>
      </c>
      <c r="U1468" s="1" t="s">
        <v>53</v>
      </c>
      <c r="V1468" t="s">
        <v>29</v>
      </c>
      <c r="W1468"/>
      <c r="X1468" t="s">
        <v>30</v>
      </c>
    </row>
    <row r="1469" spans="2:24">
      <c r="B1469" s="2" t="s">
        <v>2299</v>
      </c>
      <c r="C1469" s="1"/>
      <c r="D1469" s="1"/>
      <c r="E1469" s="1"/>
      <c r="F1469" s="1"/>
      <c r="G1469" s="1"/>
      <c r="H1469" s="1"/>
      <c r="I1469"/>
      <c r="J1469"/>
      <c r="K1469"/>
      <c r="L1469"/>
      <c r="M1469"/>
      <c r="N1469"/>
      <c r="O1469"/>
      <c r="Q1469" t="s">
        <v>25</v>
      </c>
      <c r="R1469" s="1"/>
      <c r="S1469" s="1"/>
      <c r="T1469" s="1" t="s">
        <v>52</v>
      </c>
      <c r="U1469" s="1" t="s">
        <v>53</v>
      </c>
      <c r="V1469" t="s">
        <v>29</v>
      </c>
      <c r="W1469"/>
      <c r="X1469" t="s">
        <v>30</v>
      </c>
    </row>
    <row r="1470" spans="2:24">
      <c r="B1470" s="2" t="s">
        <v>2300</v>
      </c>
      <c r="C1470" s="1"/>
      <c r="D1470" s="1"/>
      <c r="E1470" s="1"/>
      <c r="F1470" s="1"/>
      <c r="G1470" s="1"/>
      <c r="H1470" s="1"/>
      <c r="I1470"/>
      <c r="J1470"/>
      <c r="K1470"/>
      <c r="L1470"/>
      <c r="M1470"/>
      <c r="N1470"/>
      <c r="O1470"/>
      <c r="Q1470" t="s">
        <v>25</v>
      </c>
      <c r="R1470" s="1"/>
      <c r="S1470" s="1"/>
      <c r="T1470" s="1" t="s">
        <v>614</v>
      </c>
      <c r="U1470" s="1" t="s">
        <v>70</v>
      </c>
      <c r="V1470" t="s">
        <v>29</v>
      </c>
      <c r="W1470"/>
      <c r="X1470" t="s">
        <v>30</v>
      </c>
    </row>
    <row r="1471" spans="2:24">
      <c r="B1471" s="2" t="s">
        <v>2301</v>
      </c>
      <c r="C1471" s="1">
        <v>9891213885</v>
      </c>
      <c r="D1471" s="1"/>
      <c r="E1471" s="1"/>
      <c r="F1471" s="1"/>
      <c r="G1471" s="1" t="s">
        <v>230</v>
      </c>
      <c r="H1471" s="1" t="s">
        <v>57</v>
      </c>
      <c r="I1471"/>
      <c r="J1471"/>
      <c r="K1471"/>
      <c r="L1471"/>
      <c r="M1471"/>
      <c r="N1471"/>
      <c r="O1471"/>
      <c r="Q1471" t="s">
        <v>25</v>
      </c>
      <c r="R1471" s="1"/>
      <c r="S1471" s="1"/>
      <c r="T1471" s="1" t="s">
        <v>374</v>
      </c>
      <c r="U1471" s="1" t="s">
        <v>78</v>
      </c>
      <c r="V1471" t="s">
        <v>29</v>
      </c>
      <c r="W1471"/>
      <c r="X1471" t="s">
        <v>30</v>
      </c>
    </row>
    <row r="1472" spans="2:24">
      <c r="B1472" s="2" t="s">
        <v>2302</v>
      </c>
      <c r="C1472" s="1"/>
      <c r="D1472" s="1"/>
      <c r="E1472" s="1"/>
      <c r="F1472" s="1"/>
      <c r="G1472" s="1"/>
      <c r="H1472" s="1"/>
      <c r="I1472"/>
      <c r="J1472"/>
      <c r="K1472"/>
      <c r="L1472"/>
      <c r="M1472"/>
      <c r="N1472"/>
      <c r="O1472"/>
      <c r="Q1472" t="s">
        <v>25</v>
      </c>
      <c r="R1472" s="1"/>
      <c r="S1472" s="1"/>
      <c r="T1472" s="1" t="s">
        <v>52</v>
      </c>
      <c r="U1472" s="1" t="s">
        <v>53</v>
      </c>
      <c r="V1472" t="s">
        <v>29</v>
      </c>
      <c r="W1472"/>
      <c r="X1472" t="s">
        <v>30</v>
      </c>
    </row>
    <row r="1473" spans="2:24">
      <c r="B1473" s="2" t="s">
        <v>2303</v>
      </c>
      <c r="C1473" s="1">
        <v>8091380914</v>
      </c>
      <c r="D1473" s="1"/>
      <c r="E1473" s="1"/>
      <c r="F1473" s="1"/>
      <c r="G1473" s="1" t="s">
        <v>146</v>
      </c>
      <c r="H1473" s="1" t="s">
        <v>57</v>
      </c>
      <c r="I1473"/>
      <c r="J1473"/>
      <c r="K1473"/>
      <c r="L1473"/>
      <c r="M1473"/>
      <c r="N1473"/>
      <c r="O1473"/>
      <c r="Q1473" t="s">
        <v>25</v>
      </c>
      <c r="R1473" s="1"/>
      <c r="S1473" s="1"/>
      <c r="T1473" s="1" t="s">
        <v>2113</v>
      </c>
      <c r="U1473" s="1" t="s">
        <v>477</v>
      </c>
      <c r="V1473" t="s">
        <v>29</v>
      </c>
      <c r="W1473"/>
      <c r="X1473" t="s">
        <v>30</v>
      </c>
    </row>
    <row r="1474" spans="2:24">
      <c r="B1474" s="2" t="s">
        <v>2304</v>
      </c>
      <c r="C1474" s="1"/>
      <c r="D1474" s="1"/>
      <c r="E1474" s="1"/>
      <c r="F1474" s="1"/>
      <c r="G1474" s="1"/>
      <c r="H1474" s="1"/>
      <c r="I1474"/>
      <c r="J1474"/>
      <c r="K1474"/>
      <c r="L1474"/>
      <c r="M1474"/>
      <c r="N1474"/>
      <c r="O1474"/>
      <c r="Q1474" t="s">
        <v>25</v>
      </c>
      <c r="R1474" s="1"/>
      <c r="S1474" s="1"/>
      <c r="T1474" s="1" t="s">
        <v>1663</v>
      </c>
      <c r="U1474" s="1" t="s">
        <v>78</v>
      </c>
      <c r="V1474" t="s">
        <v>29</v>
      </c>
      <c r="W1474"/>
      <c r="X1474" t="s">
        <v>30</v>
      </c>
    </row>
    <row r="1475" spans="2:24">
      <c r="B1475" s="2" t="s">
        <v>2305</v>
      </c>
      <c r="C1475" s="1"/>
      <c r="D1475" s="1"/>
      <c r="E1475" s="1"/>
      <c r="F1475" s="1"/>
      <c r="G1475" s="1"/>
      <c r="H1475" s="1"/>
      <c r="I1475"/>
      <c r="J1475"/>
      <c r="K1475"/>
      <c r="L1475"/>
      <c r="M1475"/>
      <c r="N1475"/>
      <c r="O1475"/>
      <c r="Q1475" t="s">
        <v>25</v>
      </c>
      <c r="R1475" s="1"/>
      <c r="S1475" s="1"/>
      <c r="T1475" s="1" t="s">
        <v>52</v>
      </c>
      <c r="U1475" s="1" t="s">
        <v>53</v>
      </c>
      <c r="V1475" t="s">
        <v>29</v>
      </c>
      <c r="W1475"/>
      <c r="X1475" t="s">
        <v>30</v>
      </c>
    </row>
    <row r="1476" spans="2:24">
      <c r="B1476" s="2" t="s">
        <v>2306</v>
      </c>
      <c r="C1476" s="1"/>
      <c r="D1476" s="1"/>
      <c r="E1476" s="1"/>
      <c r="F1476" s="1"/>
      <c r="G1476" s="1"/>
      <c r="H1476" s="1"/>
      <c r="I1476"/>
      <c r="J1476"/>
      <c r="K1476"/>
      <c r="L1476"/>
      <c r="M1476"/>
      <c r="N1476"/>
      <c r="O1476"/>
      <c r="Q1476" t="s">
        <v>25</v>
      </c>
      <c r="R1476" s="1" t="s">
        <v>2307</v>
      </c>
      <c r="S1476" s="1"/>
      <c r="T1476" s="1" t="s">
        <v>338</v>
      </c>
      <c r="U1476" s="1" t="s">
        <v>158</v>
      </c>
      <c r="V1476" t="s">
        <v>29</v>
      </c>
      <c r="W1476"/>
      <c r="X1476" t="s">
        <v>30</v>
      </c>
    </row>
    <row r="1477" spans="2:24">
      <c r="B1477" s="2" t="s">
        <v>2308</v>
      </c>
      <c r="C1477" s="1"/>
      <c r="D1477" s="1"/>
      <c r="E1477" s="1"/>
      <c r="F1477" s="1"/>
      <c r="G1477" s="1"/>
      <c r="H1477" s="1"/>
      <c r="I1477"/>
      <c r="J1477"/>
      <c r="K1477"/>
      <c r="L1477"/>
      <c r="M1477"/>
      <c r="N1477"/>
      <c r="O1477"/>
      <c r="Q1477" t="s">
        <v>25</v>
      </c>
      <c r="R1477" s="1" t="s">
        <v>2309</v>
      </c>
      <c r="S1477" s="1"/>
      <c r="T1477" s="1" t="s">
        <v>2310</v>
      </c>
      <c r="U1477" s="1" t="s">
        <v>179</v>
      </c>
      <c r="V1477" t="s">
        <v>29</v>
      </c>
      <c r="W1477"/>
      <c r="X1477" t="s">
        <v>30</v>
      </c>
    </row>
    <row r="1478" spans="2:24">
      <c r="B1478" s="2" t="s">
        <v>2311</v>
      </c>
      <c r="C1478" s="1"/>
      <c r="D1478" s="1"/>
      <c r="E1478" s="1"/>
      <c r="F1478" s="1"/>
      <c r="G1478" s="1"/>
      <c r="H1478" s="1"/>
      <c r="I1478"/>
      <c r="J1478"/>
      <c r="K1478"/>
      <c r="L1478"/>
      <c r="M1478"/>
      <c r="N1478"/>
      <c r="O1478"/>
      <c r="Q1478" t="s">
        <v>25</v>
      </c>
      <c r="R1478" s="1"/>
      <c r="S1478" s="1"/>
      <c r="T1478" s="1" t="s">
        <v>1564</v>
      </c>
      <c r="U1478" s="1" t="s">
        <v>102</v>
      </c>
      <c r="V1478" t="s">
        <v>29</v>
      </c>
      <c r="W1478"/>
      <c r="X1478" t="s">
        <v>30</v>
      </c>
    </row>
    <row r="1479" spans="2:24">
      <c r="B1479" s="2" t="s">
        <v>2312</v>
      </c>
      <c r="C1479" s="1"/>
      <c r="D1479" s="1"/>
      <c r="E1479" s="1"/>
      <c r="F1479" s="1"/>
      <c r="G1479" s="1"/>
      <c r="H1479" s="1"/>
      <c r="I1479"/>
      <c r="J1479"/>
      <c r="K1479"/>
      <c r="L1479"/>
      <c r="M1479"/>
      <c r="N1479"/>
      <c r="O1479"/>
      <c r="Q1479" t="s">
        <v>25</v>
      </c>
      <c r="R1479" s="1"/>
      <c r="S1479" s="1"/>
      <c r="T1479" s="1" t="s">
        <v>758</v>
      </c>
      <c r="U1479" s="1" t="s">
        <v>78</v>
      </c>
      <c r="V1479" t="s">
        <v>29</v>
      </c>
      <c r="W1479"/>
      <c r="X1479" t="s">
        <v>30</v>
      </c>
    </row>
    <row r="1480" spans="2:24">
      <c r="B1480" s="2" t="s">
        <v>2313</v>
      </c>
      <c r="C1480" s="1"/>
      <c r="D1480" s="1"/>
      <c r="E1480" s="1"/>
      <c r="F1480" s="1"/>
      <c r="G1480" s="1"/>
      <c r="H1480" s="1"/>
      <c r="I1480"/>
      <c r="J1480"/>
      <c r="K1480"/>
      <c r="L1480"/>
      <c r="M1480"/>
      <c r="N1480"/>
      <c r="O1480"/>
      <c r="Q1480" t="s">
        <v>25</v>
      </c>
      <c r="R1480" s="1"/>
      <c r="S1480" s="1"/>
      <c r="T1480" s="1" t="s">
        <v>575</v>
      </c>
      <c r="U1480" s="1" t="s">
        <v>78</v>
      </c>
      <c r="V1480" t="s">
        <v>29</v>
      </c>
      <c r="W1480"/>
      <c r="X1480" t="s">
        <v>30</v>
      </c>
    </row>
    <row r="1481" spans="2:24">
      <c r="B1481" s="2" t="s">
        <v>2314</v>
      </c>
      <c r="C1481" s="1"/>
      <c r="D1481" s="1"/>
      <c r="E1481" s="1"/>
      <c r="F1481" s="1"/>
      <c r="G1481" s="1"/>
      <c r="H1481" s="1"/>
      <c r="I1481"/>
      <c r="J1481"/>
      <c r="K1481"/>
      <c r="L1481"/>
      <c r="M1481"/>
      <c r="N1481"/>
      <c r="O1481"/>
      <c r="Q1481" t="s">
        <v>25</v>
      </c>
      <c r="R1481" s="1"/>
      <c r="S1481" s="1"/>
      <c r="T1481" s="1" t="s">
        <v>52</v>
      </c>
      <c r="U1481" s="1" t="s">
        <v>53</v>
      </c>
      <c r="V1481" t="s">
        <v>29</v>
      </c>
      <c r="W1481"/>
      <c r="X1481" t="s">
        <v>30</v>
      </c>
    </row>
    <row r="1482" spans="2:24">
      <c r="B1482" s="2" t="s">
        <v>2315</v>
      </c>
      <c r="C1482" s="1">
        <v>7060343726</v>
      </c>
      <c r="D1482" s="1"/>
      <c r="E1482" s="1"/>
      <c r="F1482" s="1"/>
      <c r="G1482" s="1" t="s">
        <v>45</v>
      </c>
      <c r="H1482" s="1" t="s">
        <v>46</v>
      </c>
      <c r="I1482"/>
      <c r="J1482"/>
      <c r="K1482"/>
      <c r="L1482"/>
      <c r="M1482"/>
      <c r="N1482"/>
      <c r="O1482"/>
      <c r="Q1482" t="s">
        <v>25</v>
      </c>
      <c r="R1482" s="1"/>
      <c r="S1482" s="1"/>
      <c r="T1482" s="1" t="s">
        <v>66</v>
      </c>
      <c r="U1482" s="1" t="s">
        <v>28</v>
      </c>
      <c r="V1482" t="s">
        <v>29</v>
      </c>
      <c r="W1482"/>
      <c r="X1482" t="s">
        <v>30</v>
      </c>
    </row>
    <row r="1483" spans="2:24">
      <c r="B1483" s="2" t="s">
        <v>2316</v>
      </c>
      <c r="C1483" s="1"/>
      <c r="D1483" s="1"/>
      <c r="E1483" s="1"/>
      <c r="F1483" s="1"/>
      <c r="G1483" s="1"/>
      <c r="H1483" s="1"/>
      <c r="I1483"/>
      <c r="J1483"/>
      <c r="K1483"/>
      <c r="L1483"/>
      <c r="M1483"/>
      <c r="N1483"/>
      <c r="O1483"/>
      <c r="Q1483" t="s">
        <v>25</v>
      </c>
      <c r="R1483" s="1"/>
      <c r="S1483" s="1"/>
      <c r="T1483" s="1" t="s">
        <v>52</v>
      </c>
      <c r="U1483" s="1" t="s">
        <v>53</v>
      </c>
      <c r="V1483" t="s">
        <v>29</v>
      </c>
      <c r="W1483"/>
      <c r="X1483" t="s">
        <v>30</v>
      </c>
    </row>
    <row r="1484" spans="2:24">
      <c r="B1484" s="2" t="s">
        <v>2317</v>
      </c>
      <c r="C1484" s="1"/>
      <c r="D1484" s="1"/>
      <c r="E1484" s="1"/>
      <c r="F1484" s="1"/>
      <c r="G1484" s="1"/>
      <c r="H1484" s="1"/>
      <c r="I1484"/>
      <c r="J1484"/>
      <c r="K1484"/>
      <c r="L1484"/>
      <c r="M1484"/>
      <c r="N1484"/>
      <c r="O1484"/>
      <c r="Q1484" t="s">
        <v>25</v>
      </c>
      <c r="R1484" s="1"/>
      <c r="S1484" s="1"/>
      <c r="T1484" s="1" t="s">
        <v>792</v>
      </c>
      <c r="U1484" s="1" t="s">
        <v>60</v>
      </c>
      <c r="V1484" t="s">
        <v>29</v>
      </c>
      <c r="W1484"/>
      <c r="X1484" t="s">
        <v>30</v>
      </c>
    </row>
    <row r="1485" spans="2:24">
      <c r="B1485" s="2" t="s">
        <v>2318</v>
      </c>
      <c r="C1485" s="1"/>
      <c r="D1485" s="1"/>
      <c r="E1485" s="1"/>
      <c r="F1485" s="1"/>
      <c r="G1485" s="1"/>
      <c r="H1485" s="1"/>
      <c r="I1485"/>
      <c r="J1485"/>
      <c r="K1485"/>
      <c r="L1485"/>
      <c r="M1485"/>
      <c r="N1485"/>
      <c r="O1485"/>
      <c r="Q1485" t="s">
        <v>25</v>
      </c>
      <c r="R1485" s="1" t="s">
        <v>2319</v>
      </c>
      <c r="S1485" s="1"/>
      <c r="T1485" s="1" t="s">
        <v>2320</v>
      </c>
      <c r="U1485" s="1" t="s">
        <v>28</v>
      </c>
      <c r="V1485" t="s">
        <v>29</v>
      </c>
      <c r="W1485"/>
      <c r="X1485" t="s">
        <v>30</v>
      </c>
    </row>
    <row r="1486" spans="2:24">
      <c r="B1486" s="2" t="s">
        <v>2321</v>
      </c>
      <c r="C1486" s="1"/>
      <c r="D1486" s="1"/>
      <c r="E1486" s="1"/>
      <c r="F1486" s="1"/>
      <c r="G1486" s="1"/>
      <c r="H1486" s="1"/>
      <c r="I1486"/>
      <c r="J1486"/>
      <c r="K1486"/>
      <c r="L1486"/>
      <c r="M1486"/>
      <c r="N1486"/>
      <c r="O1486"/>
      <c r="Q1486" t="s">
        <v>25</v>
      </c>
      <c r="R1486" s="1"/>
      <c r="S1486" s="1"/>
      <c r="T1486" s="1" t="s">
        <v>977</v>
      </c>
      <c r="U1486" s="1" t="s">
        <v>33</v>
      </c>
      <c r="V1486" t="s">
        <v>29</v>
      </c>
      <c r="W1486"/>
      <c r="X1486" t="s">
        <v>30</v>
      </c>
    </row>
    <row r="1487" spans="2:24">
      <c r="B1487" s="2" t="s">
        <v>2322</v>
      </c>
      <c r="C1487" s="1"/>
      <c r="D1487" s="1"/>
      <c r="E1487" s="1"/>
      <c r="F1487" s="1"/>
      <c r="G1487" s="1"/>
      <c r="H1487" s="1"/>
      <c r="I1487"/>
      <c r="J1487"/>
      <c r="K1487"/>
      <c r="L1487"/>
      <c r="M1487"/>
      <c r="N1487"/>
      <c r="O1487"/>
      <c r="Q1487" t="s">
        <v>25</v>
      </c>
      <c r="R1487" s="1"/>
      <c r="S1487" s="1"/>
      <c r="T1487" s="1" t="s">
        <v>52</v>
      </c>
      <c r="U1487" s="1" t="s">
        <v>53</v>
      </c>
      <c r="V1487" t="s">
        <v>29</v>
      </c>
      <c r="W1487"/>
      <c r="X1487" t="s">
        <v>30</v>
      </c>
    </row>
    <row r="1488" spans="2:24">
      <c r="B1488" s="2" t="s">
        <v>2323</v>
      </c>
      <c r="C1488" s="1"/>
      <c r="D1488" s="1"/>
      <c r="E1488" s="1"/>
      <c r="F1488" s="1"/>
      <c r="G1488" s="1"/>
      <c r="H1488" s="1"/>
      <c r="I1488"/>
      <c r="J1488"/>
      <c r="K1488"/>
      <c r="L1488"/>
      <c r="M1488"/>
      <c r="N1488"/>
      <c r="O1488"/>
      <c r="Q1488" t="s">
        <v>25</v>
      </c>
      <c r="R1488" s="1"/>
      <c r="S1488" s="1"/>
      <c r="T1488" s="1" t="s">
        <v>356</v>
      </c>
      <c r="U1488" s="1" t="s">
        <v>78</v>
      </c>
      <c r="V1488" t="s">
        <v>29</v>
      </c>
      <c r="W1488"/>
      <c r="X1488" t="s">
        <v>30</v>
      </c>
    </row>
    <row r="1489" spans="2:24">
      <c r="B1489" s="2" t="s">
        <v>2324</v>
      </c>
      <c r="C1489" s="1"/>
      <c r="D1489" s="1"/>
      <c r="E1489" s="1"/>
      <c r="F1489" s="1"/>
      <c r="G1489" s="1"/>
      <c r="H1489" s="1"/>
      <c r="I1489"/>
      <c r="J1489"/>
      <c r="K1489"/>
      <c r="L1489"/>
      <c r="M1489"/>
      <c r="N1489"/>
      <c r="O1489"/>
      <c r="Q1489" t="s">
        <v>25</v>
      </c>
      <c r="R1489" s="1"/>
      <c r="S1489" s="1"/>
      <c r="T1489" s="1" t="s">
        <v>387</v>
      </c>
      <c r="U1489" s="1" t="s">
        <v>78</v>
      </c>
      <c r="V1489" t="s">
        <v>29</v>
      </c>
      <c r="W1489"/>
      <c r="X1489" t="s">
        <v>30</v>
      </c>
    </row>
    <row r="1490" spans="2:24">
      <c r="B1490" s="2" t="s">
        <v>2325</v>
      </c>
      <c r="C1490" s="1"/>
      <c r="D1490" s="1"/>
      <c r="E1490" s="1"/>
      <c r="F1490" s="1"/>
      <c r="G1490" s="1"/>
      <c r="H1490" s="1"/>
      <c r="I1490"/>
      <c r="J1490"/>
      <c r="K1490"/>
      <c r="L1490"/>
      <c r="M1490"/>
      <c r="N1490"/>
      <c r="O1490"/>
      <c r="Q1490" t="s">
        <v>25</v>
      </c>
      <c r="R1490" s="1"/>
      <c r="S1490" s="1"/>
      <c r="T1490" s="1" t="s">
        <v>1779</v>
      </c>
      <c r="U1490" s="1" t="s">
        <v>90</v>
      </c>
      <c r="V1490" t="s">
        <v>29</v>
      </c>
      <c r="W1490"/>
      <c r="X1490" t="s">
        <v>30</v>
      </c>
    </row>
    <row r="1491" spans="2:24">
      <c r="B1491" s="2" t="s">
        <v>2326</v>
      </c>
      <c r="C1491" s="1"/>
      <c r="D1491" s="1"/>
      <c r="E1491" s="1"/>
      <c r="F1491" s="1"/>
      <c r="G1491" s="1"/>
      <c r="H1491" s="1"/>
      <c r="I1491"/>
      <c r="J1491"/>
      <c r="K1491"/>
      <c r="L1491"/>
      <c r="M1491"/>
      <c r="N1491"/>
      <c r="O1491"/>
      <c r="Q1491" t="s">
        <v>25</v>
      </c>
      <c r="R1491" s="1"/>
      <c r="S1491" s="1"/>
      <c r="T1491" s="1" t="s">
        <v>631</v>
      </c>
      <c r="U1491" s="1" t="s">
        <v>102</v>
      </c>
      <c r="V1491" t="s">
        <v>29</v>
      </c>
      <c r="W1491"/>
      <c r="X1491" t="s">
        <v>30</v>
      </c>
    </row>
    <row r="1492" spans="2:24">
      <c r="B1492" s="2" t="s">
        <v>2327</v>
      </c>
      <c r="C1492" s="1"/>
      <c r="D1492" s="1"/>
      <c r="E1492" s="1"/>
      <c r="F1492" s="1"/>
      <c r="G1492" s="1"/>
      <c r="H1492" s="1"/>
      <c r="I1492"/>
      <c r="J1492"/>
      <c r="K1492"/>
      <c r="L1492"/>
      <c r="M1492"/>
      <c r="N1492"/>
      <c r="O1492"/>
      <c r="Q1492" t="s">
        <v>25</v>
      </c>
      <c r="R1492" s="1"/>
      <c r="S1492" s="1"/>
      <c r="T1492" s="1" t="s">
        <v>52</v>
      </c>
      <c r="U1492" s="1" t="s">
        <v>53</v>
      </c>
      <c r="V1492" t="s">
        <v>29</v>
      </c>
      <c r="W1492"/>
      <c r="X1492" t="s">
        <v>30</v>
      </c>
    </row>
    <row r="1493" spans="2:24">
      <c r="B1493" s="2" t="s">
        <v>2328</v>
      </c>
      <c r="C1493" s="1"/>
      <c r="D1493" s="1"/>
      <c r="E1493" s="1"/>
      <c r="F1493" s="1"/>
      <c r="G1493" s="1"/>
      <c r="H1493" s="1"/>
      <c r="I1493"/>
      <c r="J1493"/>
      <c r="K1493"/>
      <c r="L1493"/>
      <c r="M1493"/>
      <c r="N1493"/>
      <c r="O1493"/>
      <c r="Q1493" t="s">
        <v>25</v>
      </c>
      <c r="R1493" s="1" t="s">
        <v>2329</v>
      </c>
      <c r="S1493" s="1"/>
      <c r="T1493" s="1" t="s">
        <v>39</v>
      </c>
      <c r="U1493" s="1" t="s">
        <v>28</v>
      </c>
      <c r="V1493" t="s">
        <v>29</v>
      </c>
      <c r="W1493"/>
      <c r="X1493" t="s">
        <v>30</v>
      </c>
    </row>
    <row r="1494" spans="2:24">
      <c r="B1494" s="2" t="s">
        <v>2330</v>
      </c>
      <c r="C1494" s="1"/>
      <c r="D1494" s="1"/>
      <c r="E1494" s="1"/>
      <c r="F1494" s="1"/>
      <c r="G1494" s="1"/>
      <c r="H1494" s="1"/>
      <c r="I1494"/>
      <c r="J1494"/>
      <c r="K1494"/>
      <c r="L1494"/>
      <c r="M1494"/>
      <c r="N1494"/>
      <c r="O1494"/>
      <c r="Q1494" t="s">
        <v>25</v>
      </c>
      <c r="R1494" s="1" t="s">
        <v>2331</v>
      </c>
      <c r="S1494" s="1"/>
      <c r="T1494" s="1" t="s">
        <v>52</v>
      </c>
      <c r="U1494" s="1" t="s">
        <v>53</v>
      </c>
      <c r="V1494" t="s">
        <v>29</v>
      </c>
      <c r="W1494"/>
      <c r="X1494" t="s">
        <v>30</v>
      </c>
    </row>
    <row r="1495" spans="2:24">
      <c r="B1495" s="2" t="s">
        <v>2332</v>
      </c>
      <c r="C1495" s="1">
        <v>9855290049</v>
      </c>
      <c r="D1495" s="1"/>
      <c r="E1495" s="1"/>
      <c r="F1495" s="1"/>
      <c r="G1495" s="1" t="s">
        <v>915</v>
      </c>
      <c r="H1495" s="1" t="s">
        <v>46</v>
      </c>
      <c r="I1495"/>
      <c r="J1495"/>
      <c r="K1495"/>
      <c r="L1495"/>
      <c r="M1495"/>
      <c r="N1495"/>
      <c r="O1495"/>
      <c r="Q1495" t="s">
        <v>25</v>
      </c>
      <c r="R1495" s="1"/>
      <c r="S1495" s="1"/>
      <c r="T1495" s="1" t="s">
        <v>678</v>
      </c>
      <c r="U1495" s="1" t="s">
        <v>90</v>
      </c>
      <c r="V1495" t="s">
        <v>29</v>
      </c>
      <c r="W1495"/>
      <c r="X1495" t="s">
        <v>30</v>
      </c>
    </row>
    <row r="1496" spans="2:24">
      <c r="B1496" s="2" t="s">
        <v>2333</v>
      </c>
      <c r="C1496" s="1">
        <v>9557399183</v>
      </c>
      <c r="D1496" s="1"/>
      <c r="E1496" s="1"/>
      <c r="F1496" s="1"/>
      <c r="G1496" s="1" t="s">
        <v>45</v>
      </c>
      <c r="H1496" s="1" t="s">
        <v>476</v>
      </c>
      <c r="I1496"/>
      <c r="J1496"/>
      <c r="K1496"/>
      <c r="L1496"/>
      <c r="M1496"/>
      <c r="N1496"/>
      <c r="O1496"/>
      <c r="Q1496" t="s">
        <v>25</v>
      </c>
      <c r="R1496" s="1" t="s">
        <v>2334</v>
      </c>
      <c r="S1496" s="1"/>
      <c r="T1496" s="1" t="s">
        <v>286</v>
      </c>
      <c r="U1496" s="1" t="s">
        <v>28</v>
      </c>
      <c r="V1496" t="s">
        <v>29</v>
      </c>
      <c r="W1496"/>
      <c r="X1496" t="s">
        <v>30</v>
      </c>
    </row>
    <row r="1497" spans="2:24">
      <c r="B1497" s="2" t="s">
        <v>2335</v>
      </c>
      <c r="C1497" s="1">
        <v>9811640475</v>
      </c>
      <c r="D1497" s="1"/>
      <c r="E1497" s="1"/>
      <c r="F1497" s="1"/>
      <c r="G1497" s="1" t="s">
        <v>230</v>
      </c>
      <c r="H1497" s="1" t="s">
        <v>247</v>
      </c>
      <c r="I1497"/>
      <c r="J1497"/>
      <c r="K1497"/>
      <c r="L1497"/>
      <c r="M1497"/>
      <c r="N1497"/>
      <c r="O1497"/>
      <c r="Q1497" t="s">
        <v>25</v>
      </c>
      <c r="R1497" s="1" t="s">
        <v>2336</v>
      </c>
      <c r="S1497" s="1"/>
      <c r="T1497" s="1" t="s">
        <v>374</v>
      </c>
      <c r="U1497" s="1" t="s">
        <v>78</v>
      </c>
      <c r="V1497" t="s">
        <v>29</v>
      </c>
      <c r="W1497"/>
      <c r="X1497" t="s">
        <v>30</v>
      </c>
    </row>
    <row r="1498" spans="2:24">
      <c r="B1498" s="2" t="s">
        <v>2337</v>
      </c>
      <c r="C1498" s="1">
        <v>9810099831</v>
      </c>
      <c r="D1498" s="1"/>
      <c r="E1498" s="1"/>
      <c r="F1498" s="1"/>
      <c r="G1498" s="1" t="s">
        <v>146</v>
      </c>
      <c r="H1498" s="1" t="s">
        <v>331</v>
      </c>
      <c r="I1498"/>
      <c r="J1498"/>
      <c r="K1498"/>
      <c r="L1498"/>
      <c r="M1498"/>
      <c r="N1498"/>
      <c r="O1498"/>
      <c r="Q1498" t="s">
        <v>25</v>
      </c>
      <c r="R1498" s="1"/>
      <c r="S1498" s="1"/>
      <c r="T1498" s="1" t="s">
        <v>84</v>
      </c>
      <c r="U1498" s="1" t="s">
        <v>53</v>
      </c>
      <c r="V1498" t="s">
        <v>29</v>
      </c>
      <c r="W1498"/>
      <c r="X1498" t="s">
        <v>30</v>
      </c>
    </row>
    <row r="1499" spans="2:24">
      <c r="B1499" s="2" t="s">
        <v>2338</v>
      </c>
      <c r="C1499" s="1">
        <v>9414728896</v>
      </c>
      <c r="D1499" s="1"/>
      <c r="E1499" s="1"/>
      <c r="F1499" s="1"/>
      <c r="G1499" s="1" t="s">
        <v>45</v>
      </c>
      <c r="H1499" s="1" t="s">
        <v>57</v>
      </c>
      <c r="I1499"/>
      <c r="J1499"/>
      <c r="K1499"/>
      <c r="L1499"/>
      <c r="M1499"/>
      <c r="N1499"/>
      <c r="O1499"/>
      <c r="Q1499" t="s">
        <v>25</v>
      </c>
      <c r="R1499" s="1"/>
      <c r="S1499" s="1"/>
      <c r="T1499" s="1" t="s">
        <v>2339</v>
      </c>
      <c r="U1499" s="1" t="s">
        <v>43</v>
      </c>
      <c r="V1499" t="s">
        <v>29</v>
      </c>
      <c r="W1499"/>
      <c r="X1499" t="s">
        <v>30</v>
      </c>
    </row>
    <row r="1500" spans="2:24">
      <c r="B1500" s="2" t="s">
        <v>2340</v>
      </c>
      <c r="C1500" s="1">
        <v>9840099093</v>
      </c>
      <c r="D1500" s="1"/>
      <c r="E1500" s="1"/>
      <c r="F1500" s="1"/>
      <c r="G1500" s="1" t="s">
        <v>230</v>
      </c>
      <c r="H1500" s="1" t="s">
        <v>57</v>
      </c>
      <c r="I1500"/>
      <c r="J1500"/>
      <c r="K1500"/>
      <c r="L1500"/>
      <c r="M1500"/>
      <c r="N1500"/>
      <c r="O1500"/>
      <c r="Q1500" t="s">
        <v>25</v>
      </c>
      <c r="R1500" s="1"/>
      <c r="S1500" s="1"/>
      <c r="T1500" s="1" t="s">
        <v>258</v>
      </c>
      <c r="U1500" s="1" t="s">
        <v>179</v>
      </c>
      <c r="V1500" t="s">
        <v>29</v>
      </c>
      <c r="W1500"/>
      <c r="X1500" t="s">
        <v>30</v>
      </c>
    </row>
    <row r="1501" spans="2:24">
      <c r="B1501" s="2" t="s">
        <v>2341</v>
      </c>
      <c r="C1501" s="1">
        <v>9427737585</v>
      </c>
      <c r="D1501" s="1"/>
      <c r="E1501" s="1"/>
      <c r="F1501" s="1"/>
      <c r="G1501" s="1" t="s">
        <v>45</v>
      </c>
      <c r="H1501" s="1" t="s">
        <v>57</v>
      </c>
      <c r="I1501"/>
      <c r="J1501"/>
      <c r="K1501"/>
      <c r="L1501"/>
      <c r="M1501"/>
      <c r="N1501"/>
      <c r="O1501"/>
      <c r="Q1501" t="s">
        <v>25</v>
      </c>
      <c r="R1501" s="1"/>
      <c r="S1501" s="1"/>
      <c r="T1501" s="1" t="s">
        <v>2342</v>
      </c>
      <c r="U1501" s="1" t="s">
        <v>116</v>
      </c>
      <c r="V1501" t="s">
        <v>29</v>
      </c>
      <c r="W1501"/>
      <c r="X1501" t="s">
        <v>30</v>
      </c>
    </row>
    <row r="1502" spans="2:24">
      <c r="B1502" s="2" t="s">
        <v>2343</v>
      </c>
      <c r="C1502" s="1">
        <v>8107176858</v>
      </c>
      <c r="D1502" s="1"/>
      <c r="E1502" s="1"/>
      <c r="F1502" s="1"/>
      <c r="G1502" s="1" t="s">
        <v>45</v>
      </c>
      <c r="H1502" s="1" t="s">
        <v>46</v>
      </c>
      <c r="I1502"/>
      <c r="J1502"/>
      <c r="K1502"/>
      <c r="L1502"/>
      <c r="M1502"/>
      <c r="N1502"/>
      <c r="O1502"/>
      <c r="Q1502" t="s">
        <v>25</v>
      </c>
      <c r="R1502" s="1" t="s">
        <v>2344</v>
      </c>
      <c r="S1502" s="1"/>
      <c r="T1502" s="1" t="s">
        <v>172</v>
      </c>
      <c r="U1502" s="1" t="s">
        <v>43</v>
      </c>
      <c r="V1502" t="s">
        <v>29</v>
      </c>
      <c r="W1502"/>
      <c r="X1502" t="s">
        <v>30</v>
      </c>
    </row>
    <row r="1503" spans="2:24">
      <c r="B1503" s="2" t="s">
        <v>2345</v>
      </c>
      <c r="C1503" s="1">
        <v>9785003879</v>
      </c>
      <c r="D1503" s="1"/>
      <c r="E1503" s="1"/>
      <c r="F1503" s="1"/>
      <c r="G1503" s="1" t="s">
        <v>45</v>
      </c>
      <c r="H1503" s="1" t="s">
        <v>46</v>
      </c>
      <c r="I1503"/>
      <c r="J1503"/>
      <c r="K1503"/>
      <c r="L1503"/>
      <c r="M1503"/>
      <c r="N1503"/>
      <c r="O1503"/>
      <c r="Q1503" t="s">
        <v>25</v>
      </c>
      <c r="R1503" s="1" t="s">
        <v>2346</v>
      </c>
      <c r="S1503" s="1"/>
      <c r="T1503" s="1" t="s">
        <v>950</v>
      </c>
      <c r="U1503" s="1" t="s">
        <v>43</v>
      </c>
      <c r="V1503" t="s">
        <v>29</v>
      </c>
      <c r="W1503"/>
      <c r="X1503" t="s">
        <v>30</v>
      </c>
    </row>
    <row r="1504" spans="2:24">
      <c r="B1504" s="2" t="s">
        <v>2347</v>
      </c>
      <c r="C1504" s="1"/>
      <c r="D1504" s="1"/>
      <c r="E1504" s="1"/>
      <c r="F1504" s="1"/>
      <c r="G1504" s="1"/>
      <c r="H1504" s="1"/>
      <c r="I1504"/>
      <c r="J1504"/>
      <c r="K1504"/>
      <c r="L1504"/>
      <c r="M1504"/>
      <c r="N1504"/>
      <c r="O1504"/>
      <c r="Q1504" t="s">
        <v>25</v>
      </c>
      <c r="R1504" s="1"/>
      <c r="S1504" s="1"/>
      <c r="T1504" s="1" t="s">
        <v>52</v>
      </c>
      <c r="U1504" s="1" t="s">
        <v>53</v>
      </c>
      <c r="V1504" t="s">
        <v>29</v>
      </c>
      <c r="W1504"/>
      <c r="X1504" t="s">
        <v>30</v>
      </c>
    </row>
    <row r="1505" spans="2:24">
      <c r="B1505" s="2" t="s">
        <v>2348</v>
      </c>
      <c r="C1505" s="1"/>
      <c r="D1505" s="1"/>
      <c r="E1505" s="1"/>
      <c r="F1505" s="1"/>
      <c r="G1505" s="1"/>
      <c r="H1505" s="1"/>
      <c r="I1505"/>
      <c r="J1505"/>
      <c r="K1505"/>
      <c r="L1505"/>
      <c r="M1505"/>
      <c r="N1505"/>
      <c r="O1505"/>
      <c r="Q1505" t="s">
        <v>25</v>
      </c>
      <c r="R1505" s="1"/>
      <c r="S1505" s="1"/>
      <c r="T1505" s="1" t="s">
        <v>215</v>
      </c>
      <c r="U1505" s="1" t="s">
        <v>102</v>
      </c>
      <c r="V1505" t="s">
        <v>29</v>
      </c>
      <c r="W1505"/>
      <c r="X1505" t="s">
        <v>30</v>
      </c>
    </row>
    <row r="1506" spans="2:24">
      <c r="B1506" s="2" t="s">
        <v>2349</v>
      </c>
      <c r="C1506" s="1"/>
      <c r="D1506" s="1"/>
      <c r="E1506" s="1"/>
      <c r="F1506" s="1"/>
      <c r="G1506" s="1"/>
      <c r="H1506" s="1"/>
      <c r="I1506"/>
      <c r="J1506"/>
      <c r="K1506"/>
      <c r="L1506"/>
      <c r="M1506"/>
      <c r="N1506"/>
      <c r="O1506"/>
      <c r="Q1506" t="s">
        <v>25</v>
      </c>
      <c r="R1506" s="1" t="s">
        <v>2350</v>
      </c>
      <c r="S1506" s="1"/>
      <c r="T1506" s="1" t="s">
        <v>52</v>
      </c>
      <c r="U1506" s="1" t="s">
        <v>53</v>
      </c>
      <c r="V1506" t="s">
        <v>29</v>
      </c>
      <c r="W1506"/>
      <c r="X1506" t="s">
        <v>30</v>
      </c>
    </row>
    <row r="1507" spans="2:24">
      <c r="B1507" s="2" t="s">
        <v>2351</v>
      </c>
      <c r="C1507" s="1">
        <v>9923421499</v>
      </c>
      <c r="D1507" s="1"/>
      <c r="E1507" s="1"/>
      <c r="F1507" s="1"/>
      <c r="G1507" s="1" t="s">
        <v>146</v>
      </c>
      <c r="H1507" s="1" t="s">
        <v>247</v>
      </c>
      <c r="I1507"/>
      <c r="J1507"/>
      <c r="K1507"/>
      <c r="L1507"/>
      <c r="M1507"/>
      <c r="N1507"/>
      <c r="O1507"/>
      <c r="Q1507" t="s">
        <v>25</v>
      </c>
      <c r="R1507" s="1"/>
      <c r="S1507" s="1"/>
      <c r="T1507" s="1" t="s">
        <v>2352</v>
      </c>
      <c r="U1507" s="1" t="s">
        <v>33</v>
      </c>
      <c r="V1507" t="s">
        <v>29</v>
      </c>
      <c r="W1507"/>
      <c r="X1507" t="s">
        <v>30</v>
      </c>
    </row>
    <row r="1508" spans="2:24">
      <c r="B1508" s="2" t="s">
        <v>2353</v>
      </c>
      <c r="C1508" s="1"/>
      <c r="D1508" s="1"/>
      <c r="E1508" s="1"/>
      <c r="F1508" s="1"/>
      <c r="G1508" s="1"/>
      <c r="H1508" s="1"/>
      <c r="I1508"/>
      <c r="J1508"/>
      <c r="K1508"/>
      <c r="L1508"/>
      <c r="M1508"/>
      <c r="N1508"/>
      <c r="O1508"/>
      <c r="Q1508" t="s">
        <v>25</v>
      </c>
      <c r="R1508" s="1"/>
      <c r="S1508" s="1"/>
      <c r="T1508" s="1" t="s">
        <v>1779</v>
      </c>
      <c r="U1508" s="1" t="s">
        <v>90</v>
      </c>
      <c r="V1508" t="s">
        <v>29</v>
      </c>
      <c r="W1508"/>
      <c r="X1508" t="s">
        <v>30</v>
      </c>
    </row>
    <row r="1509" spans="2:24">
      <c r="B1509" s="2" t="s">
        <v>2354</v>
      </c>
      <c r="C1509" s="1">
        <v>9443327601</v>
      </c>
      <c r="D1509" s="1"/>
      <c r="E1509" s="1"/>
      <c r="F1509" s="1"/>
      <c r="G1509" s="1" t="s">
        <v>731</v>
      </c>
      <c r="H1509" s="1" t="s">
        <v>57</v>
      </c>
      <c r="I1509"/>
      <c r="J1509"/>
      <c r="K1509"/>
      <c r="L1509"/>
      <c r="M1509"/>
      <c r="N1509"/>
      <c r="O1509"/>
      <c r="Q1509" t="s">
        <v>25</v>
      </c>
      <c r="R1509" s="1" t="s">
        <v>2355</v>
      </c>
      <c r="S1509" s="1"/>
      <c r="T1509" s="1" t="s">
        <v>1225</v>
      </c>
      <c r="U1509" s="1" t="s">
        <v>179</v>
      </c>
      <c r="V1509" t="s">
        <v>29</v>
      </c>
      <c r="W1509"/>
      <c r="X1509" t="s">
        <v>30</v>
      </c>
    </row>
    <row r="1510" spans="2:24">
      <c r="B1510" s="2" t="s">
        <v>2356</v>
      </c>
      <c r="C1510" s="1"/>
      <c r="D1510" s="1"/>
      <c r="E1510" s="1"/>
      <c r="F1510" s="1"/>
      <c r="G1510" s="1"/>
      <c r="H1510" s="1"/>
      <c r="I1510"/>
      <c r="J1510"/>
      <c r="K1510"/>
      <c r="L1510"/>
      <c r="M1510"/>
      <c r="N1510"/>
      <c r="O1510"/>
      <c r="Q1510" t="s">
        <v>25</v>
      </c>
      <c r="R1510" s="1"/>
      <c r="S1510" s="1"/>
      <c r="T1510" s="1" t="s">
        <v>52</v>
      </c>
      <c r="U1510" s="1" t="s">
        <v>53</v>
      </c>
      <c r="V1510" t="s">
        <v>29</v>
      </c>
      <c r="W1510"/>
      <c r="X1510" t="s">
        <v>30</v>
      </c>
    </row>
    <row r="1511" spans="2:24">
      <c r="B1511" s="2" t="s">
        <v>2357</v>
      </c>
      <c r="C1511" s="1"/>
      <c r="D1511" s="1"/>
      <c r="E1511" s="1"/>
      <c r="F1511" s="1"/>
      <c r="G1511" s="1"/>
      <c r="H1511" s="1"/>
      <c r="I1511"/>
      <c r="J1511"/>
      <c r="K1511"/>
      <c r="L1511"/>
      <c r="M1511"/>
      <c r="N1511"/>
      <c r="O1511"/>
      <c r="Q1511" t="s">
        <v>25</v>
      </c>
      <c r="R1511" s="1"/>
      <c r="S1511" s="1"/>
      <c r="T1511" s="1" t="s">
        <v>52</v>
      </c>
      <c r="U1511" s="1" t="s">
        <v>53</v>
      </c>
      <c r="V1511" t="s">
        <v>29</v>
      </c>
      <c r="W1511"/>
      <c r="X1511" t="s">
        <v>30</v>
      </c>
    </row>
    <row r="1512" spans="2:24">
      <c r="B1512" s="2" t="s">
        <v>2358</v>
      </c>
      <c r="C1512" s="1"/>
      <c r="D1512" s="1"/>
      <c r="E1512" s="1"/>
      <c r="F1512" s="1"/>
      <c r="G1512" s="1"/>
      <c r="H1512" s="1"/>
      <c r="I1512"/>
      <c r="J1512"/>
      <c r="K1512"/>
      <c r="L1512"/>
      <c r="M1512"/>
      <c r="N1512"/>
      <c r="O1512"/>
      <c r="Q1512" t="s">
        <v>25</v>
      </c>
      <c r="R1512" s="1" t="s">
        <v>2359</v>
      </c>
      <c r="S1512" s="1"/>
      <c r="T1512" s="1" t="s">
        <v>52</v>
      </c>
      <c r="U1512" s="1" t="s">
        <v>53</v>
      </c>
      <c r="V1512" t="s">
        <v>29</v>
      </c>
      <c r="W1512"/>
      <c r="X1512" t="s">
        <v>30</v>
      </c>
    </row>
    <row r="1513" spans="2:24">
      <c r="B1513" s="2" t="s">
        <v>2360</v>
      </c>
      <c r="C1513" s="1">
        <f>918700351177</f>
        <v>918700351177</v>
      </c>
      <c r="D1513" s="1"/>
      <c r="E1513" s="1"/>
      <c r="F1513" s="1"/>
      <c r="G1513" s="1" t="s">
        <v>72</v>
      </c>
      <c r="H1513" s="1" t="s">
        <v>57</v>
      </c>
      <c r="I1513"/>
      <c r="J1513"/>
      <c r="K1513"/>
      <c r="L1513"/>
      <c r="M1513"/>
      <c r="N1513"/>
      <c r="O1513"/>
      <c r="Q1513" t="s">
        <v>25</v>
      </c>
      <c r="R1513" s="1"/>
      <c r="S1513" s="1"/>
      <c r="T1513" s="1" t="s">
        <v>73</v>
      </c>
      <c r="U1513" s="1" t="s">
        <v>53</v>
      </c>
      <c r="V1513" t="s">
        <v>29</v>
      </c>
      <c r="W1513"/>
      <c r="X1513" t="s">
        <v>30</v>
      </c>
    </row>
    <row r="1514" spans="2:24">
      <c r="B1514" s="2" t="s">
        <v>2361</v>
      </c>
      <c r="C1514" s="1"/>
      <c r="D1514" s="1"/>
      <c r="E1514" s="1"/>
      <c r="F1514" s="1"/>
      <c r="G1514" s="1"/>
      <c r="H1514" s="1"/>
      <c r="I1514"/>
      <c r="J1514"/>
      <c r="K1514"/>
      <c r="L1514"/>
      <c r="M1514"/>
      <c r="N1514"/>
      <c r="O1514"/>
      <c r="Q1514" t="s">
        <v>25</v>
      </c>
      <c r="R1514" s="1"/>
      <c r="S1514" s="1"/>
      <c r="T1514" s="1" t="s">
        <v>387</v>
      </c>
      <c r="U1514" s="1" t="s">
        <v>78</v>
      </c>
      <c r="V1514" t="s">
        <v>29</v>
      </c>
      <c r="W1514"/>
      <c r="X1514" t="s">
        <v>30</v>
      </c>
    </row>
    <row r="1515" spans="2:24">
      <c r="B1515" s="2" t="s">
        <v>2362</v>
      </c>
      <c r="C1515" s="1"/>
      <c r="D1515" s="1"/>
      <c r="E1515" s="1"/>
      <c r="F1515" s="1"/>
      <c r="G1515" s="1"/>
      <c r="H1515" s="1"/>
      <c r="I1515"/>
      <c r="J1515"/>
      <c r="K1515"/>
      <c r="L1515"/>
      <c r="M1515"/>
      <c r="N1515"/>
      <c r="O1515"/>
      <c r="Q1515" t="s">
        <v>25</v>
      </c>
      <c r="R1515" s="1"/>
      <c r="S1515" s="1"/>
      <c r="T1515" s="1" t="s">
        <v>1428</v>
      </c>
      <c r="U1515" s="1" t="s">
        <v>78</v>
      </c>
      <c r="V1515" t="s">
        <v>29</v>
      </c>
      <c r="W1515"/>
      <c r="X1515" t="s">
        <v>30</v>
      </c>
    </row>
    <row r="1516" spans="2:24">
      <c r="B1516" s="2" t="s">
        <v>2363</v>
      </c>
      <c r="C1516" s="1"/>
      <c r="D1516" s="1"/>
      <c r="E1516" s="1"/>
      <c r="F1516" s="1"/>
      <c r="G1516" s="1"/>
      <c r="H1516" s="1"/>
      <c r="I1516"/>
      <c r="J1516"/>
      <c r="K1516"/>
      <c r="L1516"/>
      <c r="M1516"/>
      <c r="N1516"/>
      <c r="O1516"/>
      <c r="Q1516" t="s">
        <v>25</v>
      </c>
      <c r="R1516" s="1"/>
      <c r="S1516" s="1"/>
      <c r="T1516" s="1" t="s">
        <v>380</v>
      </c>
      <c r="U1516" s="1" t="s">
        <v>28</v>
      </c>
      <c r="V1516" t="s">
        <v>29</v>
      </c>
      <c r="W1516"/>
      <c r="X1516" t="s">
        <v>30</v>
      </c>
    </row>
    <row r="1517" spans="2:24">
      <c r="B1517" s="2" t="s">
        <v>2364</v>
      </c>
      <c r="C1517" s="1"/>
      <c r="D1517" s="1"/>
      <c r="E1517" s="1"/>
      <c r="F1517" s="1"/>
      <c r="G1517" s="1"/>
      <c r="H1517" s="1"/>
      <c r="I1517"/>
      <c r="J1517"/>
      <c r="K1517"/>
      <c r="L1517"/>
      <c r="M1517"/>
      <c r="N1517"/>
      <c r="O1517"/>
      <c r="Q1517" t="s">
        <v>25</v>
      </c>
      <c r="R1517" s="1"/>
      <c r="S1517" s="1"/>
      <c r="T1517" s="1" t="s">
        <v>2365</v>
      </c>
      <c r="U1517" s="1" t="s">
        <v>28</v>
      </c>
      <c r="V1517" t="s">
        <v>29</v>
      </c>
      <c r="W1517"/>
      <c r="X1517" t="s">
        <v>30</v>
      </c>
    </row>
    <row r="1518" spans="2:24">
      <c r="B1518" s="2" t="s">
        <v>2366</v>
      </c>
      <c r="C1518" s="1"/>
      <c r="D1518" s="1"/>
      <c r="E1518" s="1"/>
      <c r="F1518" s="1"/>
      <c r="G1518" s="1"/>
      <c r="H1518" s="1"/>
      <c r="I1518"/>
      <c r="J1518"/>
      <c r="K1518"/>
      <c r="L1518"/>
      <c r="M1518"/>
      <c r="N1518"/>
      <c r="O1518"/>
      <c r="Q1518" t="s">
        <v>25</v>
      </c>
      <c r="R1518" s="1" t="s">
        <v>2367</v>
      </c>
      <c r="S1518" s="1"/>
      <c r="T1518" s="1" t="s">
        <v>52</v>
      </c>
      <c r="U1518" s="1" t="s">
        <v>53</v>
      </c>
      <c r="V1518" t="s">
        <v>29</v>
      </c>
      <c r="W1518"/>
      <c r="X1518" t="s">
        <v>30</v>
      </c>
    </row>
    <row r="1519" spans="2:24">
      <c r="B1519" s="2" t="s">
        <v>2368</v>
      </c>
      <c r="C1519" s="1"/>
      <c r="D1519" s="1"/>
      <c r="E1519" s="1"/>
      <c r="F1519" s="1"/>
      <c r="G1519" s="1"/>
      <c r="H1519" s="1"/>
      <c r="I1519"/>
      <c r="J1519"/>
      <c r="K1519"/>
      <c r="L1519"/>
      <c r="M1519"/>
      <c r="N1519"/>
      <c r="O1519"/>
      <c r="Q1519" t="s">
        <v>25</v>
      </c>
      <c r="R1519" s="1"/>
      <c r="S1519" s="1"/>
      <c r="T1519" s="1" t="s">
        <v>678</v>
      </c>
      <c r="U1519" s="1" t="s">
        <v>90</v>
      </c>
      <c r="V1519" t="s">
        <v>29</v>
      </c>
      <c r="W1519"/>
      <c r="X1519" t="s">
        <v>30</v>
      </c>
    </row>
    <row r="1520" spans="2:24">
      <c r="B1520" s="2" t="s">
        <v>2369</v>
      </c>
      <c r="C1520" s="1">
        <v>9873829833</v>
      </c>
      <c r="D1520" s="1"/>
      <c r="E1520" s="1"/>
      <c r="F1520" s="1"/>
      <c r="G1520" s="1" t="s">
        <v>72</v>
      </c>
      <c r="H1520" s="1" t="s">
        <v>46</v>
      </c>
      <c r="I1520"/>
      <c r="J1520"/>
      <c r="K1520"/>
      <c r="L1520"/>
      <c r="M1520"/>
      <c r="N1520"/>
      <c r="O1520"/>
      <c r="Q1520" t="s">
        <v>25</v>
      </c>
      <c r="R1520" s="1"/>
      <c r="S1520" s="1"/>
      <c r="T1520" s="1" t="s">
        <v>594</v>
      </c>
      <c r="U1520" s="1" t="s">
        <v>53</v>
      </c>
      <c r="V1520" t="s">
        <v>29</v>
      </c>
      <c r="W1520"/>
      <c r="X1520" t="s">
        <v>30</v>
      </c>
    </row>
    <row r="1521" spans="2:24">
      <c r="B1521" s="2" t="s">
        <v>2370</v>
      </c>
      <c r="C1521" s="1">
        <v>9736240400</v>
      </c>
      <c r="D1521" s="1"/>
      <c r="E1521" s="1"/>
      <c r="F1521" s="1"/>
      <c r="G1521" s="1" t="s">
        <v>45</v>
      </c>
      <c r="H1521" s="1" t="s">
        <v>476</v>
      </c>
      <c r="I1521"/>
      <c r="J1521"/>
      <c r="K1521"/>
      <c r="L1521"/>
      <c r="M1521"/>
      <c r="N1521"/>
      <c r="O1521"/>
      <c r="Q1521" t="s">
        <v>25</v>
      </c>
      <c r="R1521" s="1"/>
      <c r="S1521" s="1"/>
      <c r="T1521" s="1" t="s">
        <v>2371</v>
      </c>
      <c r="U1521" s="1" t="s">
        <v>477</v>
      </c>
      <c r="V1521" t="s">
        <v>29</v>
      </c>
      <c r="W1521"/>
      <c r="X1521" t="s">
        <v>30</v>
      </c>
    </row>
    <row r="1522" spans="2:24">
      <c r="B1522" s="2" t="s">
        <v>2372</v>
      </c>
      <c r="C1522" s="1">
        <v>8290332177</v>
      </c>
      <c r="D1522" s="1"/>
      <c r="E1522" s="1"/>
      <c r="F1522" s="1"/>
      <c r="G1522" s="1" t="s">
        <v>45</v>
      </c>
      <c r="H1522" s="1" t="s">
        <v>247</v>
      </c>
      <c r="I1522"/>
      <c r="J1522"/>
      <c r="K1522"/>
      <c r="L1522"/>
      <c r="M1522"/>
      <c r="N1522"/>
      <c r="O1522"/>
      <c r="Q1522" t="s">
        <v>25</v>
      </c>
      <c r="R1522" s="1"/>
      <c r="S1522" s="1"/>
      <c r="T1522" s="1" t="s">
        <v>2115</v>
      </c>
      <c r="U1522" s="1" t="s">
        <v>43</v>
      </c>
      <c r="V1522" t="s">
        <v>29</v>
      </c>
      <c r="W1522"/>
      <c r="X1522" t="s">
        <v>30</v>
      </c>
    </row>
    <row r="1523" spans="2:24">
      <c r="B1523" s="2" t="s">
        <v>2373</v>
      </c>
      <c r="C1523" s="1"/>
      <c r="D1523" s="1"/>
      <c r="E1523" s="1"/>
      <c r="F1523" s="1"/>
      <c r="G1523" s="1"/>
      <c r="H1523" s="1"/>
      <c r="I1523"/>
      <c r="J1523"/>
      <c r="K1523"/>
      <c r="L1523"/>
      <c r="M1523"/>
      <c r="N1523"/>
      <c r="O1523"/>
      <c r="Q1523" t="s">
        <v>25</v>
      </c>
      <c r="R1523" s="1"/>
      <c r="S1523" s="1"/>
      <c r="T1523" s="1" t="s">
        <v>52</v>
      </c>
      <c r="U1523" s="1" t="s">
        <v>53</v>
      </c>
      <c r="V1523" t="s">
        <v>29</v>
      </c>
      <c r="W1523"/>
      <c r="X1523" t="s">
        <v>30</v>
      </c>
    </row>
    <row r="1524" spans="2:24">
      <c r="B1524" s="2" t="s">
        <v>2374</v>
      </c>
      <c r="C1524" s="1"/>
      <c r="D1524" s="1"/>
      <c r="E1524" s="1"/>
      <c r="F1524" s="1"/>
      <c r="G1524" s="1"/>
      <c r="H1524" s="1"/>
      <c r="I1524"/>
      <c r="J1524"/>
      <c r="K1524"/>
      <c r="L1524"/>
      <c r="M1524"/>
      <c r="N1524"/>
      <c r="O1524"/>
      <c r="Q1524" t="s">
        <v>25</v>
      </c>
      <c r="R1524" s="1"/>
      <c r="S1524" s="1"/>
      <c r="T1524" s="1" t="s">
        <v>39</v>
      </c>
      <c r="U1524" s="1" t="s">
        <v>28</v>
      </c>
      <c r="V1524" t="s">
        <v>29</v>
      </c>
      <c r="W1524"/>
      <c r="X1524" t="s">
        <v>30</v>
      </c>
    </row>
    <row r="1525" spans="2:24">
      <c r="B1525" s="2" t="s">
        <v>2375</v>
      </c>
      <c r="C1525" s="1">
        <v>9811656453</v>
      </c>
      <c r="D1525" s="1"/>
      <c r="E1525" s="1"/>
      <c r="F1525" s="1"/>
      <c r="G1525" s="1" t="s">
        <v>56</v>
      </c>
      <c r="H1525" s="1" t="s">
        <v>46</v>
      </c>
      <c r="I1525"/>
      <c r="J1525"/>
      <c r="K1525"/>
      <c r="L1525"/>
      <c r="M1525"/>
      <c r="N1525"/>
      <c r="O1525"/>
      <c r="Q1525" t="s">
        <v>25</v>
      </c>
      <c r="R1525" s="1"/>
      <c r="S1525" s="1"/>
      <c r="T1525" s="1" t="s">
        <v>39</v>
      </c>
      <c r="U1525" s="1" t="s">
        <v>28</v>
      </c>
      <c r="V1525" t="s">
        <v>29</v>
      </c>
      <c r="W1525"/>
      <c r="X1525" t="s">
        <v>30</v>
      </c>
    </row>
    <row r="1526" spans="2:24">
      <c r="B1526" s="2" t="s">
        <v>2376</v>
      </c>
      <c r="C1526" s="1"/>
      <c r="D1526" s="1"/>
      <c r="E1526" s="1"/>
      <c r="F1526" s="1"/>
      <c r="G1526" s="1"/>
      <c r="H1526" s="1"/>
      <c r="I1526"/>
      <c r="J1526"/>
      <c r="K1526"/>
      <c r="L1526"/>
      <c r="M1526"/>
      <c r="N1526"/>
      <c r="O1526"/>
      <c r="Q1526" t="s">
        <v>25</v>
      </c>
      <c r="R1526" s="1"/>
      <c r="S1526" s="1"/>
      <c r="T1526" s="1" t="s">
        <v>39</v>
      </c>
      <c r="U1526" s="1" t="s">
        <v>28</v>
      </c>
      <c r="V1526" t="s">
        <v>29</v>
      </c>
      <c r="W1526"/>
      <c r="X1526" t="s">
        <v>30</v>
      </c>
    </row>
    <row r="1527" spans="2:24">
      <c r="B1527" s="2" t="s">
        <v>2377</v>
      </c>
      <c r="C1527" s="1"/>
      <c r="D1527" s="1"/>
      <c r="E1527" s="1"/>
      <c r="F1527" s="1"/>
      <c r="G1527" s="1"/>
      <c r="H1527" s="1"/>
      <c r="I1527"/>
      <c r="J1527"/>
      <c r="K1527"/>
      <c r="L1527"/>
      <c r="M1527"/>
      <c r="N1527"/>
      <c r="O1527"/>
      <c r="Q1527" t="s">
        <v>25</v>
      </c>
      <c r="R1527" s="1"/>
      <c r="S1527" s="1"/>
      <c r="T1527" s="1" t="s">
        <v>255</v>
      </c>
      <c r="U1527" s="1" t="s">
        <v>116</v>
      </c>
      <c r="V1527" t="s">
        <v>29</v>
      </c>
      <c r="W1527"/>
      <c r="X1527" t="s">
        <v>30</v>
      </c>
    </row>
    <row r="1528" spans="2:24">
      <c r="B1528" s="2" t="s">
        <v>2378</v>
      </c>
      <c r="C1528" s="1">
        <v>9414233452</v>
      </c>
      <c r="D1528" s="1"/>
      <c r="E1528" s="1"/>
      <c r="F1528" s="1"/>
      <c r="G1528" s="1" t="s">
        <v>45</v>
      </c>
      <c r="H1528" s="1" t="s">
        <v>57</v>
      </c>
      <c r="I1528"/>
      <c r="J1528"/>
      <c r="K1528"/>
      <c r="L1528"/>
      <c r="M1528"/>
      <c r="N1528"/>
      <c r="O1528"/>
      <c r="Q1528" t="s">
        <v>25</v>
      </c>
      <c r="R1528" s="1"/>
      <c r="S1528" s="1"/>
      <c r="T1528" s="1" t="s">
        <v>950</v>
      </c>
      <c r="U1528" s="1" t="s">
        <v>43</v>
      </c>
      <c r="V1528" t="s">
        <v>29</v>
      </c>
      <c r="W1528"/>
      <c r="X1528" t="s">
        <v>30</v>
      </c>
    </row>
    <row r="1529" spans="2:24">
      <c r="B1529" s="2" t="s">
        <v>2379</v>
      </c>
      <c r="C1529" s="1"/>
      <c r="D1529" s="1"/>
      <c r="E1529" s="1"/>
      <c r="F1529" s="1"/>
      <c r="G1529" s="1"/>
      <c r="H1529" s="1"/>
      <c r="I1529"/>
      <c r="J1529"/>
      <c r="K1529"/>
      <c r="L1529"/>
      <c r="M1529"/>
      <c r="N1529"/>
      <c r="O1529"/>
      <c r="Q1529" t="s">
        <v>25</v>
      </c>
      <c r="R1529" s="1"/>
      <c r="S1529" s="1"/>
      <c r="T1529" s="1" t="s">
        <v>52</v>
      </c>
      <c r="U1529" s="1" t="s">
        <v>53</v>
      </c>
      <c r="V1529" t="s">
        <v>29</v>
      </c>
      <c r="W1529"/>
      <c r="X1529" t="s">
        <v>30</v>
      </c>
    </row>
    <row r="1530" spans="2:24">
      <c r="B1530" s="2" t="s">
        <v>2380</v>
      </c>
      <c r="C1530" s="1"/>
      <c r="D1530" s="1"/>
      <c r="E1530" s="1"/>
      <c r="F1530" s="1"/>
      <c r="G1530" s="1"/>
      <c r="H1530" s="1"/>
      <c r="I1530"/>
      <c r="J1530"/>
      <c r="K1530"/>
      <c r="L1530"/>
      <c r="M1530"/>
      <c r="N1530"/>
      <c r="O1530"/>
      <c r="Q1530" t="s">
        <v>25</v>
      </c>
      <c r="R1530" s="1"/>
      <c r="S1530" s="1"/>
      <c r="T1530" s="1" t="s">
        <v>423</v>
      </c>
      <c r="U1530" s="1" t="s">
        <v>28</v>
      </c>
      <c r="V1530" t="s">
        <v>29</v>
      </c>
      <c r="W1530"/>
      <c r="X1530" t="s">
        <v>30</v>
      </c>
    </row>
    <row r="1531" spans="2:24">
      <c r="B1531" s="2" t="s">
        <v>2381</v>
      </c>
      <c r="C1531" s="1"/>
      <c r="D1531" s="1"/>
      <c r="E1531" s="1"/>
      <c r="F1531" s="1"/>
      <c r="G1531" s="1"/>
      <c r="H1531" s="1"/>
      <c r="I1531"/>
      <c r="J1531"/>
      <c r="K1531"/>
      <c r="L1531"/>
      <c r="M1531"/>
      <c r="N1531"/>
      <c r="O1531"/>
      <c r="Q1531" t="s">
        <v>25</v>
      </c>
      <c r="R1531" s="1"/>
      <c r="S1531" s="1"/>
      <c r="T1531" s="1" t="s">
        <v>52</v>
      </c>
      <c r="U1531" s="1" t="s">
        <v>53</v>
      </c>
      <c r="V1531" t="s">
        <v>29</v>
      </c>
      <c r="W1531"/>
      <c r="X1531" t="s">
        <v>30</v>
      </c>
    </row>
    <row r="1532" spans="2:24">
      <c r="B1532" s="2" t="s">
        <v>2382</v>
      </c>
      <c r="C1532" s="1">
        <v>9419153506</v>
      </c>
      <c r="D1532" s="1"/>
      <c r="E1532" s="1"/>
      <c r="F1532" s="1"/>
      <c r="G1532" s="1" t="s">
        <v>146</v>
      </c>
      <c r="H1532" s="1" t="s">
        <v>331</v>
      </c>
      <c r="I1532"/>
      <c r="J1532"/>
      <c r="K1532"/>
      <c r="L1532"/>
      <c r="M1532"/>
      <c r="N1532"/>
      <c r="O1532"/>
      <c r="Q1532" t="s">
        <v>25</v>
      </c>
      <c r="R1532" s="1" t="s">
        <v>2383</v>
      </c>
      <c r="S1532" s="1"/>
      <c r="T1532" s="1" t="s">
        <v>658</v>
      </c>
      <c r="U1532" s="1" t="s">
        <v>148</v>
      </c>
      <c r="V1532" t="s">
        <v>29</v>
      </c>
      <c r="W1532"/>
      <c r="X1532" t="s">
        <v>30</v>
      </c>
    </row>
    <row r="1533" spans="2:24">
      <c r="B1533" s="2" t="s">
        <v>2384</v>
      </c>
      <c r="C1533" s="1">
        <v>9310270803</v>
      </c>
      <c r="D1533" s="1"/>
      <c r="E1533" s="1"/>
      <c r="F1533" s="1"/>
      <c r="G1533" s="1" t="s">
        <v>230</v>
      </c>
      <c r="H1533" s="1" t="s">
        <v>46</v>
      </c>
      <c r="I1533"/>
      <c r="J1533"/>
      <c r="K1533"/>
      <c r="L1533"/>
      <c r="M1533"/>
      <c r="N1533"/>
      <c r="O1533"/>
      <c r="Q1533" t="s">
        <v>25</v>
      </c>
      <c r="R1533" s="1"/>
      <c r="S1533" s="1"/>
      <c r="T1533" s="1" t="s">
        <v>301</v>
      </c>
      <c r="U1533" s="1" t="s">
        <v>53</v>
      </c>
      <c r="V1533" t="s">
        <v>29</v>
      </c>
      <c r="W1533"/>
      <c r="X1533" t="s">
        <v>30</v>
      </c>
    </row>
    <row r="1534" spans="2:24">
      <c r="B1534" s="2" t="s">
        <v>2385</v>
      </c>
      <c r="C1534" s="1"/>
      <c r="D1534" s="1"/>
      <c r="E1534" s="1"/>
      <c r="F1534" s="1"/>
      <c r="G1534" s="1"/>
      <c r="H1534" s="1"/>
      <c r="I1534"/>
      <c r="J1534"/>
      <c r="K1534"/>
      <c r="L1534"/>
      <c r="M1534"/>
      <c r="N1534"/>
      <c r="O1534"/>
      <c r="Q1534" t="s">
        <v>25</v>
      </c>
      <c r="R1534" s="1"/>
      <c r="S1534" s="1"/>
      <c r="T1534" s="1" t="s">
        <v>39</v>
      </c>
      <c r="U1534" s="1" t="s">
        <v>28</v>
      </c>
      <c r="V1534" t="s">
        <v>29</v>
      </c>
      <c r="W1534"/>
      <c r="X1534" t="s">
        <v>30</v>
      </c>
    </row>
    <row r="1535" spans="2:24">
      <c r="B1535" s="2" t="s">
        <v>2386</v>
      </c>
      <c r="C1535" s="1"/>
      <c r="D1535" s="1"/>
      <c r="E1535" s="1"/>
      <c r="F1535" s="1"/>
      <c r="G1535" s="1"/>
      <c r="H1535" s="1"/>
      <c r="I1535"/>
      <c r="J1535"/>
      <c r="K1535"/>
      <c r="L1535"/>
      <c r="M1535"/>
      <c r="N1535"/>
      <c r="O1535"/>
      <c r="Q1535" t="s">
        <v>25</v>
      </c>
      <c r="R1535" s="1"/>
      <c r="S1535" s="1"/>
      <c r="T1535" s="1" t="s">
        <v>1391</v>
      </c>
      <c r="U1535" s="1" t="s">
        <v>90</v>
      </c>
      <c r="V1535" t="s">
        <v>29</v>
      </c>
      <c r="W1535"/>
      <c r="X1535" t="s">
        <v>30</v>
      </c>
    </row>
    <row r="1536" spans="2:24">
      <c r="B1536" s="2" t="s">
        <v>2387</v>
      </c>
      <c r="C1536" s="1">
        <v>9936349931</v>
      </c>
      <c r="D1536" s="1"/>
      <c r="E1536" s="1"/>
      <c r="F1536" s="1"/>
      <c r="G1536" s="1" t="s">
        <v>45</v>
      </c>
      <c r="H1536" s="1" t="s">
        <v>57</v>
      </c>
      <c r="I1536"/>
      <c r="J1536"/>
      <c r="K1536"/>
      <c r="L1536"/>
      <c r="M1536"/>
      <c r="N1536"/>
      <c r="O1536"/>
      <c r="Q1536" t="s">
        <v>25</v>
      </c>
      <c r="R1536" s="1"/>
      <c r="S1536" s="1"/>
      <c r="T1536" s="1" t="s">
        <v>73</v>
      </c>
      <c r="U1536" s="1" t="s">
        <v>53</v>
      </c>
      <c r="V1536" t="s">
        <v>29</v>
      </c>
      <c r="W1536"/>
      <c r="X1536" t="s">
        <v>30</v>
      </c>
    </row>
    <row r="1537" spans="2:24">
      <c r="B1537" s="2" t="s">
        <v>2388</v>
      </c>
      <c r="C1537" s="1"/>
      <c r="D1537" s="1"/>
      <c r="E1537" s="1"/>
      <c r="F1537" s="1"/>
      <c r="G1537" s="1"/>
      <c r="H1537" s="1"/>
      <c r="I1537"/>
      <c r="J1537"/>
      <c r="K1537"/>
      <c r="L1537"/>
      <c r="M1537"/>
      <c r="N1537"/>
      <c r="O1537"/>
      <c r="Q1537" t="s">
        <v>25</v>
      </c>
      <c r="R1537" s="1"/>
      <c r="S1537" s="1"/>
      <c r="T1537" s="1" t="s">
        <v>52</v>
      </c>
      <c r="U1537" s="1" t="s">
        <v>53</v>
      </c>
      <c r="V1537" t="s">
        <v>29</v>
      </c>
      <c r="W1537"/>
      <c r="X1537" t="s">
        <v>30</v>
      </c>
    </row>
    <row r="1538" spans="2:24">
      <c r="B1538" s="2" t="s">
        <v>2389</v>
      </c>
      <c r="C1538" s="1"/>
      <c r="D1538" s="1"/>
      <c r="E1538" s="1"/>
      <c r="F1538" s="1"/>
      <c r="G1538" s="1"/>
      <c r="H1538" s="1"/>
      <c r="I1538"/>
      <c r="J1538"/>
      <c r="K1538"/>
      <c r="L1538"/>
      <c r="M1538"/>
      <c r="N1538"/>
      <c r="O1538"/>
      <c r="Q1538" t="s">
        <v>25</v>
      </c>
      <c r="R1538" s="1"/>
      <c r="S1538" s="1"/>
      <c r="T1538" s="1" t="s">
        <v>255</v>
      </c>
      <c r="U1538" s="1" t="s">
        <v>116</v>
      </c>
      <c r="V1538" t="s">
        <v>29</v>
      </c>
      <c r="W1538"/>
      <c r="X1538" t="s">
        <v>30</v>
      </c>
    </row>
    <row r="1539" spans="2:24">
      <c r="B1539" s="2" t="s">
        <v>2390</v>
      </c>
      <c r="C1539" s="1"/>
      <c r="D1539" s="1"/>
      <c r="E1539" s="1"/>
      <c r="F1539" s="1"/>
      <c r="G1539" s="1"/>
      <c r="H1539" s="1"/>
      <c r="I1539"/>
      <c r="J1539"/>
      <c r="K1539"/>
      <c r="L1539"/>
      <c r="M1539"/>
      <c r="N1539"/>
      <c r="O1539"/>
      <c r="Q1539" t="s">
        <v>25</v>
      </c>
      <c r="R1539" s="1"/>
      <c r="S1539" s="1"/>
      <c r="T1539" s="1" t="s">
        <v>52</v>
      </c>
      <c r="U1539" s="1" t="s">
        <v>53</v>
      </c>
      <c r="V1539" t="s">
        <v>29</v>
      </c>
      <c r="W1539"/>
      <c r="X1539" t="s">
        <v>30</v>
      </c>
    </row>
    <row r="1540" spans="2:24">
      <c r="B1540" s="2" t="s">
        <v>2391</v>
      </c>
      <c r="C1540" s="1"/>
      <c r="D1540" s="1"/>
      <c r="E1540" s="1"/>
      <c r="F1540" s="1"/>
      <c r="G1540" s="1"/>
      <c r="H1540" s="1"/>
      <c r="I1540"/>
      <c r="J1540"/>
      <c r="K1540"/>
      <c r="L1540"/>
      <c r="M1540"/>
      <c r="N1540"/>
      <c r="O1540"/>
      <c r="Q1540" t="s">
        <v>25</v>
      </c>
      <c r="R1540" s="1" t="s">
        <v>2392</v>
      </c>
      <c r="S1540" s="1"/>
      <c r="T1540" s="1" t="s">
        <v>2261</v>
      </c>
      <c r="U1540" s="1" t="s">
        <v>33</v>
      </c>
      <c r="V1540" t="s">
        <v>29</v>
      </c>
      <c r="W1540"/>
      <c r="X1540" t="s">
        <v>30</v>
      </c>
    </row>
    <row r="1541" spans="2:24">
      <c r="B1541" s="2" t="s">
        <v>2393</v>
      </c>
      <c r="C1541" s="1">
        <v>9422111827</v>
      </c>
      <c r="D1541" s="1"/>
      <c r="E1541" s="1"/>
      <c r="F1541" s="1"/>
      <c r="G1541" s="1" t="s">
        <v>45</v>
      </c>
      <c r="H1541" s="1" t="s">
        <v>247</v>
      </c>
      <c r="I1541"/>
      <c r="J1541"/>
      <c r="K1541"/>
      <c r="L1541"/>
      <c r="M1541"/>
      <c r="N1541"/>
      <c r="O1541"/>
      <c r="Q1541" t="s">
        <v>25</v>
      </c>
      <c r="R1541" s="1"/>
      <c r="S1541" s="1"/>
      <c r="T1541" s="1" t="s">
        <v>32</v>
      </c>
      <c r="U1541" s="1" t="s">
        <v>33</v>
      </c>
      <c r="V1541" t="s">
        <v>29</v>
      </c>
      <c r="W1541"/>
      <c r="X1541" t="s">
        <v>30</v>
      </c>
    </row>
    <row r="1542" spans="2:24">
      <c r="B1542" s="2" t="s">
        <v>2394</v>
      </c>
      <c r="C1542" s="1">
        <v>9036043369</v>
      </c>
      <c r="D1542" s="1"/>
      <c r="E1542" s="1"/>
      <c r="F1542" s="1"/>
      <c r="G1542" s="1" t="s">
        <v>45</v>
      </c>
      <c r="H1542" s="1" t="s">
        <v>331</v>
      </c>
      <c r="I1542"/>
      <c r="J1542"/>
      <c r="K1542"/>
      <c r="L1542"/>
      <c r="M1542"/>
      <c r="N1542"/>
      <c r="O1542"/>
      <c r="Q1542" t="s">
        <v>25</v>
      </c>
      <c r="R1542" s="1"/>
      <c r="S1542" s="1"/>
      <c r="T1542" s="1" t="s">
        <v>1564</v>
      </c>
      <c r="U1542" s="1" t="s">
        <v>102</v>
      </c>
      <c r="V1542" t="s">
        <v>29</v>
      </c>
      <c r="W1542"/>
      <c r="X1542" t="s">
        <v>30</v>
      </c>
    </row>
    <row r="1543" spans="2:24">
      <c r="B1543" s="2" t="s">
        <v>2395</v>
      </c>
      <c r="C1543" s="1">
        <v>8689877058</v>
      </c>
      <c r="D1543" s="1"/>
      <c r="E1543" s="1"/>
      <c r="F1543" s="1"/>
      <c r="G1543" s="1" t="s">
        <v>915</v>
      </c>
      <c r="H1543" s="1" t="s">
        <v>57</v>
      </c>
      <c r="I1543"/>
      <c r="J1543"/>
      <c r="K1543"/>
      <c r="L1543"/>
      <c r="M1543"/>
      <c r="N1543"/>
      <c r="O1543"/>
      <c r="Q1543" t="s">
        <v>25</v>
      </c>
      <c r="R1543" s="1" t="s">
        <v>2396</v>
      </c>
      <c r="S1543" s="1"/>
      <c r="T1543" s="1" t="s">
        <v>211</v>
      </c>
      <c r="U1543" s="1" t="s">
        <v>33</v>
      </c>
      <c r="V1543" t="s">
        <v>29</v>
      </c>
      <c r="W1543"/>
      <c r="X1543" t="s">
        <v>30</v>
      </c>
    </row>
    <row r="1544" spans="2:24">
      <c r="B1544" s="2" t="s">
        <v>2397</v>
      </c>
      <c r="C1544" s="1"/>
      <c r="D1544" s="1"/>
      <c r="E1544" s="1"/>
      <c r="F1544" s="1"/>
      <c r="G1544" s="1"/>
      <c r="H1544" s="1"/>
      <c r="I1544"/>
      <c r="J1544"/>
      <c r="K1544"/>
      <c r="L1544"/>
      <c r="M1544"/>
      <c r="N1544"/>
      <c r="O1544"/>
      <c r="Q1544" t="s">
        <v>25</v>
      </c>
      <c r="R1544" s="1"/>
      <c r="S1544" s="1"/>
      <c r="T1544" s="1" t="s">
        <v>155</v>
      </c>
      <c r="U1544" s="1" t="s">
        <v>90</v>
      </c>
      <c r="V1544" t="s">
        <v>29</v>
      </c>
      <c r="W1544"/>
      <c r="X1544" t="s">
        <v>30</v>
      </c>
    </row>
    <row r="1545" spans="2:24">
      <c r="B1545" s="2" t="s">
        <v>2398</v>
      </c>
      <c r="C1545" s="1"/>
      <c r="D1545" s="1"/>
      <c r="E1545" s="1"/>
      <c r="F1545" s="1"/>
      <c r="G1545" s="1"/>
      <c r="H1545" s="1"/>
      <c r="I1545"/>
      <c r="J1545"/>
      <c r="K1545"/>
      <c r="L1545"/>
      <c r="M1545"/>
      <c r="N1545"/>
      <c r="O1545"/>
      <c r="Q1545" t="s">
        <v>25</v>
      </c>
      <c r="R1545" s="1"/>
      <c r="S1545" s="1"/>
      <c r="T1545" s="1" t="s">
        <v>155</v>
      </c>
      <c r="U1545" s="1" t="s">
        <v>90</v>
      </c>
      <c r="V1545" t="s">
        <v>29</v>
      </c>
      <c r="W1545"/>
      <c r="X1545" t="s">
        <v>30</v>
      </c>
    </row>
    <row r="1546" spans="2:24">
      <c r="B1546" s="2" t="s">
        <v>2399</v>
      </c>
      <c r="C1546" s="1"/>
      <c r="D1546" s="1"/>
      <c r="E1546" s="1"/>
      <c r="F1546" s="1"/>
      <c r="G1546" s="1"/>
      <c r="H1546" s="1"/>
      <c r="I1546"/>
      <c r="J1546"/>
      <c r="K1546"/>
      <c r="L1546"/>
      <c r="M1546"/>
      <c r="N1546"/>
      <c r="O1546"/>
      <c r="Q1546" t="s">
        <v>25</v>
      </c>
      <c r="R1546" s="1"/>
      <c r="S1546" s="1"/>
      <c r="T1546" s="1" t="s">
        <v>52</v>
      </c>
      <c r="U1546" s="1" t="s">
        <v>53</v>
      </c>
      <c r="V1546" t="s">
        <v>29</v>
      </c>
      <c r="W1546"/>
      <c r="X1546" t="s">
        <v>30</v>
      </c>
    </row>
    <row r="1547" spans="2:24">
      <c r="B1547" s="2" t="s">
        <v>2400</v>
      </c>
      <c r="C1547" s="1">
        <v>9814882625</v>
      </c>
      <c r="D1547" s="1"/>
      <c r="E1547" s="1"/>
      <c r="F1547" s="1"/>
      <c r="G1547" s="1" t="s">
        <v>146</v>
      </c>
      <c r="H1547" s="1" t="s">
        <v>1268</v>
      </c>
      <c r="I1547"/>
      <c r="J1547"/>
      <c r="K1547"/>
      <c r="L1547"/>
      <c r="M1547"/>
      <c r="N1547"/>
      <c r="O1547"/>
      <c r="Q1547" t="s">
        <v>25</v>
      </c>
      <c r="R1547" s="1"/>
      <c r="S1547" s="1"/>
      <c r="T1547" s="1" t="s">
        <v>155</v>
      </c>
      <c r="U1547" s="1" t="s">
        <v>90</v>
      </c>
      <c r="V1547" t="s">
        <v>29</v>
      </c>
      <c r="W1547"/>
      <c r="X1547" t="s">
        <v>30</v>
      </c>
    </row>
    <row r="1548" spans="2:24">
      <c r="B1548" s="2" t="s">
        <v>2401</v>
      </c>
      <c r="C1548" s="1"/>
      <c r="D1548" s="1"/>
      <c r="E1548" s="1"/>
      <c r="F1548" s="1"/>
      <c r="G1548" s="1"/>
      <c r="H1548" s="1"/>
      <c r="I1548"/>
      <c r="J1548"/>
      <c r="K1548"/>
      <c r="L1548"/>
      <c r="M1548"/>
      <c r="N1548"/>
      <c r="O1548"/>
      <c r="Q1548" t="s">
        <v>25</v>
      </c>
      <c r="R1548" s="1" t="s">
        <v>2402</v>
      </c>
      <c r="S1548" s="1"/>
      <c r="T1548" s="1" t="s">
        <v>66</v>
      </c>
      <c r="U1548" s="1" t="s">
        <v>28</v>
      </c>
      <c r="V1548" t="s">
        <v>29</v>
      </c>
      <c r="W1548"/>
      <c r="X1548" t="s">
        <v>30</v>
      </c>
    </row>
    <row r="1549" spans="2:24">
      <c r="B1549" s="2" t="s">
        <v>2403</v>
      </c>
      <c r="C1549" s="1"/>
      <c r="D1549" s="1"/>
      <c r="E1549" s="1"/>
      <c r="F1549" s="1"/>
      <c r="G1549" s="1"/>
      <c r="H1549" s="1"/>
      <c r="I1549"/>
      <c r="J1549"/>
      <c r="K1549"/>
      <c r="L1549"/>
      <c r="M1549"/>
      <c r="N1549"/>
      <c r="O1549"/>
      <c r="Q1549" t="s">
        <v>25</v>
      </c>
      <c r="R1549" s="1"/>
      <c r="S1549" s="1"/>
      <c r="T1549" s="1" t="s">
        <v>182</v>
      </c>
      <c r="U1549" s="1" t="s">
        <v>182</v>
      </c>
      <c r="V1549" t="s">
        <v>29</v>
      </c>
      <c r="W1549"/>
      <c r="X1549" t="s">
        <v>30</v>
      </c>
    </row>
    <row r="1550" spans="2:24">
      <c r="B1550" s="2" t="s">
        <v>2404</v>
      </c>
      <c r="C1550" s="1"/>
      <c r="D1550" s="1"/>
      <c r="E1550" s="1"/>
      <c r="F1550" s="1"/>
      <c r="G1550" s="1"/>
      <c r="H1550" s="1"/>
      <c r="I1550"/>
      <c r="J1550"/>
      <c r="K1550"/>
      <c r="L1550"/>
      <c r="M1550"/>
      <c r="N1550"/>
      <c r="O1550"/>
      <c r="Q1550" t="s">
        <v>25</v>
      </c>
      <c r="R1550" s="1"/>
      <c r="S1550" s="1"/>
      <c r="T1550" s="1" t="s">
        <v>52</v>
      </c>
      <c r="U1550" s="1" t="s">
        <v>53</v>
      </c>
      <c r="V1550" t="s">
        <v>29</v>
      </c>
      <c r="W1550"/>
      <c r="X1550" t="s">
        <v>30</v>
      </c>
    </row>
    <row r="1551" spans="2:24">
      <c r="B1551" s="2" t="s">
        <v>2405</v>
      </c>
      <c r="C1551" s="1"/>
      <c r="D1551" s="1"/>
      <c r="E1551" s="1"/>
      <c r="F1551" s="1"/>
      <c r="G1551" s="1"/>
      <c r="H1551" s="1"/>
      <c r="I1551"/>
      <c r="J1551"/>
      <c r="K1551"/>
      <c r="L1551"/>
      <c r="M1551"/>
      <c r="N1551"/>
      <c r="O1551"/>
      <c r="Q1551" t="s">
        <v>25</v>
      </c>
      <c r="R1551" s="1"/>
      <c r="S1551" s="1"/>
      <c r="T1551" s="1" t="s">
        <v>52</v>
      </c>
      <c r="U1551" s="1" t="s">
        <v>53</v>
      </c>
      <c r="V1551" t="s">
        <v>29</v>
      </c>
      <c r="W1551"/>
      <c r="X1551" t="s">
        <v>30</v>
      </c>
    </row>
    <row r="1552" spans="2:24">
      <c r="B1552" s="2" t="s">
        <v>2406</v>
      </c>
      <c r="C1552" s="1">
        <v>9978910330</v>
      </c>
      <c r="D1552" s="1"/>
      <c r="E1552" s="1"/>
      <c r="F1552" s="1"/>
      <c r="G1552" s="1" t="s">
        <v>56</v>
      </c>
      <c r="H1552" s="1" t="s">
        <v>1065</v>
      </c>
      <c r="I1552"/>
      <c r="J1552"/>
      <c r="K1552"/>
      <c r="L1552"/>
      <c r="M1552"/>
      <c r="N1552"/>
      <c r="O1552"/>
      <c r="Q1552" t="s">
        <v>25</v>
      </c>
      <c r="R1552" s="1" t="s">
        <v>2407</v>
      </c>
      <c r="S1552" s="1"/>
      <c r="T1552" s="1" t="s">
        <v>741</v>
      </c>
      <c r="U1552" s="1" t="s">
        <v>116</v>
      </c>
      <c r="V1552" t="s">
        <v>29</v>
      </c>
      <c r="W1552"/>
      <c r="X1552" t="s">
        <v>30</v>
      </c>
    </row>
    <row r="1553" spans="2:24">
      <c r="B1553" s="2" t="s">
        <v>2408</v>
      </c>
      <c r="C1553" s="1">
        <v>9727753367</v>
      </c>
      <c r="D1553" s="1"/>
      <c r="E1553" s="1"/>
      <c r="F1553" s="1"/>
      <c r="G1553" s="1" t="s">
        <v>45</v>
      </c>
      <c r="H1553" s="1" t="s">
        <v>57</v>
      </c>
      <c r="I1553"/>
      <c r="J1553"/>
      <c r="K1553"/>
      <c r="L1553"/>
      <c r="M1553"/>
      <c r="N1553"/>
      <c r="O1553"/>
      <c r="Q1553" t="s">
        <v>25</v>
      </c>
      <c r="R1553" s="1" t="s">
        <v>2409</v>
      </c>
      <c r="S1553" s="1"/>
      <c r="T1553" s="1" t="s">
        <v>741</v>
      </c>
      <c r="U1553" s="1" t="s">
        <v>116</v>
      </c>
      <c r="V1553" t="s">
        <v>29</v>
      </c>
      <c r="W1553"/>
      <c r="X1553" t="s">
        <v>30</v>
      </c>
    </row>
    <row r="1554" spans="2:24">
      <c r="B1554" s="2" t="s">
        <v>2410</v>
      </c>
      <c r="C1554" s="1"/>
      <c r="D1554" s="1"/>
      <c r="E1554" s="1"/>
      <c r="F1554" s="1"/>
      <c r="G1554" s="1"/>
      <c r="H1554" s="1"/>
      <c r="I1554"/>
      <c r="J1554"/>
      <c r="K1554"/>
      <c r="L1554"/>
      <c r="M1554"/>
      <c r="N1554"/>
      <c r="O1554"/>
      <c r="Q1554" t="s">
        <v>25</v>
      </c>
      <c r="R1554" s="1" t="s">
        <v>2411</v>
      </c>
      <c r="S1554" s="1"/>
      <c r="T1554" s="1" t="s">
        <v>2412</v>
      </c>
      <c r="U1554" s="1" t="s">
        <v>116</v>
      </c>
      <c r="V1554" t="s">
        <v>29</v>
      </c>
      <c r="W1554"/>
      <c r="X1554" t="s">
        <v>30</v>
      </c>
    </row>
    <row r="1555" spans="2:24">
      <c r="B1555" s="2" t="s">
        <v>2413</v>
      </c>
      <c r="C1555" s="1"/>
      <c r="D1555" s="1"/>
      <c r="E1555" s="1"/>
      <c r="F1555" s="1"/>
      <c r="G1555" s="1"/>
      <c r="H1555" s="1"/>
      <c r="I1555"/>
      <c r="J1555"/>
      <c r="K1555"/>
      <c r="L1555"/>
      <c r="M1555"/>
      <c r="N1555"/>
      <c r="O1555"/>
      <c r="Q1555" t="s">
        <v>25</v>
      </c>
      <c r="R1555" s="1"/>
      <c r="S1555" s="1"/>
      <c r="T1555" s="1" t="s">
        <v>423</v>
      </c>
      <c r="U1555" s="1" t="s">
        <v>28</v>
      </c>
      <c r="V1555" t="s">
        <v>29</v>
      </c>
      <c r="W1555"/>
      <c r="X1555" t="s">
        <v>30</v>
      </c>
    </row>
    <row r="1556" spans="2:24">
      <c r="B1556" s="2" t="s">
        <v>2414</v>
      </c>
      <c r="C1556" s="1">
        <v>8726558888</v>
      </c>
      <c r="D1556" s="1"/>
      <c r="E1556" s="1"/>
      <c r="F1556" s="1"/>
      <c r="G1556" s="1" t="s">
        <v>45</v>
      </c>
      <c r="H1556" s="1" t="s">
        <v>331</v>
      </c>
      <c r="I1556"/>
      <c r="J1556"/>
      <c r="K1556"/>
      <c r="L1556"/>
      <c r="M1556"/>
      <c r="N1556"/>
      <c r="O1556"/>
      <c r="Q1556" t="s">
        <v>25</v>
      </c>
      <c r="R1556" s="1" t="s">
        <v>2415</v>
      </c>
      <c r="S1556" s="1"/>
      <c r="T1556" s="1" t="s">
        <v>2416</v>
      </c>
      <c r="U1556" s="1" t="s">
        <v>28</v>
      </c>
      <c r="V1556" t="s">
        <v>29</v>
      </c>
      <c r="W1556"/>
      <c r="X1556" t="s">
        <v>30</v>
      </c>
    </row>
    <row r="1557" spans="2:24">
      <c r="B1557" s="2" t="s">
        <v>2417</v>
      </c>
      <c r="C1557" s="1">
        <v>9823311199</v>
      </c>
      <c r="D1557" s="1"/>
      <c r="E1557" s="1"/>
      <c r="F1557" s="1"/>
      <c r="G1557" s="1" t="s">
        <v>45</v>
      </c>
      <c r="H1557" s="1" t="s">
        <v>57</v>
      </c>
      <c r="I1557"/>
      <c r="J1557"/>
      <c r="K1557"/>
      <c r="L1557"/>
      <c r="M1557"/>
      <c r="N1557"/>
      <c r="O1557"/>
      <c r="Q1557" t="s">
        <v>25</v>
      </c>
      <c r="R1557" s="1"/>
      <c r="S1557" s="1"/>
      <c r="T1557" s="1" t="s">
        <v>483</v>
      </c>
      <c r="U1557" s="1" t="s">
        <v>33</v>
      </c>
      <c r="V1557" t="s">
        <v>29</v>
      </c>
      <c r="W1557"/>
      <c r="X1557" t="s">
        <v>30</v>
      </c>
    </row>
    <row r="1558" spans="2:24">
      <c r="B1558" s="2" t="s">
        <v>2418</v>
      </c>
      <c r="C1558" s="1"/>
      <c r="D1558" s="1"/>
      <c r="E1558" s="1"/>
      <c r="F1558" s="1"/>
      <c r="G1558" s="1"/>
      <c r="H1558" s="1"/>
      <c r="I1558"/>
      <c r="J1558"/>
      <c r="K1558"/>
      <c r="L1558"/>
      <c r="M1558"/>
      <c r="N1558"/>
      <c r="O1558"/>
      <c r="Q1558" t="s">
        <v>25</v>
      </c>
      <c r="R1558" s="1"/>
      <c r="S1558" s="1"/>
      <c r="T1558" s="1" t="s">
        <v>52</v>
      </c>
      <c r="U1558" s="1" t="s">
        <v>53</v>
      </c>
      <c r="V1558" t="s">
        <v>29</v>
      </c>
      <c r="W1558"/>
      <c r="X1558" t="s">
        <v>30</v>
      </c>
    </row>
    <row r="1559" spans="2:24">
      <c r="B1559" s="2" t="s">
        <v>2419</v>
      </c>
      <c r="C1559" s="1"/>
      <c r="D1559" s="1"/>
      <c r="E1559" s="1"/>
      <c r="F1559" s="1"/>
      <c r="G1559" s="1"/>
      <c r="H1559" s="1"/>
      <c r="I1559"/>
      <c r="J1559"/>
      <c r="K1559"/>
      <c r="L1559"/>
      <c r="M1559"/>
      <c r="N1559"/>
      <c r="O1559"/>
      <c r="Q1559" t="s">
        <v>25</v>
      </c>
      <c r="R1559" s="1" t="s">
        <v>2420</v>
      </c>
      <c r="S1559" s="1"/>
      <c r="T1559" s="1" t="s">
        <v>1283</v>
      </c>
      <c r="U1559" s="1" t="s">
        <v>116</v>
      </c>
      <c r="V1559" t="s">
        <v>29</v>
      </c>
      <c r="W1559"/>
      <c r="X1559" t="s">
        <v>30</v>
      </c>
    </row>
    <row r="1560" spans="2:24">
      <c r="B1560" s="2" t="s">
        <v>2421</v>
      </c>
      <c r="C1560" s="1"/>
      <c r="D1560" s="1"/>
      <c r="E1560" s="1"/>
      <c r="F1560" s="1"/>
      <c r="G1560" s="1"/>
      <c r="H1560" s="1"/>
      <c r="I1560"/>
      <c r="J1560"/>
      <c r="K1560"/>
      <c r="L1560"/>
      <c r="M1560"/>
      <c r="N1560"/>
      <c r="O1560"/>
      <c r="Q1560" t="s">
        <v>25</v>
      </c>
      <c r="R1560" s="1"/>
      <c r="S1560" s="1"/>
      <c r="T1560" s="1" t="s">
        <v>374</v>
      </c>
      <c r="U1560" s="1" t="s">
        <v>78</v>
      </c>
      <c r="V1560" t="s">
        <v>29</v>
      </c>
      <c r="W1560"/>
      <c r="X1560" t="s">
        <v>30</v>
      </c>
    </row>
    <row r="1561" spans="2:24">
      <c r="B1561" s="2" t="s">
        <v>2422</v>
      </c>
      <c r="C1561" s="1">
        <v>9324066282</v>
      </c>
      <c r="D1561" s="1"/>
      <c r="E1561" s="1"/>
      <c r="F1561" s="1"/>
      <c r="G1561" s="1" t="s">
        <v>45</v>
      </c>
      <c r="H1561" s="1" t="s">
        <v>57</v>
      </c>
      <c r="I1561"/>
      <c r="J1561"/>
      <c r="K1561"/>
      <c r="L1561"/>
      <c r="M1561"/>
      <c r="N1561"/>
      <c r="O1561"/>
      <c r="Q1561" t="s">
        <v>25</v>
      </c>
      <c r="R1561" s="1"/>
      <c r="S1561" s="1"/>
      <c r="T1561" s="1" t="s">
        <v>193</v>
      </c>
      <c r="U1561" s="1" t="s">
        <v>33</v>
      </c>
      <c r="V1561" t="s">
        <v>29</v>
      </c>
      <c r="W1561"/>
      <c r="X1561" t="s">
        <v>30</v>
      </c>
    </row>
    <row r="1562" spans="2:24">
      <c r="B1562" s="2" t="s">
        <v>2423</v>
      </c>
      <c r="C1562" s="1"/>
      <c r="D1562" s="1"/>
      <c r="E1562" s="1"/>
      <c r="F1562" s="1"/>
      <c r="G1562" s="1"/>
      <c r="H1562" s="1"/>
      <c r="I1562"/>
      <c r="J1562"/>
      <c r="K1562"/>
      <c r="L1562"/>
      <c r="M1562"/>
      <c r="N1562"/>
      <c r="O1562"/>
      <c r="Q1562" t="s">
        <v>25</v>
      </c>
      <c r="R1562" s="1"/>
      <c r="S1562" s="1"/>
      <c r="T1562" s="1" t="s">
        <v>1103</v>
      </c>
      <c r="U1562" s="1" t="s">
        <v>78</v>
      </c>
      <c r="V1562" t="s">
        <v>29</v>
      </c>
      <c r="W1562"/>
      <c r="X1562" t="s">
        <v>30</v>
      </c>
    </row>
    <row r="1563" spans="2:24">
      <c r="B1563" s="2" t="s">
        <v>2424</v>
      </c>
      <c r="C1563" s="1"/>
      <c r="D1563" s="1"/>
      <c r="E1563" s="1"/>
      <c r="F1563" s="1"/>
      <c r="G1563" s="1"/>
      <c r="H1563" s="1"/>
      <c r="I1563"/>
      <c r="J1563"/>
      <c r="K1563"/>
      <c r="L1563"/>
      <c r="M1563"/>
      <c r="N1563"/>
      <c r="O1563"/>
      <c r="Q1563" t="s">
        <v>25</v>
      </c>
      <c r="R1563" s="1" t="s">
        <v>2425</v>
      </c>
      <c r="S1563" s="1"/>
      <c r="T1563" s="1" t="s">
        <v>658</v>
      </c>
      <c r="U1563" s="1" t="s">
        <v>148</v>
      </c>
      <c r="V1563" t="s">
        <v>29</v>
      </c>
      <c r="W1563"/>
      <c r="X1563" t="s">
        <v>30</v>
      </c>
    </row>
    <row r="1564" spans="2:24">
      <c r="B1564" s="2" t="s">
        <v>2426</v>
      </c>
      <c r="C1564" s="1"/>
      <c r="D1564" s="1"/>
      <c r="E1564" s="1"/>
      <c r="F1564" s="1"/>
      <c r="G1564" s="1"/>
      <c r="H1564" s="1"/>
      <c r="I1564"/>
      <c r="J1564"/>
      <c r="K1564"/>
      <c r="L1564"/>
      <c r="M1564"/>
      <c r="N1564"/>
      <c r="O1564"/>
      <c r="Q1564" t="s">
        <v>25</v>
      </c>
      <c r="R1564" s="1"/>
      <c r="S1564" s="1"/>
      <c r="T1564" s="1" t="s">
        <v>734</v>
      </c>
      <c r="U1564" s="1" t="s">
        <v>289</v>
      </c>
      <c r="V1564" t="s">
        <v>29</v>
      </c>
      <c r="W1564"/>
      <c r="X1564" t="s">
        <v>30</v>
      </c>
    </row>
    <row r="1565" spans="2:24">
      <c r="B1565" s="2" t="s">
        <v>2427</v>
      </c>
      <c r="C1565" s="1">
        <v>9814280138</v>
      </c>
      <c r="D1565" s="1"/>
      <c r="E1565" s="1"/>
      <c r="F1565" s="1"/>
      <c r="G1565" s="1" t="s">
        <v>45</v>
      </c>
      <c r="H1565" s="1" t="s">
        <v>1268</v>
      </c>
      <c r="I1565"/>
      <c r="J1565"/>
      <c r="K1565"/>
      <c r="L1565"/>
      <c r="M1565"/>
      <c r="N1565"/>
      <c r="O1565"/>
      <c r="Q1565" t="s">
        <v>25</v>
      </c>
      <c r="R1565" s="1"/>
      <c r="S1565" s="1"/>
      <c r="T1565" s="1" t="s">
        <v>678</v>
      </c>
      <c r="U1565" s="1" t="s">
        <v>90</v>
      </c>
      <c r="V1565" t="s">
        <v>29</v>
      </c>
      <c r="W1565"/>
      <c r="X1565" t="s">
        <v>30</v>
      </c>
    </row>
    <row r="1566" spans="2:24">
      <c r="B1566" s="2" t="s">
        <v>2428</v>
      </c>
      <c r="C1566" s="1"/>
      <c r="D1566" s="1"/>
      <c r="E1566" s="1"/>
      <c r="F1566" s="1"/>
      <c r="G1566" s="1"/>
      <c r="H1566" s="1"/>
      <c r="I1566"/>
      <c r="J1566"/>
      <c r="K1566"/>
      <c r="L1566"/>
      <c r="M1566"/>
      <c r="N1566"/>
      <c r="O1566"/>
      <c r="Q1566" t="s">
        <v>25</v>
      </c>
      <c r="R1566" s="1"/>
      <c r="S1566" s="1"/>
      <c r="T1566" s="1" t="s">
        <v>614</v>
      </c>
      <c r="U1566" s="1" t="s">
        <v>70</v>
      </c>
      <c r="V1566" t="s">
        <v>29</v>
      </c>
      <c r="W1566"/>
      <c r="X1566" t="s">
        <v>30</v>
      </c>
    </row>
    <row r="1567" spans="2:24">
      <c r="B1567" s="2" t="s">
        <v>2429</v>
      </c>
      <c r="C1567" s="1">
        <v>9416166898</v>
      </c>
      <c r="D1567" s="1"/>
      <c r="E1567" s="1"/>
      <c r="F1567" s="1"/>
      <c r="G1567" s="1" t="s">
        <v>230</v>
      </c>
      <c r="H1567" s="1" t="s">
        <v>46</v>
      </c>
      <c r="I1567"/>
      <c r="J1567"/>
      <c r="K1567"/>
      <c r="L1567"/>
      <c r="M1567"/>
      <c r="N1567"/>
      <c r="O1567"/>
      <c r="Q1567" t="s">
        <v>25</v>
      </c>
      <c r="R1567" s="1"/>
      <c r="S1567" s="1"/>
      <c r="T1567" s="1" t="s">
        <v>77</v>
      </c>
      <c r="U1567" s="1" t="s">
        <v>78</v>
      </c>
      <c r="V1567" t="s">
        <v>29</v>
      </c>
      <c r="W1567"/>
      <c r="X1567" t="s">
        <v>30</v>
      </c>
    </row>
    <row r="1568" spans="2:24">
      <c r="B1568" s="2" t="s">
        <v>2430</v>
      </c>
      <c r="C1568" s="1">
        <v>9810207336</v>
      </c>
      <c r="D1568" s="1"/>
      <c r="E1568" s="1"/>
      <c r="F1568" s="1"/>
      <c r="G1568" s="1" t="s">
        <v>199</v>
      </c>
      <c r="H1568" s="1" t="s">
        <v>57</v>
      </c>
      <c r="I1568"/>
      <c r="J1568"/>
      <c r="K1568"/>
      <c r="L1568"/>
      <c r="M1568"/>
      <c r="N1568"/>
      <c r="O1568"/>
      <c r="Q1568" t="s">
        <v>25</v>
      </c>
      <c r="R1568" s="1"/>
      <c r="S1568" s="1"/>
      <c r="T1568" s="1" t="s">
        <v>423</v>
      </c>
      <c r="U1568" s="1" t="s">
        <v>28</v>
      </c>
      <c r="V1568" t="s">
        <v>29</v>
      </c>
      <c r="W1568"/>
      <c r="X1568" t="s">
        <v>30</v>
      </c>
    </row>
    <row r="1569" spans="2:24">
      <c r="B1569" s="2" t="s">
        <v>2431</v>
      </c>
      <c r="C1569" s="1">
        <v>8447563290</v>
      </c>
      <c r="D1569" s="1"/>
      <c r="E1569" s="1"/>
      <c r="F1569" s="1"/>
      <c r="G1569" s="1" t="s">
        <v>230</v>
      </c>
      <c r="H1569" s="1" t="s">
        <v>247</v>
      </c>
      <c r="I1569"/>
      <c r="J1569"/>
      <c r="K1569"/>
      <c r="L1569"/>
      <c r="M1569"/>
      <c r="N1569"/>
      <c r="O1569"/>
      <c r="Q1569" t="s">
        <v>25</v>
      </c>
      <c r="R1569" s="1"/>
      <c r="S1569" s="1"/>
      <c r="T1569" s="1" t="s">
        <v>73</v>
      </c>
      <c r="U1569" s="1" t="s">
        <v>53</v>
      </c>
      <c r="V1569" t="s">
        <v>29</v>
      </c>
      <c r="W1569"/>
      <c r="X1569" t="s">
        <v>30</v>
      </c>
    </row>
    <row r="1570" spans="2:24">
      <c r="B1570" s="2" t="s">
        <v>2432</v>
      </c>
      <c r="C1570" s="1"/>
      <c r="D1570" s="1"/>
      <c r="E1570" s="1"/>
      <c r="F1570" s="1"/>
      <c r="G1570" s="1"/>
      <c r="H1570" s="1"/>
      <c r="I1570"/>
      <c r="J1570"/>
      <c r="K1570"/>
      <c r="L1570"/>
      <c r="M1570"/>
      <c r="N1570"/>
      <c r="O1570"/>
      <c r="Q1570" t="s">
        <v>25</v>
      </c>
      <c r="R1570" s="1"/>
      <c r="S1570" s="1"/>
      <c r="T1570" s="1" t="s">
        <v>211</v>
      </c>
      <c r="U1570" s="1" t="s">
        <v>33</v>
      </c>
      <c r="V1570" t="s">
        <v>29</v>
      </c>
      <c r="W1570"/>
      <c r="X1570" t="s">
        <v>30</v>
      </c>
    </row>
    <row r="1571" spans="2:24">
      <c r="B1571" s="2" t="s">
        <v>2433</v>
      </c>
      <c r="C1571" s="1"/>
      <c r="D1571" s="1"/>
      <c r="E1571" s="1"/>
      <c r="F1571" s="1"/>
      <c r="G1571" s="1"/>
      <c r="H1571" s="1"/>
      <c r="I1571"/>
      <c r="J1571"/>
      <c r="K1571"/>
      <c r="L1571"/>
      <c r="M1571"/>
      <c r="N1571"/>
      <c r="O1571"/>
      <c r="Q1571" t="s">
        <v>25</v>
      </c>
      <c r="R1571" s="1"/>
      <c r="S1571" s="1"/>
      <c r="T1571" s="1" t="s">
        <v>2434</v>
      </c>
      <c r="U1571" s="1" t="s">
        <v>116</v>
      </c>
      <c r="V1571" t="s">
        <v>29</v>
      </c>
      <c r="W1571"/>
      <c r="X1571" t="s">
        <v>30</v>
      </c>
    </row>
    <row r="1572" spans="2:24">
      <c r="B1572" s="2" t="s">
        <v>2435</v>
      </c>
      <c r="C1572" s="1"/>
      <c r="D1572" s="1"/>
      <c r="E1572" s="1"/>
      <c r="F1572" s="1"/>
      <c r="G1572" s="1"/>
      <c r="H1572" s="1"/>
      <c r="I1572"/>
      <c r="J1572"/>
      <c r="K1572"/>
      <c r="L1572"/>
      <c r="M1572"/>
      <c r="N1572"/>
      <c r="O1572"/>
      <c r="Q1572" t="s">
        <v>25</v>
      </c>
      <c r="R1572" s="1"/>
      <c r="S1572" s="1"/>
      <c r="T1572" s="1" t="s">
        <v>2436</v>
      </c>
      <c r="U1572" s="1" t="s">
        <v>284</v>
      </c>
      <c r="V1572" t="s">
        <v>29</v>
      </c>
      <c r="W1572"/>
      <c r="X1572" t="s">
        <v>30</v>
      </c>
    </row>
    <row r="1573" spans="2:24">
      <c r="B1573" s="2" t="s">
        <v>2437</v>
      </c>
      <c r="C1573" s="1"/>
      <c r="D1573" s="1"/>
      <c r="E1573" s="1"/>
      <c r="F1573" s="1"/>
      <c r="G1573" s="1"/>
      <c r="H1573" s="1"/>
      <c r="I1573"/>
      <c r="J1573"/>
      <c r="K1573"/>
      <c r="L1573"/>
      <c r="M1573"/>
      <c r="N1573"/>
      <c r="O1573"/>
      <c r="Q1573" t="s">
        <v>25</v>
      </c>
      <c r="R1573" s="1"/>
      <c r="S1573" s="1"/>
      <c r="T1573" s="1" t="s">
        <v>2438</v>
      </c>
      <c r="U1573" s="1" t="s">
        <v>37</v>
      </c>
      <c r="V1573" t="s">
        <v>29</v>
      </c>
      <c r="W1573"/>
      <c r="X1573" t="s">
        <v>30</v>
      </c>
    </row>
    <row r="1574" spans="2:24">
      <c r="B1574" s="2" t="s">
        <v>2439</v>
      </c>
      <c r="C1574" s="1"/>
      <c r="D1574" s="1"/>
      <c r="E1574" s="1"/>
      <c r="F1574" s="1"/>
      <c r="G1574" s="1"/>
      <c r="H1574" s="1"/>
      <c r="I1574"/>
      <c r="J1574"/>
      <c r="K1574"/>
      <c r="L1574"/>
      <c r="M1574"/>
      <c r="N1574"/>
      <c r="O1574"/>
      <c r="Q1574" t="s">
        <v>25</v>
      </c>
      <c r="R1574" s="1"/>
      <c r="S1574" s="1"/>
      <c r="T1574" s="1" t="s">
        <v>182</v>
      </c>
      <c r="U1574" s="1" t="s">
        <v>182</v>
      </c>
      <c r="V1574" t="s">
        <v>29</v>
      </c>
      <c r="W1574"/>
      <c r="X1574" t="s">
        <v>30</v>
      </c>
    </row>
    <row r="1575" spans="2:24">
      <c r="B1575" s="2" t="s">
        <v>2440</v>
      </c>
      <c r="C1575" s="1">
        <v>8953224444</v>
      </c>
      <c r="D1575" s="1"/>
      <c r="E1575" s="1"/>
      <c r="F1575" s="1"/>
      <c r="G1575" s="1" t="s">
        <v>45</v>
      </c>
      <c r="H1575" s="1" t="s">
        <v>331</v>
      </c>
      <c r="I1575"/>
      <c r="J1575"/>
      <c r="K1575"/>
      <c r="L1575"/>
      <c r="M1575"/>
      <c r="N1575"/>
      <c r="O1575"/>
      <c r="Q1575" t="s">
        <v>25</v>
      </c>
      <c r="R1575" s="1"/>
      <c r="S1575" s="1"/>
      <c r="T1575" s="1" t="s">
        <v>264</v>
      </c>
      <c r="U1575" s="1" t="s">
        <v>28</v>
      </c>
      <c r="V1575" t="s">
        <v>29</v>
      </c>
      <c r="W1575"/>
      <c r="X1575" t="s">
        <v>30</v>
      </c>
    </row>
    <row r="1576" spans="2:24">
      <c r="B1576" s="2" t="s">
        <v>2441</v>
      </c>
      <c r="C1576" s="1">
        <v>9406762578</v>
      </c>
      <c r="D1576" s="1"/>
      <c r="E1576" s="1"/>
      <c r="F1576" s="1"/>
      <c r="G1576" s="1" t="s">
        <v>1216</v>
      </c>
      <c r="H1576" s="1" t="s">
        <v>331</v>
      </c>
      <c r="I1576"/>
      <c r="J1576"/>
      <c r="K1576"/>
      <c r="L1576"/>
      <c r="M1576"/>
      <c r="N1576"/>
      <c r="O1576"/>
      <c r="Q1576" t="s">
        <v>25</v>
      </c>
      <c r="R1576" s="1"/>
      <c r="S1576" s="1"/>
      <c r="T1576" s="1" t="s">
        <v>2442</v>
      </c>
      <c r="U1576" s="1" t="s">
        <v>105</v>
      </c>
      <c r="V1576" t="s">
        <v>29</v>
      </c>
      <c r="W1576"/>
      <c r="X1576" t="s">
        <v>30</v>
      </c>
    </row>
    <row r="1577" spans="2:24">
      <c r="B1577" s="2" t="s">
        <v>2443</v>
      </c>
      <c r="C1577" s="1"/>
      <c r="D1577" s="1"/>
      <c r="E1577" s="1"/>
      <c r="F1577" s="1"/>
      <c r="G1577" s="1"/>
      <c r="H1577" s="1"/>
      <c r="I1577"/>
      <c r="J1577"/>
      <c r="K1577"/>
      <c r="L1577"/>
      <c r="M1577"/>
      <c r="N1577"/>
      <c r="O1577"/>
      <c r="Q1577" t="s">
        <v>25</v>
      </c>
      <c r="R1577" s="1"/>
      <c r="S1577" s="1"/>
      <c r="T1577" s="1" t="s">
        <v>2269</v>
      </c>
      <c r="U1577" s="1" t="s">
        <v>116</v>
      </c>
      <c r="V1577" t="s">
        <v>29</v>
      </c>
      <c r="W1577"/>
      <c r="X1577" t="s">
        <v>30</v>
      </c>
    </row>
    <row r="1578" spans="2:24">
      <c r="B1578" s="2" t="s">
        <v>2444</v>
      </c>
      <c r="C1578" s="1">
        <v>8109172792</v>
      </c>
      <c r="D1578" s="1"/>
      <c r="E1578" s="1"/>
      <c r="F1578" s="1"/>
      <c r="G1578" s="1" t="s">
        <v>45</v>
      </c>
      <c r="H1578" s="1" t="s">
        <v>57</v>
      </c>
      <c r="I1578"/>
      <c r="J1578"/>
      <c r="K1578"/>
      <c r="L1578"/>
      <c r="M1578"/>
      <c r="N1578"/>
      <c r="O1578"/>
      <c r="Q1578" t="s">
        <v>25</v>
      </c>
      <c r="R1578" s="1"/>
      <c r="S1578" s="1"/>
      <c r="T1578" s="1" t="s">
        <v>2445</v>
      </c>
      <c r="U1578" s="1" t="s">
        <v>105</v>
      </c>
      <c r="V1578" t="s">
        <v>29</v>
      </c>
      <c r="W1578"/>
      <c r="X1578" t="s">
        <v>30</v>
      </c>
    </row>
    <row r="1579" spans="2:24">
      <c r="B1579" s="2" t="s">
        <v>2446</v>
      </c>
      <c r="C1579" s="1"/>
      <c r="D1579" s="1"/>
      <c r="E1579" s="1"/>
      <c r="F1579" s="1"/>
      <c r="G1579" s="1"/>
      <c r="H1579" s="1"/>
      <c r="I1579"/>
      <c r="J1579"/>
      <c r="K1579"/>
      <c r="L1579"/>
      <c r="M1579"/>
      <c r="N1579"/>
      <c r="O1579"/>
      <c r="Q1579" t="s">
        <v>25</v>
      </c>
      <c r="R1579" s="1"/>
      <c r="S1579" s="1"/>
      <c r="T1579" s="1" t="s">
        <v>423</v>
      </c>
      <c r="U1579" s="1" t="s">
        <v>28</v>
      </c>
      <c r="V1579" t="s">
        <v>29</v>
      </c>
      <c r="W1579"/>
      <c r="X1579" t="s">
        <v>30</v>
      </c>
    </row>
    <row r="1580" spans="2:24">
      <c r="B1580" s="2" t="s">
        <v>2447</v>
      </c>
      <c r="C1580" s="1"/>
      <c r="D1580" s="1"/>
      <c r="E1580" s="1"/>
      <c r="F1580" s="1"/>
      <c r="G1580" s="1"/>
      <c r="H1580" s="1"/>
      <c r="I1580"/>
      <c r="J1580"/>
      <c r="K1580"/>
      <c r="L1580"/>
      <c r="M1580"/>
      <c r="N1580"/>
      <c r="O1580"/>
      <c r="Q1580" t="s">
        <v>25</v>
      </c>
      <c r="R1580" s="1"/>
      <c r="S1580" s="1"/>
      <c r="T1580" s="1" t="s">
        <v>52</v>
      </c>
      <c r="U1580" s="1" t="s">
        <v>53</v>
      </c>
      <c r="V1580" t="s">
        <v>29</v>
      </c>
      <c r="W1580"/>
      <c r="X1580" t="s">
        <v>30</v>
      </c>
    </row>
    <row r="1581" spans="2:24">
      <c r="B1581" s="2" t="s">
        <v>2448</v>
      </c>
      <c r="C1581" s="1">
        <v>9125949868</v>
      </c>
      <c r="D1581" s="1"/>
      <c r="E1581" s="1"/>
      <c r="F1581" s="1"/>
      <c r="G1581" s="1" t="s">
        <v>45</v>
      </c>
      <c r="H1581" s="1" t="s">
        <v>57</v>
      </c>
      <c r="I1581"/>
      <c r="J1581"/>
      <c r="K1581"/>
      <c r="L1581"/>
      <c r="M1581"/>
      <c r="N1581"/>
      <c r="O1581"/>
      <c r="Q1581" t="s">
        <v>25</v>
      </c>
      <c r="R1581" s="1" t="s">
        <v>2449</v>
      </c>
      <c r="S1581" s="1"/>
      <c r="T1581" s="1" t="s">
        <v>670</v>
      </c>
      <c r="U1581" s="1" t="s">
        <v>28</v>
      </c>
      <c r="V1581" t="s">
        <v>29</v>
      </c>
      <c r="W1581"/>
      <c r="X1581" t="s">
        <v>30</v>
      </c>
    </row>
    <row r="1582" spans="2:24">
      <c r="B1582" s="2" t="s">
        <v>2450</v>
      </c>
      <c r="C1582" s="1"/>
      <c r="D1582" s="1"/>
      <c r="E1582" s="1"/>
      <c r="F1582" s="1"/>
      <c r="G1582" s="1"/>
      <c r="H1582" s="1"/>
      <c r="I1582"/>
      <c r="J1582"/>
      <c r="K1582"/>
      <c r="L1582"/>
      <c r="M1582"/>
      <c r="N1582"/>
      <c r="O1582"/>
      <c r="Q1582" t="s">
        <v>25</v>
      </c>
      <c r="R1582" s="1"/>
      <c r="S1582" s="1"/>
      <c r="T1582" s="1" t="s">
        <v>128</v>
      </c>
      <c r="U1582" s="1" t="s">
        <v>43</v>
      </c>
      <c r="V1582" t="s">
        <v>29</v>
      </c>
      <c r="W1582"/>
      <c r="X1582" t="s">
        <v>30</v>
      </c>
    </row>
    <row r="1583" spans="2:24">
      <c r="B1583" s="2" t="s">
        <v>2451</v>
      </c>
      <c r="C1583" s="1"/>
      <c r="D1583" s="1"/>
      <c r="E1583" s="1"/>
      <c r="F1583" s="1"/>
      <c r="G1583" s="1"/>
      <c r="H1583" s="1"/>
      <c r="I1583"/>
      <c r="J1583"/>
      <c r="K1583"/>
      <c r="L1583"/>
      <c r="M1583"/>
      <c r="N1583"/>
      <c r="O1583"/>
      <c r="Q1583" t="s">
        <v>25</v>
      </c>
      <c r="R1583" s="1" t="s">
        <v>2452</v>
      </c>
      <c r="S1583" s="1"/>
      <c r="T1583" s="1" t="s">
        <v>52</v>
      </c>
      <c r="U1583" s="1" t="s">
        <v>53</v>
      </c>
      <c r="V1583" t="s">
        <v>29</v>
      </c>
      <c r="W1583"/>
      <c r="X1583" t="s">
        <v>30</v>
      </c>
    </row>
    <row r="1584" spans="2:24">
      <c r="B1584" s="2" t="s">
        <v>2453</v>
      </c>
      <c r="C1584" s="1"/>
      <c r="D1584" s="1"/>
      <c r="E1584" s="1"/>
      <c r="F1584" s="1"/>
      <c r="G1584" s="1"/>
      <c r="H1584" s="1"/>
      <c r="I1584"/>
      <c r="J1584"/>
      <c r="K1584"/>
      <c r="L1584"/>
      <c r="M1584"/>
      <c r="N1584"/>
      <c r="O1584"/>
      <c r="Q1584" t="s">
        <v>25</v>
      </c>
      <c r="R1584" s="1"/>
      <c r="S1584" s="1"/>
      <c r="T1584" s="1" t="s">
        <v>2454</v>
      </c>
      <c r="U1584" s="1" t="s">
        <v>116</v>
      </c>
      <c r="V1584" t="s">
        <v>29</v>
      </c>
      <c r="W1584"/>
      <c r="X1584" t="s">
        <v>30</v>
      </c>
    </row>
    <row r="1585" spans="2:24">
      <c r="B1585" s="2" t="s">
        <v>2455</v>
      </c>
      <c r="C1585" s="1"/>
      <c r="D1585" s="1"/>
      <c r="E1585" s="1"/>
      <c r="F1585" s="1"/>
      <c r="G1585" s="1"/>
      <c r="H1585" s="1"/>
      <c r="I1585"/>
      <c r="J1585"/>
      <c r="K1585"/>
      <c r="L1585"/>
      <c r="M1585"/>
      <c r="N1585"/>
      <c r="O1585"/>
      <c r="Q1585" t="s">
        <v>25</v>
      </c>
      <c r="R1585" s="1" t="s">
        <v>2456</v>
      </c>
      <c r="S1585" s="1"/>
      <c r="T1585" s="1" t="s">
        <v>52</v>
      </c>
      <c r="U1585" s="1" t="s">
        <v>53</v>
      </c>
      <c r="V1585" t="s">
        <v>29</v>
      </c>
      <c r="W1585"/>
      <c r="X1585" t="s">
        <v>30</v>
      </c>
    </row>
    <row r="1586" spans="2:24">
      <c r="B1586" s="2" t="s">
        <v>2457</v>
      </c>
      <c r="C1586" s="1">
        <v>9656905380</v>
      </c>
      <c r="D1586" s="1"/>
      <c r="E1586" s="1"/>
      <c r="F1586" s="1"/>
      <c r="G1586" s="1" t="s">
        <v>45</v>
      </c>
      <c r="H1586" s="1" t="s">
        <v>57</v>
      </c>
      <c r="I1586"/>
      <c r="J1586"/>
      <c r="K1586"/>
      <c r="L1586"/>
      <c r="M1586"/>
      <c r="N1586"/>
      <c r="O1586"/>
      <c r="Q1586" t="s">
        <v>25</v>
      </c>
      <c r="R1586" s="1"/>
      <c r="S1586" s="1"/>
      <c r="T1586" s="1" t="s">
        <v>1361</v>
      </c>
      <c r="U1586" s="1" t="s">
        <v>60</v>
      </c>
      <c r="V1586" t="s">
        <v>29</v>
      </c>
      <c r="W1586"/>
      <c r="X1586" t="s">
        <v>30</v>
      </c>
    </row>
    <row r="1587" spans="2:24">
      <c r="B1587" s="2" t="s">
        <v>2458</v>
      </c>
      <c r="C1587" s="1">
        <v>9815062740</v>
      </c>
      <c r="D1587" s="1"/>
      <c r="E1587" s="1"/>
      <c r="F1587" s="1"/>
      <c r="G1587" s="1" t="s">
        <v>56</v>
      </c>
      <c r="H1587" s="1" t="s">
        <v>46</v>
      </c>
      <c r="I1587"/>
      <c r="J1587"/>
      <c r="K1587"/>
      <c r="L1587"/>
      <c r="M1587"/>
      <c r="N1587"/>
      <c r="O1587"/>
      <c r="Q1587" t="s">
        <v>25</v>
      </c>
      <c r="R1587" s="1"/>
      <c r="S1587" s="1"/>
      <c r="T1587" s="1" t="s">
        <v>321</v>
      </c>
      <c r="U1587" s="1" t="s">
        <v>90</v>
      </c>
      <c r="V1587" t="s">
        <v>29</v>
      </c>
      <c r="W1587"/>
      <c r="X1587" t="s">
        <v>30</v>
      </c>
    </row>
    <row r="1588" spans="2:24">
      <c r="B1588" s="2" t="s">
        <v>2459</v>
      </c>
      <c r="C1588" s="1">
        <v>9818819127</v>
      </c>
      <c r="D1588" s="1"/>
      <c r="E1588" s="1"/>
      <c r="F1588" s="1"/>
      <c r="G1588" s="1" t="s">
        <v>146</v>
      </c>
      <c r="H1588" s="1" t="s">
        <v>476</v>
      </c>
      <c r="I1588"/>
      <c r="J1588"/>
      <c r="K1588"/>
      <c r="L1588"/>
      <c r="M1588"/>
      <c r="N1588"/>
      <c r="O1588"/>
      <c r="Q1588" t="s">
        <v>25</v>
      </c>
      <c r="R1588" s="1"/>
      <c r="S1588" s="1"/>
      <c r="T1588" s="1" t="s">
        <v>356</v>
      </c>
      <c r="U1588" s="1" t="s">
        <v>78</v>
      </c>
      <c r="V1588" t="s">
        <v>29</v>
      </c>
      <c r="W1588"/>
      <c r="X1588" t="s">
        <v>30</v>
      </c>
    </row>
    <row r="1589" spans="2:24">
      <c r="B1589" s="2" t="s">
        <v>2460</v>
      </c>
      <c r="C1589" s="1">
        <v>7988641463</v>
      </c>
      <c r="D1589" s="1"/>
      <c r="E1589" s="1"/>
      <c r="F1589" s="1"/>
      <c r="G1589" s="1" t="s">
        <v>45</v>
      </c>
      <c r="H1589" s="1" t="s">
        <v>1268</v>
      </c>
      <c r="I1589"/>
      <c r="J1589"/>
      <c r="K1589"/>
      <c r="L1589"/>
      <c r="M1589"/>
      <c r="N1589"/>
      <c r="O1589"/>
      <c r="Q1589" t="s">
        <v>25</v>
      </c>
      <c r="R1589" s="1"/>
      <c r="S1589" s="1"/>
      <c r="T1589" s="1" t="s">
        <v>374</v>
      </c>
      <c r="U1589" s="1" t="s">
        <v>78</v>
      </c>
      <c r="V1589" t="s">
        <v>29</v>
      </c>
      <c r="W1589"/>
      <c r="X1589" t="s">
        <v>30</v>
      </c>
    </row>
    <row r="1590" spans="2:24">
      <c r="B1590" s="2" t="s">
        <v>2461</v>
      </c>
      <c r="C1590" s="1">
        <v>9810010242</v>
      </c>
      <c r="D1590" s="1"/>
      <c r="E1590" s="1"/>
      <c r="F1590" s="1"/>
      <c r="G1590" s="1" t="s">
        <v>146</v>
      </c>
      <c r="H1590" s="1" t="s">
        <v>331</v>
      </c>
      <c r="I1590"/>
      <c r="J1590"/>
      <c r="K1590"/>
      <c r="L1590"/>
      <c r="M1590"/>
      <c r="N1590"/>
      <c r="O1590"/>
      <c r="Q1590" t="s">
        <v>25</v>
      </c>
      <c r="R1590" s="1"/>
      <c r="S1590" s="1"/>
      <c r="T1590" s="1" t="s">
        <v>594</v>
      </c>
      <c r="U1590" s="1" t="s">
        <v>53</v>
      </c>
      <c r="V1590" t="s">
        <v>29</v>
      </c>
      <c r="W1590"/>
      <c r="X1590" t="s">
        <v>30</v>
      </c>
    </row>
    <row r="1591" spans="2:24">
      <c r="B1591" s="2" t="s">
        <v>2462</v>
      </c>
      <c r="C1591" s="1"/>
      <c r="D1591" s="1"/>
      <c r="E1591" s="1"/>
      <c r="F1591" s="1"/>
      <c r="G1591" s="1"/>
      <c r="H1591" s="1"/>
      <c r="I1591"/>
      <c r="J1591"/>
      <c r="K1591"/>
      <c r="L1591"/>
      <c r="M1591"/>
      <c r="N1591"/>
      <c r="O1591"/>
      <c r="Q1591" t="s">
        <v>25</v>
      </c>
      <c r="R1591" s="1"/>
      <c r="S1591" s="1"/>
      <c r="T1591" s="1" t="s">
        <v>115</v>
      </c>
      <c r="U1591" s="1" t="s">
        <v>116</v>
      </c>
      <c r="V1591" t="s">
        <v>29</v>
      </c>
      <c r="W1591"/>
      <c r="X1591" t="s">
        <v>30</v>
      </c>
    </row>
    <row r="1592" spans="2:24">
      <c r="B1592" s="2" t="s">
        <v>2463</v>
      </c>
      <c r="C1592" s="1"/>
      <c r="D1592" s="1"/>
      <c r="E1592" s="1"/>
      <c r="F1592" s="1"/>
      <c r="G1592" s="1"/>
      <c r="H1592" s="1"/>
      <c r="I1592"/>
      <c r="J1592"/>
      <c r="K1592"/>
      <c r="L1592"/>
      <c r="M1592"/>
      <c r="N1592"/>
      <c r="O1592"/>
      <c r="Q1592" t="s">
        <v>25</v>
      </c>
      <c r="R1592" s="1"/>
      <c r="S1592" s="1"/>
      <c r="T1592" s="1" t="s">
        <v>211</v>
      </c>
      <c r="U1592" s="1" t="s">
        <v>33</v>
      </c>
      <c r="V1592" t="s">
        <v>29</v>
      </c>
      <c r="W1592"/>
      <c r="X1592" t="s">
        <v>30</v>
      </c>
    </row>
    <row r="1593" spans="2:24">
      <c r="B1593" s="2" t="s">
        <v>2464</v>
      </c>
      <c r="C1593" s="1"/>
      <c r="D1593" s="1"/>
      <c r="E1593" s="1"/>
      <c r="F1593" s="1"/>
      <c r="G1593" s="1"/>
      <c r="H1593" s="1"/>
      <c r="I1593"/>
      <c r="J1593"/>
      <c r="K1593"/>
      <c r="L1593"/>
      <c r="M1593"/>
      <c r="N1593"/>
      <c r="O1593"/>
      <c r="Q1593" t="s">
        <v>25</v>
      </c>
      <c r="R1593" s="1"/>
      <c r="S1593" s="1"/>
      <c r="T1593" s="1" t="s">
        <v>809</v>
      </c>
      <c r="U1593" s="1" t="s">
        <v>276</v>
      </c>
      <c r="V1593" t="s">
        <v>29</v>
      </c>
      <c r="W1593"/>
      <c r="X1593" t="s">
        <v>30</v>
      </c>
    </row>
    <row r="1594" spans="2:24">
      <c r="B1594" s="2" t="s">
        <v>2465</v>
      </c>
      <c r="C1594" s="1">
        <v>9923946450</v>
      </c>
      <c r="D1594" s="1"/>
      <c r="E1594" s="1"/>
      <c r="F1594" s="1"/>
      <c r="G1594" s="1" t="s">
        <v>45</v>
      </c>
      <c r="H1594" s="1" t="s">
        <v>92</v>
      </c>
      <c r="I1594"/>
      <c r="J1594"/>
      <c r="K1594"/>
      <c r="L1594"/>
      <c r="M1594"/>
      <c r="N1594"/>
      <c r="O1594"/>
      <c r="Q1594" t="s">
        <v>25</v>
      </c>
      <c r="R1594" s="1"/>
      <c r="S1594" s="1"/>
      <c r="T1594" s="1" t="s">
        <v>2466</v>
      </c>
      <c r="U1594" s="1" t="s">
        <v>33</v>
      </c>
      <c r="V1594" t="s">
        <v>29</v>
      </c>
      <c r="W1594"/>
      <c r="X1594" t="s">
        <v>30</v>
      </c>
    </row>
    <row r="1595" spans="2:24">
      <c r="B1595" s="2" t="s">
        <v>2467</v>
      </c>
      <c r="C1595" s="1"/>
      <c r="D1595" s="1"/>
      <c r="E1595" s="1"/>
      <c r="F1595" s="1"/>
      <c r="G1595" s="1"/>
      <c r="H1595" s="1"/>
      <c r="I1595"/>
      <c r="J1595"/>
      <c r="K1595"/>
      <c r="L1595"/>
      <c r="M1595"/>
      <c r="N1595"/>
      <c r="O1595"/>
      <c r="Q1595" t="s">
        <v>25</v>
      </c>
      <c r="R1595" s="1"/>
      <c r="S1595" s="1"/>
      <c r="T1595" s="1" t="s">
        <v>1435</v>
      </c>
      <c r="U1595" s="1" t="s">
        <v>60</v>
      </c>
      <c r="V1595" t="s">
        <v>29</v>
      </c>
      <c r="W1595"/>
      <c r="X1595" t="s">
        <v>30</v>
      </c>
    </row>
    <row r="1596" spans="2:24">
      <c r="B1596" s="2" t="s">
        <v>2468</v>
      </c>
      <c r="C1596" s="1">
        <v>7588048713</v>
      </c>
      <c r="D1596" s="1"/>
      <c r="E1596" s="1"/>
      <c r="F1596" s="1"/>
      <c r="G1596" s="1" t="s">
        <v>72</v>
      </c>
      <c r="H1596" s="1" t="s">
        <v>57</v>
      </c>
      <c r="I1596"/>
      <c r="J1596"/>
      <c r="K1596"/>
      <c r="L1596"/>
      <c r="M1596"/>
      <c r="N1596"/>
      <c r="O1596"/>
      <c r="Q1596" t="s">
        <v>25</v>
      </c>
      <c r="R1596" s="1" t="s">
        <v>2469</v>
      </c>
      <c r="S1596" s="1"/>
      <c r="T1596" s="1" t="s">
        <v>2466</v>
      </c>
      <c r="U1596" s="1" t="s">
        <v>33</v>
      </c>
      <c r="V1596" t="s">
        <v>29</v>
      </c>
      <c r="W1596"/>
      <c r="X1596" t="s">
        <v>30</v>
      </c>
    </row>
    <row r="1597" spans="2:24">
      <c r="B1597" s="2" t="s">
        <v>2470</v>
      </c>
      <c r="C1597" s="1">
        <v>9650086749</v>
      </c>
      <c r="D1597" s="1"/>
      <c r="E1597" s="1"/>
      <c r="F1597" s="1"/>
      <c r="G1597" s="1" t="s">
        <v>1942</v>
      </c>
      <c r="H1597" s="1" t="s">
        <v>247</v>
      </c>
      <c r="I1597"/>
      <c r="J1597"/>
      <c r="K1597"/>
      <c r="L1597"/>
      <c r="M1597"/>
      <c r="N1597"/>
      <c r="O1597"/>
      <c r="Q1597" t="s">
        <v>25</v>
      </c>
      <c r="R1597" s="1" t="s">
        <v>2471</v>
      </c>
      <c r="S1597" s="1"/>
      <c r="T1597" s="1" t="s">
        <v>84</v>
      </c>
      <c r="U1597" s="1" t="s">
        <v>53</v>
      </c>
      <c r="V1597" t="s">
        <v>29</v>
      </c>
      <c r="W1597"/>
      <c r="X1597" t="s">
        <v>30</v>
      </c>
    </row>
    <row r="1598" spans="2:24">
      <c r="B1598" s="2" t="s">
        <v>2472</v>
      </c>
      <c r="C1598" s="1">
        <v>9873553155</v>
      </c>
      <c r="D1598" s="1"/>
      <c r="E1598" s="1"/>
      <c r="F1598" s="1"/>
      <c r="G1598" s="1" t="s">
        <v>146</v>
      </c>
      <c r="H1598" s="1" t="s">
        <v>476</v>
      </c>
      <c r="I1598"/>
      <c r="J1598"/>
      <c r="K1598"/>
      <c r="L1598"/>
      <c r="M1598"/>
      <c r="N1598"/>
      <c r="O1598"/>
      <c r="Q1598" t="s">
        <v>25</v>
      </c>
      <c r="R1598" s="1"/>
      <c r="S1598" s="1"/>
      <c r="T1598" s="1" t="s">
        <v>93</v>
      </c>
      <c r="U1598" s="1" t="s">
        <v>53</v>
      </c>
      <c r="V1598" t="s">
        <v>29</v>
      </c>
      <c r="W1598"/>
      <c r="X1598" t="s">
        <v>30</v>
      </c>
    </row>
    <row r="1599" spans="2:24">
      <c r="B1599" s="2" t="s">
        <v>2473</v>
      </c>
      <c r="C1599" s="1"/>
      <c r="D1599" s="1"/>
      <c r="E1599" s="1"/>
      <c r="F1599" s="1"/>
      <c r="G1599" s="1"/>
      <c r="H1599" s="1"/>
      <c r="I1599"/>
      <c r="J1599"/>
      <c r="K1599"/>
      <c r="L1599"/>
      <c r="M1599"/>
      <c r="N1599"/>
      <c r="O1599"/>
      <c r="Q1599" t="s">
        <v>25</v>
      </c>
      <c r="R1599" s="1"/>
      <c r="S1599" s="1"/>
      <c r="T1599" s="1" t="s">
        <v>489</v>
      </c>
      <c r="U1599" s="1" t="s">
        <v>60</v>
      </c>
      <c r="V1599" t="s">
        <v>29</v>
      </c>
      <c r="W1599"/>
      <c r="X1599" t="s">
        <v>30</v>
      </c>
    </row>
    <row r="1600" spans="2:24">
      <c r="B1600" s="2" t="s">
        <v>2474</v>
      </c>
      <c r="C1600" s="1"/>
      <c r="D1600" s="1"/>
      <c r="E1600" s="1"/>
      <c r="F1600" s="1"/>
      <c r="G1600" s="1"/>
      <c r="H1600" s="1"/>
      <c r="I1600"/>
      <c r="J1600"/>
      <c r="K1600"/>
      <c r="L1600"/>
      <c r="M1600"/>
      <c r="N1600"/>
      <c r="O1600"/>
      <c r="Q1600" t="s">
        <v>25</v>
      </c>
      <c r="R1600" s="1" t="s">
        <v>2475</v>
      </c>
      <c r="S1600" s="1"/>
      <c r="T1600" s="1" t="s">
        <v>450</v>
      </c>
      <c r="U1600" s="1" t="s">
        <v>90</v>
      </c>
      <c r="V1600" t="s">
        <v>29</v>
      </c>
      <c r="W1600"/>
      <c r="X1600" t="s">
        <v>30</v>
      </c>
    </row>
    <row r="1601" spans="2:24">
      <c r="B1601" s="2" t="s">
        <v>2476</v>
      </c>
      <c r="C1601" s="1"/>
      <c r="D1601" s="1"/>
      <c r="E1601" s="1"/>
      <c r="F1601" s="1"/>
      <c r="G1601" s="1"/>
      <c r="H1601" s="1"/>
      <c r="I1601"/>
      <c r="J1601"/>
      <c r="K1601"/>
      <c r="L1601"/>
      <c r="M1601"/>
      <c r="N1601"/>
      <c r="O1601"/>
      <c r="Q1601" t="s">
        <v>25</v>
      </c>
      <c r="R1601" s="1"/>
      <c r="S1601" s="1"/>
      <c r="T1601" s="1" t="s">
        <v>508</v>
      </c>
      <c r="U1601" s="1" t="s">
        <v>60</v>
      </c>
      <c r="V1601" t="s">
        <v>29</v>
      </c>
      <c r="W1601"/>
      <c r="X1601" t="s">
        <v>30</v>
      </c>
    </row>
    <row r="1602" spans="2:24">
      <c r="B1602" s="2" t="s">
        <v>2477</v>
      </c>
      <c r="C1602" s="1">
        <v>9889201010</v>
      </c>
      <c r="D1602" s="1"/>
      <c r="E1602" s="1"/>
      <c r="F1602" s="1"/>
      <c r="G1602" s="1" t="s">
        <v>45</v>
      </c>
      <c r="H1602" s="1" t="s">
        <v>57</v>
      </c>
      <c r="I1602"/>
      <c r="J1602"/>
      <c r="K1602"/>
      <c r="L1602"/>
      <c r="M1602"/>
      <c r="N1602"/>
      <c r="O1602"/>
      <c r="Q1602" t="s">
        <v>25</v>
      </c>
      <c r="R1602" s="1" t="s">
        <v>2478</v>
      </c>
      <c r="S1602" s="1"/>
      <c r="T1602" s="1" t="s">
        <v>264</v>
      </c>
      <c r="U1602" s="1" t="s">
        <v>28</v>
      </c>
      <c r="V1602" t="s">
        <v>29</v>
      </c>
      <c r="W1602"/>
      <c r="X1602" t="s">
        <v>30</v>
      </c>
    </row>
    <row r="1603" spans="2:24">
      <c r="B1603" s="2" t="s">
        <v>2479</v>
      </c>
      <c r="C1603" s="1">
        <v>9026328153</v>
      </c>
      <c r="D1603" s="1"/>
      <c r="E1603" s="1"/>
      <c r="F1603" s="1"/>
      <c r="G1603" s="1" t="s">
        <v>731</v>
      </c>
      <c r="H1603" s="1" t="s">
        <v>57</v>
      </c>
      <c r="I1603"/>
      <c r="J1603"/>
      <c r="K1603"/>
      <c r="L1603"/>
      <c r="M1603"/>
      <c r="N1603"/>
      <c r="O1603"/>
      <c r="Q1603" t="s">
        <v>25</v>
      </c>
      <c r="R1603" s="1"/>
      <c r="S1603" s="1"/>
      <c r="T1603" s="1" t="s">
        <v>155</v>
      </c>
      <c r="U1603" s="1" t="s">
        <v>90</v>
      </c>
      <c r="V1603" t="s">
        <v>29</v>
      </c>
      <c r="W1603"/>
      <c r="X1603" t="s">
        <v>30</v>
      </c>
    </row>
    <row r="1604" spans="2:24">
      <c r="B1604" s="2" t="s">
        <v>2480</v>
      </c>
      <c r="C1604" s="1"/>
      <c r="D1604" s="1"/>
      <c r="E1604" s="1"/>
      <c r="F1604" s="1"/>
      <c r="G1604" s="1"/>
      <c r="H1604" s="1"/>
      <c r="I1604"/>
      <c r="J1604"/>
      <c r="K1604"/>
      <c r="L1604"/>
      <c r="M1604"/>
      <c r="N1604"/>
      <c r="O1604"/>
      <c r="Q1604" t="s">
        <v>25</v>
      </c>
      <c r="R1604" s="1" t="s">
        <v>2481</v>
      </c>
      <c r="S1604" s="1"/>
      <c r="T1604" s="1" t="s">
        <v>52</v>
      </c>
      <c r="U1604" s="1" t="s">
        <v>53</v>
      </c>
      <c r="V1604" t="s">
        <v>29</v>
      </c>
      <c r="W1604"/>
      <c r="X1604" t="s">
        <v>30</v>
      </c>
    </row>
    <row r="1605" spans="2:24">
      <c r="B1605" s="2" t="s">
        <v>2482</v>
      </c>
      <c r="C1605" s="1"/>
      <c r="D1605" s="1"/>
      <c r="E1605" s="1"/>
      <c r="F1605" s="1"/>
      <c r="G1605" s="1"/>
      <c r="H1605" s="1"/>
      <c r="I1605"/>
      <c r="J1605"/>
      <c r="K1605"/>
      <c r="L1605"/>
      <c r="M1605"/>
      <c r="N1605"/>
      <c r="O1605"/>
      <c r="Q1605" t="s">
        <v>25</v>
      </c>
      <c r="R1605" s="1"/>
      <c r="S1605" s="1"/>
      <c r="T1605" s="1" t="s">
        <v>52</v>
      </c>
      <c r="U1605" s="1" t="s">
        <v>53</v>
      </c>
      <c r="V1605" t="s">
        <v>29</v>
      </c>
      <c r="W1605"/>
      <c r="X1605" t="s">
        <v>30</v>
      </c>
    </row>
    <row r="1606" spans="2:24">
      <c r="B1606" s="2" t="s">
        <v>2483</v>
      </c>
      <c r="C1606" s="1">
        <v>9030116622</v>
      </c>
      <c r="D1606" s="1"/>
      <c r="E1606" s="1"/>
      <c r="F1606" s="1"/>
      <c r="G1606" s="1" t="s">
        <v>45</v>
      </c>
      <c r="H1606" s="1" t="s">
        <v>1268</v>
      </c>
      <c r="I1606"/>
      <c r="J1606"/>
      <c r="K1606"/>
      <c r="L1606"/>
      <c r="M1606"/>
      <c r="N1606"/>
      <c r="O1606"/>
      <c r="Q1606" t="s">
        <v>25</v>
      </c>
      <c r="R1606" s="1"/>
      <c r="S1606" s="1"/>
      <c r="T1606" s="1" t="s">
        <v>184</v>
      </c>
      <c r="U1606" s="1" t="s">
        <v>185</v>
      </c>
      <c r="V1606" t="s">
        <v>29</v>
      </c>
      <c r="W1606"/>
      <c r="X1606" t="s">
        <v>30</v>
      </c>
    </row>
    <row r="1607" spans="2:24">
      <c r="B1607" s="2" t="s">
        <v>2484</v>
      </c>
      <c r="C1607" s="1">
        <v>7206287437</v>
      </c>
      <c r="D1607" s="1"/>
      <c r="E1607" s="1"/>
      <c r="F1607" s="1"/>
      <c r="G1607" s="1" t="s">
        <v>56</v>
      </c>
      <c r="H1607" s="1" t="s">
        <v>46</v>
      </c>
      <c r="I1607"/>
      <c r="J1607"/>
      <c r="K1607"/>
      <c r="L1607"/>
      <c r="M1607"/>
      <c r="N1607"/>
      <c r="O1607"/>
      <c r="Q1607" t="s">
        <v>25</v>
      </c>
      <c r="R1607" s="1"/>
      <c r="S1607" s="1"/>
      <c r="T1607" s="1" t="s">
        <v>758</v>
      </c>
      <c r="U1607" s="1" t="s">
        <v>78</v>
      </c>
      <c r="V1607" t="s">
        <v>29</v>
      </c>
      <c r="W1607"/>
      <c r="X1607" t="s">
        <v>30</v>
      </c>
    </row>
    <row r="1608" spans="2:24">
      <c r="B1608" s="2" t="s">
        <v>2485</v>
      </c>
      <c r="C1608" s="1"/>
      <c r="D1608" s="1"/>
      <c r="E1608" s="1"/>
      <c r="F1608" s="1"/>
      <c r="G1608" s="1"/>
      <c r="H1608" s="1"/>
      <c r="I1608"/>
      <c r="J1608"/>
      <c r="K1608"/>
      <c r="L1608"/>
      <c r="M1608"/>
      <c r="N1608"/>
      <c r="O1608"/>
      <c r="Q1608" t="s">
        <v>25</v>
      </c>
      <c r="R1608" s="1" t="s">
        <v>2486</v>
      </c>
      <c r="S1608" s="1"/>
      <c r="T1608" s="1" t="s">
        <v>1836</v>
      </c>
      <c r="U1608" s="1" t="s">
        <v>105</v>
      </c>
      <c r="V1608" t="s">
        <v>29</v>
      </c>
      <c r="W1608"/>
      <c r="X1608" t="s">
        <v>30</v>
      </c>
    </row>
    <row r="1609" spans="2:24">
      <c r="B1609" s="2" t="s">
        <v>2487</v>
      </c>
      <c r="C1609" s="1"/>
      <c r="D1609" s="1"/>
      <c r="E1609" s="1"/>
      <c r="F1609" s="1"/>
      <c r="G1609" s="1"/>
      <c r="H1609" s="1"/>
      <c r="I1609"/>
      <c r="J1609"/>
      <c r="K1609"/>
      <c r="L1609"/>
      <c r="M1609"/>
      <c r="N1609"/>
      <c r="O1609"/>
      <c r="Q1609" t="s">
        <v>25</v>
      </c>
      <c r="R1609" s="1" t="s">
        <v>2488</v>
      </c>
      <c r="S1609" s="1"/>
      <c r="T1609" s="1" t="s">
        <v>1435</v>
      </c>
      <c r="U1609" s="1" t="s">
        <v>60</v>
      </c>
      <c r="V1609" t="s">
        <v>29</v>
      </c>
      <c r="W1609"/>
      <c r="X1609" t="s">
        <v>30</v>
      </c>
    </row>
    <row r="1610" spans="2:24">
      <c r="B1610" s="2" t="s">
        <v>2489</v>
      </c>
      <c r="C1610" s="1"/>
      <c r="D1610" s="1"/>
      <c r="E1610" s="1"/>
      <c r="F1610" s="1"/>
      <c r="G1610" s="1"/>
      <c r="H1610" s="1"/>
      <c r="I1610"/>
      <c r="J1610"/>
      <c r="K1610"/>
      <c r="L1610"/>
      <c r="M1610"/>
      <c r="N1610"/>
      <c r="O1610"/>
      <c r="Q1610" t="s">
        <v>25</v>
      </c>
      <c r="R1610" s="1"/>
      <c r="S1610" s="1"/>
      <c r="T1610" s="1" t="s">
        <v>52</v>
      </c>
      <c r="U1610" s="1" t="s">
        <v>53</v>
      </c>
      <c r="V1610" t="s">
        <v>29</v>
      </c>
      <c r="W1610"/>
      <c r="X1610" t="s">
        <v>30</v>
      </c>
    </row>
    <row r="1611" spans="2:24">
      <c r="B1611" s="2" t="s">
        <v>2490</v>
      </c>
      <c r="C1611" s="1">
        <v>9412216780</v>
      </c>
      <c r="D1611" s="1"/>
      <c r="E1611" s="1"/>
      <c r="F1611" s="1"/>
      <c r="G1611" s="1" t="s">
        <v>45</v>
      </c>
      <c r="H1611" s="1" t="s">
        <v>331</v>
      </c>
      <c r="I1611"/>
      <c r="J1611"/>
      <c r="K1611"/>
      <c r="L1611"/>
      <c r="M1611"/>
      <c r="N1611"/>
      <c r="O1611"/>
      <c r="Q1611" t="s">
        <v>25</v>
      </c>
      <c r="R1611" s="1"/>
      <c r="S1611" s="1"/>
      <c r="T1611" s="1" t="s">
        <v>1326</v>
      </c>
      <c r="U1611" s="1" t="s">
        <v>28</v>
      </c>
      <c r="V1611" t="s">
        <v>29</v>
      </c>
      <c r="W1611"/>
      <c r="X1611" t="s">
        <v>30</v>
      </c>
    </row>
    <row r="1612" spans="2:24">
      <c r="B1612" s="2" t="s">
        <v>2491</v>
      </c>
      <c r="C1612" s="1"/>
      <c r="D1612" s="1"/>
      <c r="E1612" s="1"/>
      <c r="F1612" s="1"/>
      <c r="G1612" s="1"/>
      <c r="H1612" s="1"/>
      <c r="I1612"/>
      <c r="J1612"/>
      <c r="K1612"/>
      <c r="L1612"/>
      <c r="M1612"/>
      <c r="N1612"/>
      <c r="O1612"/>
      <c r="Q1612" t="s">
        <v>25</v>
      </c>
      <c r="R1612" s="1"/>
      <c r="S1612" s="1"/>
      <c r="T1612" s="1" t="s">
        <v>52</v>
      </c>
      <c r="U1612" s="1" t="s">
        <v>53</v>
      </c>
      <c r="V1612" t="s">
        <v>29</v>
      </c>
      <c r="W1612"/>
      <c r="X1612" t="s">
        <v>30</v>
      </c>
    </row>
    <row r="1613" spans="2:24">
      <c r="B1613" s="2" t="s">
        <v>2492</v>
      </c>
      <c r="C1613" s="1"/>
      <c r="D1613" s="1"/>
      <c r="E1613" s="1"/>
      <c r="F1613" s="1"/>
      <c r="G1613" s="1"/>
      <c r="H1613" s="1"/>
      <c r="I1613"/>
      <c r="J1613"/>
      <c r="K1613"/>
      <c r="L1613"/>
      <c r="M1613"/>
      <c r="N1613"/>
      <c r="O1613"/>
      <c r="Q1613" t="s">
        <v>25</v>
      </c>
      <c r="R1613" s="1" t="s">
        <v>2493</v>
      </c>
      <c r="S1613" s="1"/>
      <c r="T1613" s="1" t="s">
        <v>744</v>
      </c>
      <c r="U1613" s="1" t="s">
        <v>102</v>
      </c>
      <c r="V1613" t="s">
        <v>29</v>
      </c>
      <c r="W1613"/>
      <c r="X1613" t="s">
        <v>30</v>
      </c>
    </row>
    <row r="1614" spans="2:24">
      <c r="B1614" s="2" t="s">
        <v>2494</v>
      </c>
      <c r="C1614" s="1"/>
      <c r="D1614" s="1"/>
      <c r="E1614" s="1"/>
      <c r="F1614" s="1"/>
      <c r="G1614" s="1"/>
      <c r="H1614" s="1"/>
      <c r="I1614"/>
      <c r="J1614"/>
      <c r="K1614"/>
      <c r="L1614"/>
      <c r="M1614"/>
      <c r="N1614"/>
      <c r="O1614"/>
      <c r="Q1614" t="s">
        <v>25</v>
      </c>
      <c r="R1614" s="1"/>
      <c r="S1614" s="1"/>
      <c r="T1614" s="1" t="s">
        <v>52</v>
      </c>
      <c r="U1614" s="1" t="s">
        <v>53</v>
      </c>
      <c r="V1614" t="s">
        <v>29</v>
      </c>
      <c r="W1614"/>
      <c r="X1614" t="s">
        <v>30</v>
      </c>
    </row>
    <row r="1615" spans="2:24">
      <c r="B1615" s="2" t="s">
        <v>2495</v>
      </c>
      <c r="C1615" s="1"/>
      <c r="D1615" s="1"/>
      <c r="E1615" s="1"/>
      <c r="F1615" s="1"/>
      <c r="G1615" s="1"/>
      <c r="H1615" s="1"/>
      <c r="I1615"/>
      <c r="J1615"/>
      <c r="K1615"/>
      <c r="L1615"/>
      <c r="M1615"/>
      <c r="N1615"/>
      <c r="O1615"/>
      <c r="Q1615" t="s">
        <v>25</v>
      </c>
      <c r="R1615" s="1"/>
      <c r="S1615" s="1"/>
      <c r="T1615" s="1" t="s">
        <v>423</v>
      </c>
      <c r="U1615" s="1" t="s">
        <v>28</v>
      </c>
      <c r="V1615" t="s">
        <v>29</v>
      </c>
      <c r="W1615"/>
      <c r="X1615" t="s">
        <v>30</v>
      </c>
    </row>
    <row r="1616" spans="2:24">
      <c r="B1616" s="2" t="s">
        <v>2496</v>
      </c>
      <c r="C1616" s="1">
        <v>9425086660</v>
      </c>
      <c r="D1616" s="1"/>
      <c r="E1616" s="1"/>
      <c r="F1616" s="1"/>
      <c r="G1616" s="1" t="s">
        <v>45</v>
      </c>
      <c r="H1616" s="1" t="s">
        <v>57</v>
      </c>
      <c r="I1616"/>
      <c r="J1616"/>
      <c r="K1616"/>
      <c r="L1616"/>
      <c r="M1616"/>
      <c r="N1616"/>
      <c r="O1616"/>
      <c r="Q1616" t="s">
        <v>25</v>
      </c>
      <c r="R1616" s="1" t="s">
        <v>2497</v>
      </c>
      <c r="S1616" s="1"/>
      <c r="T1616" s="1" t="s">
        <v>2498</v>
      </c>
      <c r="U1616" s="1" t="s">
        <v>105</v>
      </c>
      <c r="V1616" t="s">
        <v>29</v>
      </c>
      <c r="W1616"/>
      <c r="X1616" t="s">
        <v>30</v>
      </c>
    </row>
    <row r="1617" spans="2:24">
      <c r="B1617" s="2" t="s">
        <v>2499</v>
      </c>
      <c r="C1617" s="1"/>
      <c r="D1617" s="1"/>
      <c r="E1617" s="1"/>
      <c r="F1617" s="1"/>
      <c r="G1617" s="1"/>
      <c r="H1617" s="1"/>
      <c r="I1617"/>
      <c r="J1617"/>
      <c r="K1617"/>
      <c r="L1617"/>
      <c r="M1617"/>
      <c r="N1617"/>
      <c r="O1617"/>
      <c r="Q1617" t="s">
        <v>25</v>
      </c>
      <c r="R1617" s="1"/>
      <c r="S1617" s="1"/>
      <c r="T1617" s="1" t="s">
        <v>2500</v>
      </c>
      <c r="U1617" s="1" t="s">
        <v>60</v>
      </c>
      <c r="V1617" t="s">
        <v>29</v>
      </c>
      <c r="W1617"/>
      <c r="X1617" t="s">
        <v>30</v>
      </c>
    </row>
    <row r="1618" spans="2:24">
      <c r="B1618" s="2" t="s">
        <v>2501</v>
      </c>
      <c r="C1618" s="1"/>
      <c r="D1618" s="1"/>
      <c r="E1618" s="1"/>
      <c r="F1618" s="1"/>
      <c r="G1618" s="1"/>
      <c r="H1618" s="1"/>
      <c r="I1618"/>
      <c r="J1618"/>
      <c r="K1618"/>
      <c r="L1618"/>
      <c r="M1618"/>
      <c r="N1618"/>
      <c r="O1618"/>
      <c r="Q1618" t="s">
        <v>25</v>
      </c>
      <c r="R1618" s="1"/>
      <c r="S1618" s="1"/>
      <c r="T1618" s="1" t="s">
        <v>2502</v>
      </c>
      <c r="U1618" s="1" t="s">
        <v>1479</v>
      </c>
      <c r="V1618" t="s">
        <v>29</v>
      </c>
      <c r="W1618"/>
      <c r="X1618" t="s">
        <v>30</v>
      </c>
    </row>
    <row r="1619" spans="2:24">
      <c r="B1619" s="2" t="s">
        <v>2503</v>
      </c>
      <c r="C1619" s="1"/>
      <c r="D1619" s="1"/>
      <c r="E1619" s="1"/>
      <c r="F1619" s="1"/>
      <c r="G1619" s="1"/>
      <c r="H1619" s="1"/>
      <c r="I1619"/>
      <c r="J1619"/>
      <c r="K1619"/>
      <c r="L1619"/>
      <c r="M1619"/>
      <c r="N1619"/>
      <c r="O1619"/>
      <c r="Q1619" t="s">
        <v>25</v>
      </c>
      <c r="R1619" s="1" t="s">
        <v>2504</v>
      </c>
      <c r="S1619" s="1"/>
      <c r="T1619" s="1" t="s">
        <v>211</v>
      </c>
      <c r="U1619" s="1" t="s">
        <v>33</v>
      </c>
      <c r="V1619" t="s">
        <v>29</v>
      </c>
      <c r="W1619"/>
      <c r="X1619" t="s">
        <v>30</v>
      </c>
    </row>
    <row r="1620" spans="2:24">
      <c r="B1620" s="2" t="s">
        <v>2505</v>
      </c>
      <c r="C1620" s="1"/>
      <c r="D1620" s="1"/>
      <c r="E1620" s="1"/>
      <c r="F1620" s="1"/>
      <c r="G1620" s="1"/>
      <c r="H1620" s="1"/>
      <c r="I1620"/>
      <c r="J1620"/>
      <c r="K1620"/>
      <c r="L1620"/>
      <c r="M1620"/>
      <c r="N1620"/>
      <c r="O1620"/>
      <c r="Q1620" t="s">
        <v>25</v>
      </c>
      <c r="R1620" s="1" t="s">
        <v>2506</v>
      </c>
      <c r="S1620" s="1"/>
      <c r="T1620" s="1" t="s">
        <v>53</v>
      </c>
      <c r="U1620" s="1" t="s">
        <v>53</v>
      </c>
      <c r="V1620" t="s">
        <v>29</v>
      </c>
      <c r="W1620"/>
      <c r="X1620" t="s">
        <v>30</v>
      </c>
    </row>
    <row r="1621" spans="2:24">
      <c r="B1621" s="2" t="s">
        <v>2507</v>
      </c>
      <c r="C1621" s="1"/>
      <c r="D1621" s="1"/>
      <c r="E1621" s="1"/>
      <c r="F1621" s="1"/>
      <c r="G1621" s="1"/>
      <c r="H1621" s="1"/>
      <c r="I1621"/>
      <c r="J1621"/>
      <c r="K1621"/>
      <c r="L1621"/>
      <c r="M1621"/>
      <c r="N1621"/>
      <c r="O1621"/>
      <c r="Q1621" t="s">
        <v>25</v>
      </c>
      <c r="R1621" s="1"/>
      <c r="S1621" s="1"/>
      <c r="T1621" s="1" t="s">
        <v>1405</v>
      </c>
      <c r="U1621" s="1" t="s">
        <v>276</v>
      </c>
      <c r="V1621" t="s">
        <v>29</v>
      </c>
      <c r="W1621"/>
      <c r="X1621" t="s">
        <v>30</v>
      </c>
    </row>
    <row r="1622" spans="2:24">
      <c r="B1622" s="2" t="s">
        <v>2508</v>
      </c>
      <c r="C1622" s="1"/>
      <c r="D1622" s="1"/>
      <c r="E1622" s="1"/>
      <c r="F1622" s="1"/>
      <c r="G1622" s="1"/>
      <c r="H1622" s="1"/>
      <c r="I1622"/>
      <c r="J1622"/>
      <c r="K1622"/>
      <c r="L1622"/>
      <c r="M1622"/>
      <c r="N1622"/>
      <c r="O1622"/>
      <c r="Q1622" t="s">
        <v>25</v>
      </c>
      <c r="R1622" s="1" t="s">
        <v>2509</v>
      </c>
      <c r="S1622" s="1"/>
      <c r="T1622" s="1" t="s">
        <v>423</v>
      </c>
      <c r="U1622" s="1" t="s">
        <v>28</v>
      </c>
      <c r="V1622" t="s">
        <v>29</v>
      </c>
      <c r="W1622"/>
      <c r="X1622" t="s">
        <v>30</v>
      </c>
    </row>
    <row r="1623" spans="2:24">
      <c r="B1623" s="2" t="s">
        <v>2510</v>
      </c>
      <c r="C1623" s="1"/>
      <c r="D1623" s="1"/>
      <c r="E1623" s="1"/>
      <c r="F1623" s="1"/>
      <c r="G1623" s="1"/>
      <c r="H1623" s="1"/>
      <c r="I1623"/>
      <c r="J1623"/>
      <c r="K1623"/>
      <c r="L1623"/>
      <c r="M1623"/>
      <c r="N1623"/>
      <c r="O1623"/>
      <c r="Q1623" t="s">
        <v>25</v>
      </c>
      <c r="R1623" s="1"/>
      <c r="S1623" s="1"/>
      <c r="T1623" s="1" t="s">
        <v>1256</v>
      </c>
      <c r="U1623" s="1" t="s">
        <v>33</v>
      </c>
      <c r="V1623" t="s">
        <v>29</v>
      </c>
      <c r="W1623"/>
      <c r="X1623" t="s">
        <v>30</v>
      </c>
    </row>
    <row r="1624" spans="2:24">
      <c r="B1624" s="2" t="s">
        <v>2511</v>
      </c>
      <c r="C1624" s="1"/>
      <c r="D1624" s="1"/>
      <c r="E1624" s="1"/>
      <c r="F1624" s="1"/>
      <c r="G1624" s="1"/>
      <c r="H1624" s="1"/>
      <c r="I1624"/>
      <c r="J1624"/>
      <c r="K1624"/>
      <c r="L1624"/>
      <c r="M1624"/>
      <c r="N1624"/>
      <c r="O1624"/>
      <c r="Q1624" t="s">
        <v>25</v>
      </c>
      <c r="R1624" s="1"/>
      <c r="S1624" s="1"/>
      <c r="T1624" s="1" t="s">
        <v>2512</v>
      </c>
      <c r="U1624" s="1" t="s">
        <v>158</v>
      </c>
      <c r="V1624" t="s">
        <v>29</v>
      </c>
      <c r="W1624"/>
      <c r="X1624" t="s">
        <v>30</v>
      </c>
    </row>
    <row r="1625" spans="2:24">
      <c r="B1625" s="2" t="s">
        <v>2513</v>
      </c>
      <c r="C1625" s="1">
        <v>8758346586</v>
      </c>
      <c r="D1625" s="1"/>
      <c r="E1625" s="1"/>
      <c r="F1625" s="1"/>
      <c r="G1625" s="1" t="s">
        <v>230</v>
      </c>
      <c r="H1625" s="1" t="s">
        <v>57</v>
      </c>
      <c r="I1625"/>
      <c r="J1625"/>
      <c r="K1625"/>
      <c r="L1625"/>
      <c r="M1625"/>
      <c r="N1625"/>
      <c r="O1625"/>
      <c r="Q1625" t="s">
        <v>25</v>
      </c>
      <c r="R1625" s="1" t="s">
        <v>2514</v>
      </c>
      <c r="S1625" s="1"/>
      <c r="T1625" s="1" t="s">
        <v>2515</v>
      </c>
      <c r="U1625" s="1" t="s">
        <v>70</v>
      </c>
      <c r="V1625" t="s">
        <v>29</v>
      </c>
      <c r="W1625"/>
      <c r="X1625" t="s">
        <v>30</v>
      </c>
    </row>
    <row r="1626" spans="2:24">
      <c r="B1626" s="2" t="s">
        <v>2516</v>
      </c>
      <c r="C1626" s="1"/>
      <c r="D1626" s="1"/>
      <c r="E1626" s="1"/>
      <c r="F1626" s="1"/>
      <c r="G1626" s="1"/>
      <c r="H1626" s="1"/>
      <c r="I1626"/>
      <c r="J1626"/>
      <c r="K1626"/>
      <c r="L1626"/>
      <c r="M1626"/>
      <c r="N1626"/>
      <c r="O1626"/>
      <c r="Q1626" t="s">
        <v>25</v>
      </c>
      <c r="R1626" s="1"/>
      <c r="S1626" s="1"/>
      <c r="T1626" s="1" t="s">
        <v>52</v>
      </c>
      <c r="U1626" s="1" t="s">
        <v>53</v>
      </c>
      <c r="V1626" t="s">
        <v>29</v>
      </c>
      <c r="W1626"/>
      <c r="X1626" t="s">
        <v>30</v>
      </c>
    </row>
    <row r="1627" spans="2:24">
      <c r="B1627" s="2" t="s">
        <v>2517</v>
      </c>
      <c r="C1627" s="1"/>
      <c r="D1627" s="1"/>
      <c r="E1627" s="1"/>
      <c r="F1627" s="1"/>
      <c r="G1627" s="1"/>
      <c r="H1627" s="1"/>
      <c r="I1627"/>
      <c r="J1627"/>
      <c r="K1627"/>
      <c r="L1627"/>
      <c r="M1627"/>
      <c r="N1627"/>
      <c r="O1627"/>
      <c r="Q1627" t="s">
        <v>25</v>
      </c>
      <c r="R1627" s="1"/>
      <c r="S1627" s="1"/>
      <c r="T1627" s="1" t="s">
        <v>52</v>
      </c>
      <c r="U1627" s="1" t="s">
        <v>53</v>
      </c>
      <c r="V1627" t="s">
        <v>29</v>
      </c>
      <c r="W1627"/>
      <c r="X1627" t="s">
        <v>30</v>
      </c>
    </row>
    <row r="1628" spans="2:24">
      <c r="B1628" s="2" t="s">
        <v>2518</v>
      </c>
      <c r="C1628" s="1"/>
      <c r="D1628" s="1"/>
      <c r="E1628" s="1"/>
      <c r="F1628" s="1"/>
      <c r="G1628" s="1"/>
      <c r="H1628" s="1"/>
      <c r="I1628"/>
      <c r="J1628"/>
      <c r="K1628"/>
      <c r="L1628"/>
      <c r="M1628"/>
      <c r="N1628"/>
      <c r="O1628"/>
      <c r="Q1628" t="s">
        <v>25</v>
      </c>
      <c r="R1628" s="1" t="s">
        <v>2519</v>
      </c>
      <c r="S1628" s="1"/>
      <c r="T1628" s="1" t="s">
        <v>2520</v>
      </c>
      <c r="U1628" s="1" t="s">
        <v>33</v>
      </c>
      <c r="V1628" t="s">
        <v>29</v>
      </c>
      <c r="W1628"/>
      <c r="X1628" t="s">
        <v>30</v>
      </c>
    </row>
    <row r="1629" spans="2:24">
      <c r="B1629" s="2" t="s">
        <v>2521</v>
      </c>
      <c r="C1629" s="1"/>
      <c r="D1629" s="1"/>
      <c r="E1629" s="1"/>
      <c r="F1629" s="1"/>
      <c r="G1629" s="1"/>
      <c r="H1629" s="1"/>
      <c r="I1629"/>
      <c r="J1629"/>
      <c r="K1629"/>
      <c r="L1629"/>
      <c r="M1629"/>
      <c r="N1629"/>
      <c r="O1629"/>
      <c r="Q1629" t="s">
        <v>25</v>
      </c>
      <c r="R1629" s="1" t="s">
        <v>2522</v>
      </c>
      <c r="S1629" s="1"/>
      <c r="T1629" s="1" t="s">
        <v>423</v>
      </c>
      <c r="U1629" s="1" t="s">
        <v>28</v>
      </c>
      <c r="V1629" t="s">
        <v>29</v>
      </c>
      <c r="W1629"/>
      <c r="X1629" t="s">
        <v>30</v>
      </c>
    </row>
    <row r="1630" spans="2:24">
      <c r="B1630" s="2" t="s">
        <v>2523</v>
      </c>
      <c r="C1630" s="1">
        <v>7388563811</v>
      </c>
      <c r="D1630" s="1"/>
      <c r="E1630" s="1"/>
      <c r="F1630" s="1"/>
      <c r="G1630" s="1" t="s">
        <v>72</v>
      </c>
      <c r="H1630" s="1" t="s">
        <v>231</v>
      </c>
      <c r="I1630"/>
      <c r="J1630"/>
      <c r="K1630"/>
      <c r="L1630"/>
      <c r="M1630"/>
      <c r="N1630"/>
      <c r="O1630"/>
      <c r="Q1630" t="s">
        <v>25</v>
      </c>
      <c r="R1630" s="1"/>
      <c r="S1630" s="1"/>
      <c r="T1630" s="1" t="s">
        <v>84</v>
      </c>
      <c r="U1630" s="1" t="s">
        <v>53</v>
      </c>
      <c r="V1630" t="s">
        <v>29</v>
      </c>
      <c r="W1630"/>
      <c r="X1630" t="s">
        <v>30</v>
      </c>
    </row>
    <row r="1631" spans="2:24">
      <c r="B1631" s="2" t="s">
        <v>2524</v>
      </c>
      <c r="C1631" s="1">
        <v>9321032044</v>
      </c>
      <c r="D1631" s="1"/>
      <c r="E1631" s="1"/>
      <c r="F1631" s="1"/>
      <c r="G1631" s="1" t="s">
        <v>230</v>
      </c>
      <c r="H1631" s="1" t="s">
        <v>57</v>
      </c>
      <c r="I1631"/>
      <c r="J1631"/>
      <c r="K1631"/>
      <c r="L1631"/>
      <c r="M1631"/>
      <c r="N1631"/>
      <c r="O1631"/>
      <c r="Q1631" t="s">
        <v>25</v>
      </c>
      <c r="R1631" s="1"/>
      <c r="S1631" s="1"/>
      <c r="T1631" s="1" t="s">
        <v>457</v>
      </c>
      <c r="U1631" s="1" t="s">
        <v>33</v>
      </c>
      <c r="V1631" t="s">
        <v>29</v>
      </c>
      <c r="W1631"/>
      <c r="X1631" t="s">
        <v>30</v>
      </c>
    </row>
    <row r="1632" spans="2:24">
      <c r="B1632" s="2" t="s">
        <v>2525</v>
      </c>
      <c r="C1632" s="1"/>
      <c r="D1632" s="1"/>
      <c r="E1632" s="1"/>
      <c r="F1632" s="1"/>
      <c r="G1632" s="1"/>
      <c r="H1632" s="1"/>
      <c r="I1632"/>
      <c r="J1632"/>
      <c r="K1632"/>
      <c r="L1632"/>
      <c r="M1632"/>
      <c r="N1632"/>
      <c r="O1632"/>
      <c r="Q1632" t="s">
        <v>25</v>
      </c>
      <c r="R1632" s="1"/>
      <c r="S1632" s="1"/>
      <c r="T1632" s="1" t="s">
        <v>901</v>
      </c>
      <c r="U1632" s="1" t="s">
        <v>28</v>
      </c>
      <c r="V1632" t="s">
        <v>29</v>
      </c>
      <c r="W1632"/>
      <c r="X1632" t="s">
        <v>30</v>
      </c>
    </row>
    <row r="1633" spans="2:24">
      <c r="B1633" s="2" t="s">
        <v>2526</v>
      </c>
      <c r="C1633" s="1"/>
      <c r="D1633" s="1"/>
      <c r="E1633" s="1"/>
      <c r="F1633" s="1"/>
      <c r="G1633" s="1"/>
      <c r="H1633" s="1"/>
      <c r="I1633"/>
      <c r="J1633"/>
      <c r="K1633"/>
      <c r="L1633"/>
      <c r="M1633"/>
      <c r="N1633"/>
      <c r="O1633"/>
      <c r="Q1633" t="s">
        <v>25</v>
      </c>
      <c r="R1633" s="1" t="s">
        <v>2527</v>
      </c>
      <c r="S1633" s="1"/>
      <c r="T1633" s="1" t="s">
        <v>115</v>
      </c>
      <c r="U1633" s="1" t="s">
        <v>116</v>
      </c>
      <c r="V1633" t="s">
        <v>29</v>
      </c>
      <c r="W1633"/>
      <c r="X1633" t="s">
        <v>30</v>
      </c>
    </row>
    <row r="1634" spans="2:24">
      <c r="B1634" s="2" t="s">
        <v>2528</v>
      </c>
      <c r="C1634" s="1">
        <v>9634583326</v>
      </c>
      <c r="D1634" s="1"/>
      <c r="E1634" s="1"/>
      <c r="F1634" s="1"/>
      <c r="G1634" s="1" t="s">
        <v>72</v>
      </c>
      <c r="H1634" s="1" t="s">
        <v>57</v>
      </c>
      <c r="I1634"/>
      <c r="J1634"/>
      <c r="K1634"/>
      <c r="L1634"/>
      <c r="M1634"/>
      <c r="N1634"/>
      <c r="O1634"/>
      <c r="Q1634" t="s">
        <v>25</v>
      </c>
      <c r="R1634" s="1" t="s">
        <v>2529</v>
      </c>
      <c r="S1634" s="1"/>
      <c r="T1634" s="1" t="s">
        <v>423</v>
      </c>
      <c r="U1634" s="1" t="s">
        <v>28</v>
      </c>
      <c r="V1634" t="s">
        <v>29</v>
      </c>
      <c r="W1634"/>
      <c r="X1634" t="s">
        <v>30</v>
      </c>
    </row>
    <row r="1635" spans="2:24">
      <c r="B1635" s="2" t="s">
        <v>2530</v>
      </c>
      <c r="C1635" s="1">
        <v>8978620202</v>
      </c>
      <c r="D1635" s="1"/>
      <c r="E1635" s="1"/>
      <c r="F1635" s="1"/>
      <c r="G1635" s="1" t="s">
        <v>230</v>
      </c>
      <c r="H1635" s="1" t="s">
        <v>57</v>
      </c>
      <c r="I1635"/>
      <c r="J1635"/>
      <c r="K1635"/>
      <c r="L1635"/>
      <c r="M1635"/>
      <c r="N1635"/>
      <c r="O1635"/>
      <c r="Q1635" t="s">
        <v>25</v>
      </c>
      <c r="R1635" s="1"/>
      <c r="S1635" s="1"/>
      <c r="T1635" s="1" t="s">
        <v>273</v>
      </c>
      <c r="U1635" s="1" t="s">
        <v>185</v>
      </c>
      <c r="V1635" t="s">
        <v>29</v>
      </c>
      <c r="W1635"/>
      <c r="X1635" t="s">
        <v>30</v>
      </c>
    </row>
    <row r="1636" spans="2:24">
      <c r="B1636" s="2" t="s">
        <v>2531</v>
      </c>
      <c r="C1636" s="1"/>
      <c r="D1636" s="1"/>
      <c r="E1636" s="1"/>
      <c r="F1636" s="1"/>
      <c r="G1636" s="1"/>
      <c r="H1636" s="1"/>
      <c r="I1636"/>
      <c r="J1636"/>
      <c r="K1636"/>
      <c r="L1636"/>
      <c r="M1636"/>
      <c r="N1636"/>
      <c r="O1636"/>
      <c r="Q1636" t="s">
        <v>25</v>
      </c>
      <c r="R1636" s="1"/>
      <c r="S1636" s="1"/>
      <c r="T1636" s="1" t="s">
        <v>52</v>
      </c>
      <c r="U1636" s="1" t="s">
        <v>53</v>
      </c>
      <c r="V1636" t="s">
        <v>29</v>
      </c>
      <c r="W1636"/>
      <c r="X1636" t="s">
        <v>30</v>
      </c>
    </row>
    <row r="1637" spans="2:24">
      <c r="B1637" s="2" t="s">
        <v>2532</v>
      </c>
      <c r="C1637" s="1"/>
      <c r="D1637" s="1"/>
      <c r="E1637" s="1"/>
      <c r="F1637" s="1"/>
      <c r="G1637" s="1" t="s">
        <v>45</v>
      </c>
      <c r="H1637" s="1" t="s">
        <v>46</v>
      </c>
      <c r="I1637"/>
      <c r="J1637"/>
      <c r="K1637"/>
      <c r="L1637"/>
      <c r="M1637"/>
      <c r="N1637"/>
      <c r="O1637"/>
      <c r="Q1637" t="s">
        <v>25</v>
      </c>
      <c r="R1637" s="1"/>
      <c r="S1637" s="1"/>
      <c r="T1637" s="1" t="s">
        <v>39</v>
      </c>
      <c r="U1637" s="1" t="s">
        <v>28</v>
      </c>
      <c r="V1637" t="s">
        <v>29</v>
      </c>
      <c r="W1637"/>
      <c r="X1637" t="s">
        <v>30</v>
      </c>
    </row>
    <row r="1638" spans="2:24">
      <c r="B1638" s="2" t="s">
        <v>2533</v>
      </c>
      <c r="C1638" s="1">
        <v>8886467399</v>
      </c>
      <c r="D1638" s="1"/>
      <c r="E1638" s="1"/>
      <c r="F1638" s="1"/>
      <c r="G1638" s="1" t="s">
        <v>731</v>
      </c>
      <c r="H1638" s="1" t="s">
        <v>743</v>
      </c>
      <c r="I1638"/>
      <c r="J1638"/>
      <c r="K1638"/>
      <c r="L1638"/>
      <c r="M1638"/>
      <c r="N1638"/>
      <c r="O1638"/>
      <c r="Q1638" t="s">
        <v>25</v>
      </c>
      <c r="R1638" s="1"/>
      <c r="S1638" s="1"/>
      <c r="T1638" s="1" t="s">
        <v>184</v>
      </c>
      <c r="U1638" s="1" t="s">
        <v>185</v>
      </c>
      <c r="V1638" t="s">
        <v>29</v>
      </c>
      <c r="W1638"/>
      <c r="X1638" t="s">
        <v>30</v>
      </c>
    </row>
    <row r="1639" spans="2:24">
      <c r="B1639" s="2" t="s">
        <v>2534</v>
      </c>
      <c r="C1639" s="1"/>
      <c r="D1639" s="1"/>
      <c r="E1639" s="1"/>
      <c r="F1639" s="1"/>
      <c r="G1639" s="1"/>
      <c r="H1639" s="1"/>
      <c r="I1639"/>
      <c r="J1639"/>
      <c r="K1639"/>
      <c r="L1639"/>
      <c r="M1639"/>
      <c r="N1639"/>
      <c r="O1639"/>
      <c r="Q1639" t="s">
        <v>25</v>
      </c>
      <c r="R1639" s="1"/>
      <c r="S1639" s="1"/>
      <c r="T1639" s="1" t="s">
        <v>498</v>
      </c>
      <c r="U1639" s="1" t="s">
        <v>33</v>
      </c>
      <c r="V1639" t="s">
        <v>29</v>
      </c>
      <c r="W1639"/>
      <c r="X1639" t="s">
        <v>30</v>
      </c>
    </row>
    <row r="1640" spans="2:24">
      <c r="B1640" s="2" t="s">
        <v>2535</v>
      </c>
      <c r="C1640" s="1">
        <v>9845400057</v>
      </c>
      <c r="D1640" s="1"/>
      <c r="E1640" s="1"/>
      <c r="F1640" s="1"/>
      <c r="G1640" s="1" t="s">
        <v>230</v>
      </c>
      <c r="H1640" s="1" t="s">
        <v>46</v>
      </c>
      <c r="I1640"/>
      <c r="J1640"/>
      <c r="K1640"/>
      <c r="L1640"/>
      <c r="M1640"/>
      <c r="N1640"/>
      <c r="O1640"/>
      <c r="Q1640" t="s">
        <v>25</v>
      </c>
      <c r="R1640" s="1"/>
      <c r="S1640" s="1"/>
      <c r="T1640" s="1" t="s">
        <v>631</v>
      </c>
      <c r="U1640" s="1" t="s">
        <v>102</v>
      </c>
      <c r="V1640" t="s">
        <v>29</v>
      </c>
      <c r="W1640"/>
      <c r="X1640" t="s">
        <v>30</v>
      </c>
    </row>
    <row r="1641" spans="2:24">
      <c r="B1641" s="2" t="s">
        <v>2536</v>
      </c>
      <c r="C1641" s="1">
        <v>7753819728</v>
      </c>
      <c r="D1641" s="1"/>
      <c r="E1641" s="1"/>
      <c r="F1641" s="1"/>
      <c r="G1641" s="1" t="s">
        <v>45</v>
      </c>
      <c r="H1641" s="1" t="s">
        <v>247</v>
      </c>
      <c r="I1641"/>
      <c r="J1641"/>
      <c r="K1641"/>
      <c r="L1641"/>
      <c r="M1641"/>
      <c r="N1641"/>
      <c r="O1641"/>
      <c r="Q1641" t="s">
        <v>25</v>
      </c>
      <c r="R1641" s="1"/>
      <c r="S1641" s="1"/>
      <c r="T1641" s="1" t="s">
        <v>264</v>
      </c>
      <c r="U1641" s="1" t="s">
        <v>28</v>
      </c>
      <c r="V1641" t="s">
        <v>29</v>
      </c>
      <c r="W1641"/>
      <c r="X1641" t="s">
        <v>30</v>
      </c>
    </row>
    <row r="1642" spans="2:24">
      <c r="B1642" s="2" t="s">
        <v>2537</v>
      </c>
      <c r="C1642" s="1"/>
      <c r="D1642" s="1"/>
      <c r="E1642" s="1"/>
      <c r="F1642" s="1"/>
      <c r="G1642" s="1"/>
      <c r="H1642" s="1"/>
      <c r="I1642"/>
      <c r="J1642"/>
      <c r="K1642"/>
      <c r="L1642"/>
      <c r="M1642"/>
      <c r="N1642"/>
      <c r="O1642"/>
      <c r="Q1642" t="s">
        <v>25</v>
      </c>
      <c r="R1642" s="1" t="s">
        <v>2538</v>
      </c>
      <c r="S1642" s="1"/>
      <c r="T1642" s="1" t="s">
        <v>516</v>
      </c>
      <c r="U1642" s="1" t="s">
        <v>105</v>
      </c>
      <c r="V1642" t="s">
        <v>29</v>
      </c>
      <c r="W1642"/>
      <c r="X1642" t="s">
        <v>30</v>
      </c>
    </row>
    <row r="1643" spans="2:24">
      <c r="B1643" s="2" t="s">
        <v>2539</v>
      </c>
      <c r="C1643" s="1">
        <v>9281039355</v>
      </c>
      <c r="D1643" s="1"/>
      <c r="E1643" s="1"/>
      <c r="F1643" s="1"/>
      <c r="G1643" s="1" t="s">
        <v>230</v>
      </c>
      <c r="H1643" s="1" t="s">
        <v>57</v>
      </c>
      <c r="I1643"/>
      <c r="J1643"/>
      <c r="K1643"/>
      <c r="L1643"/>
      <c r="M1643"/>
      <c r="N1643"/>
      <c r="O1643"/>
      <c r="Q1643" t="s">
        <v>25</v>
      </c>
      <c r="R1643" s="1" t="s">
        <v>2540</v>
      </c>
      <c r="S1643" s="1"/>
      <c r="T1643" s="1" t="s">
        <v>258</v>
      </c>
      <c r="U1643" s="1" t="s">
        <v>179</v>
      </c>
      <c r="V1643" t="s">
        <v>29</v>
      </c>
      <c r="W1643"/>
      <c r="X1643" t="s">
        <v>30</v>
      </c>
    </row>
    <row r="1644" spans="2:24">
      <c r="B1644" s="2" t="s">
        <v>2541</v>
      </c>
      <c r="C1644" s="1"/>
      <c r="D1644" s="1"/>
      <c r="E1644" s="1"/>
      <c r="F1644" s="1"/>
      <c r="G1644" s="1"/>
      <c r="H1644" s="1"/>
      <c r="I1644"/>
      <c r="J1644"/>
      <c r="K1644"/>
      <c r="L1644"/>
      <c r="M1644"/>
      <c r="N1644"/>
      <c r="O1644"/>
      <c r="Q1644" t="s">
        <v>25</v>
      </c>
      <c r="R1644" s="1" t="s">
        <v>2542</v>
      </c>
      <c r="S1644" s="1"/>
      <c r="T1644" s="1" t="s">
        <v>255</v>
      </c>
      <c r="U1644" s="1" t="s">
        <v>116</v>
      </c>
      <c r="V1644" t="s">
        <v>29</v>
      </c>
      <c r="W1644"/>
      <c r="X1644" t="s">
        <v>30</v>
      </c>
    </row>
    <row r="1645" spans="2:24">
      <c r="B1645" s="2" t="s">
        <v>2543</v>
      </c>
      <c r="C1645" s="1"/>
      <c r="D1645" s="1"/>
      <c r="E1645" s="1"/>
      <c r="F1645" s="1"/>
      <c r="G1645" s="1"/>
      <c r="H1645" s="1"/>
      <c r="I1645"/>
      <c r="J1645"/>
      <c r="K1645"/>
      <c r="L1645"/>
      <c r="M1645"/>
      <c r="N1645"/>
      <c r="O1645"/>
      <c r="Q1645" t="s">
        <v>25</v>
      </c>
      <c r="R1645" s="1" t="s">
        <v>2544</v>
      </c>
      <c r="S1645" s="1"/>
      <c r="T1645" s="1" t="s">
        <v>2545</v>
      </c>
      <c r="U1645" s="1" t="s">
        <v>158</v>
      </c>
      <c r="V1645" t="s">
        <v>29</v>
      </c>
      <c r="W1645"/>
      <c r="X1645" t="s">
        <v>30</v>
      </c>
    </row>
    <row r="1646" spans="2:24">
      <c r="B1646" s="2" t="s">
        <v>2546</v>
      </c>
      <c r="C1646" s="1"/>
      <c r="D1646" s="1"/>
      <c r="E1646" s="1"/>
      <c r="F1646" s="1"/>
      <c r="G1646" s="1"/>
      <c r="H1646" s="1"/>
      <c r="I1646"/>
      <c r="J1646"/>
      <c r="K1646"/>
      <c r="L1646"/>
      <c r="M1646"/>
      <c r="N1646"/>
      <c r="O1646"/>
      <c r="Q1646" t="s">
        <v>25</v>
      </c>
      <c r="R1646" s="1"/>
      <c r="S1646" s="1"/>
      <c r="T1646" s="1" t="s">
        <v>139</v>
      </c>
      <c r="U1646" s="1" t="s">
        <v>28</v>
      </c>
      <c r="V1646" t="s">
        <v>29</v>
      </c>
      <c r="W1646"/>
      <c r="X1646" t="s">
        <v>30</v>
      </c>
    </row>
    <row r="1647" spans="2:24">
      <c r="B1647" s="2" t="s">
        <v>2547</v>
      </c>
      <c r="C1647" s="1">
        <v>9246873092</v>
      </c>
      <c r="D1647" s="1"/>
      <c r="E1647" s="1"/>
      <c r="F1647" s="1"/>
      <c r="G1647" s="1" t="s">
        <v>45</v>
      </c>
      <c r="H1647" s="1" t="s">
        <v>743</v>
      </c>
      <c r="I1647"/>
      <c r="J1647"/>
      <c r="K1647"/>
      <c r="L1647"/>
      <c r="M1647"/>
      <c r="N1647"/>
      <c r="O1647"/>
      <c r="Q1647" t="s">
        <v>25</v>
      </c>
      <c r="R1647" s="1"/>
      <c r="S1647" s="1"/>
      <c r="T1647" s="1" t="s">
        <v>184</v>
      </c>
      <c r="U1647" s="1" t="s">
        <v>185</v>
      </c>
      <c r="V1647" t="s">
        <v>29</v>
      </c>
      <c r="W1647"/>
      <c r="X1647" t="s">
        <v>30</v>
      </c>
    </row>
    <row r="1648" spans="2:24">
      <c r="B1648" s="2" t="s">
        <v>2548</v>
      </c>
      <c r="C1648" s="1">
        <v>7906326108</v>
      </c>
      <c r="D1648" s="1"/>
      <c r="E1648" s="1"/>
      <c r="F1648" s="1"/>
      <c r="G1648" s="1" t="s">
        <v>45</v>
      </c>
      <c r="H1648" s="1" t="s">
        <v>331</v>
      </c>
      <c r="I1648"/>
      <c r="J1648"/>
      <c r="K1648"/>
      <c r="L1648"/>
      <c r="M1648"/>
      <c r="N1648"/>
      <c r="O1648"/>
      <c r="Q1648" t="s">
        <v>25</v>
      </c>
      <c r="R1648" s="1"/>
      <c r="S1648" s="1"/>
      <c r="T1648" s="1" t="s">
        <v>66</v>
      </c>
      <c r="U1648" s="1" t="s">
        <v>28</v>
      </c>
      <c r="V1648" t="s">
        <v>29</v>
      </c>
      <c r="W1648"/>
      <c r="X1648" t="s">
        <v>30</v>
      </c>
    </row>
    <row r="1649" spans="2:24">
      <c r="B1649" s="2" t="s">
        <v>2549</v>
      </c>
      <c r="C1649" s="1">
        <v>9500538625</v>
      </c>
      <c r="D1649" s="1"/>
      <c r="E1649" s="1"/>
      <c r="F1649" s="1"/>
      <c r="G1649" s="1" t="s">
        <v>45</v>
      </c>
      <c r="H1649" s="1" t="s">
        <v>57</v>
      </c>
      <c r="I1649"/>
      <c r="J1649"/>
      <c r="K1649"/>
      <c r="L1649"/>
      <c r="M1649"/>
      <c r="N1649"/>
      <c r="O1649"/>
      <c r="Q1649" t="s">
        <v>25</v>
      </c>
      <c r="R1649" s="1"/>
      <c r="S1649" s="1"/>
      <c r="T1649" s="1" t="s">
        <v>1225</v>
      </c>
      <c r="U1649" s="1" t="s">
        <v>179</v>
      </c>
      <c r="V1649" t="s">
        <v>29</v>
      </c>
      <c r="W1649"/>
      <c r="X1649" t="s">
        <v>30</v>
      </c>
    </row>
    <row r="1650" spans="2:24">
      <c r="B1650" s="2" t="s">
        <v>2550</v>
      </c>
      <c r="C1650" s="1"/>
      <c r="D1650" s="1"/>
      <c r="E1650" s="1"/>
      <c r="F1650" s="1"/>
      <c r="G1650" s="1"/>
      <c r="H1650" s="1"/>
      <c r="I1650"/>
      <c r="J1650"/>
      <c r="K1650"/>
      <c r="L1650"/>
      <c r="M1650"/>
      <c r="N1650"/>
      <c r="O1650"/>
      <c r="Q1650" t="s">
        <v>25</v>
      </c>
      <c r="R1650" s="1"/>
      <c r="S1650" s="1"/>
      <c r="T1650" s="1" t="s">
        <v>52</v>
      </c>
      <c r="U1650" s="1" t="s">
        <v>53</v>
      </c>
      <c r="V1650" t="s">
        <v>29</v>
      </c>
      <c r="W1650"/>
      <c r="X1650" t="s">
        <v>30</v>
      </c>
    </row>
    <row r="1651" spans="2:24">
      <c r="B1651" s="2" t="s">
        <v>2551</v>
      </c>
      <c r="C1651" s="1"/>
      <c r="D1651" s="1"/>
      <c r="E1651" s="1"/>
      <c r="F1651" s="1"/>
      <c r="G1651" s="1"/>
      <c r="H1651" s="1"/>
      <c r="I1651"/>
      <c r="J1651"/>
      <c r="K1651"/>
      <c r="L1651"/>
      <c r="M1651"/>
      <c r="N1651"/>
      <c r="O1651"/>
      <c r="Q1651" t="s">
        <v>25</v>
      </c>
      <c r="R1651" s="1"/>
      <c r="S1651" s="1"/>
      <c r="T1651" s="1" t="s">
        <v>52</v>
      </c>
      <c r="U1651" s="1" t="s">
        <v>53</v>
      </c>
      <c r="V1651" t="s">
        <v>29</v>
      </c>
      <c r="W1651"/>
      <c r="X1651" t="s">
        <v>30</v>
      </c>
    </row>
    <row r="1652" spans="2:24">
      <c r="B1652" s="2" t="s">
        <v>2552</v>
      </c>
      <c r="C1652" s="1"/>
      <c r="D1652" s="1"/>
      <c r="E1652" s="1"/>
      <c r="F1652" s="1"/>
      <c r="G1652" s="1"/>
      <c r="H1652" s="1"/>
      <c r="I1652"/>
      <c r="J1652"/>
      <c r="K1652"/>
      <c r="L1652"/>
      <c r="M1652"/>
      <c r="N1652"/>
      <c r="O1652"/>
      <c r="Q1652" t="s">
        <v>25</v>
      </c>
      <c r="R1652" s="1"/>
      <c r="S1652" s="1"/>
      <c r="T1652" s="1" t="s">
        <v>39</v>
      </c>
      <c r="U1652" s="1" t="s">
        <v>28</v>
      </c>
      <c r="V1652" t="s">
        <v>29</v>
      </c>
      <c r="W1652"/>
      <c r="X1652" t="s">
        <v>30</v>
      </c>
    </row>
    <row r="1653" spans="2:24">
      <c r="B1653" s="2" t="s">
        <v>2553</v>
      </c>
      <c r="C1653" s="1"/>
      <c r="D1653" s="1"/>
      <c r="E1653" s="1"/>
      <c r="F1653" s="1"/>
      <c r="G1653" s="1"/>
      <c r="H1653" s="1"/>
      <c r="I1653"/>
      <c r="J1653"/>
      <c r="K1653"/>
      <c r="L1653"/>
      <c r="M1653"/>
      <c r="N1653"/>
      <c r="O1653"/>
      <c r="Q1653" t="s">
        <v>25</v>
      </c>
      <c r="R1653" s="1"/>
      <c r="S1653" s="1"/>
      <c r="T1653" s="1" t="s">
        <v>66</v>
      </c>
      <c r="U1653" s="1" t="s">
        <v>28</v>
      </c>
      <c r="V1653" t="s">
        <v>29</v>
      </c>
      <c r="W1653"/>
      <c r="X1653" t="s">
        <v>30</v>
      </c>
    </row>
    <row r="1654" spans="2:24">
      <c r="B1654" s="2" t="s">
        <v>2554</v>
      </c>
      <c r="C1654" s="1"/>
      <c r="D1654" s="1"/>
      <c r="E1654" s="1"/>
      <c r="F1654" s="1"/>
      <c r="G1654" s="1"/>
      <c r="H1654" s="1"/>
      <c r="I1654"/>
      <c r="J1654"/>
      <c r="K1654"/>
      <c r="L1654"/>
      <c r="M1654"/>
      <c r="N1654"/>
      <c r="O1654"/>
      <c r="Q1654" t="s">
        <v>25</v>
      </c>
      <c r="R1654" s="1"/>
      <c r="S1654" s="1"/>
      <c r="T1654" s="1" t="s">
        <v>566</v>
      </c>
      <c r="U1654" s="1" t="s">
        <v>284</v>
      </c>
      <c r="V1654" t="s">
        <v>29</v>
      </c>
      <c r="W1654"/>
      <c r="X1654" t="s">
        <v>30</v>
      </c>
    </row>
    <row r="1655" spans="2:24">
      <c r="B1655" s="2" t="s">
        <v>2555</v>
      </c>
      <c r="C1655" s="1"/>
      <c r="D1655" s="1"/>
      <c r="E1655" s="1"/>
      <c r="F1655" s="1"/>
      <c r="G1655" s="1"/>
      <c r="H1655" s="1"/>
      <c r="I1655"/>
      <c r="J1655"/>
      <c r="K1655"/>
      <c r="L1655"/>
      <c r="M1655"/>
      <c r="N1655"/>
      <c r="O1655"/>
      <c r="Q1655" t="s">
        <v>25</v>
      </c>
      <c r="R1655" s="1"/>
      <c r="S1655" s="1"/>
      <c r="T1655" s="1" t="s">
        <v>374</v>
      </c>
      <c r="U1655" s="1" t="s">
        <v>78</v>
      </c>
      <c r="V1655" t="s">
        <v>29</v>
      </c>
      <c r="W1655"/>
      <c r="X1655" t="s">
        <v>30</v>
      </c>
    </row>
    <row r="1656" spans="2:24">
      <c r="B1656" s="2" t="s">
        <v>2556</v>
      </c>
      <c r="C1656" s="1"/>
      <c r="D1656" s="1"/>
      <c r="E1656" s="1"/>
      <c r="F1656" s="1"/>
      <c r="G1656" s="1"/>
      <c r="H1656" s="1"/>
      <c r="I1656"/>
      <c r="J1656"/>
      <c r="K1656"/>
      <c r="L1656"/>
      <c r="M1656"/>
      <c r="N1656"/>
      <c r="O1656"/>
      <c r="Q1656" t="s">
        <v>25</v>
      </c>
      <c r="R1656" s="1" t="s">
        <v>2557</v>
      </c>
      <c r="S1656" s="1"/>
      <c r="T1656" s="1" t="s">
        <v>1171</v>
      </c>
      <c r="U1656" s="1" t="s">
        <v>90</v>
      </c>
      <c r="V1656" t="s">
        <v>29</v>
      </c>
      <c r="W1656"/>
      <c r="X1656" t="s">
        <v>30</v>
      </c>
    </row>
    <row r="1657" spans="2:24">
      <c r="B1657" s="2" t="s">
        <v>2558</v>
      </c>
      <c r="C1657" s="1">
        <v>9650900741</v>
      </c>
      <c r="D1657" s="1"/>
      <c r="E1657" s="1"/>
      <c r="F1657" s="1"/>
      <c r="G1657" s="1" t="s">
        <v>146</v>
      </c>
      <c r="H1657" s="1" t="s">
        <v>476</v>
      </c>
      <c r="I1657"/>
      <c r="J1657"/>
      <c r="K1657"/>
      <c r="L1657"/>
      <c r="M1657"/>
      <c r="N1657"/>
      <c r="O1657"/>
      <c r="Q1657" t="s">
        <v>25</v>
      </c>
      <c r="R1657" s="1"/>
      <c r="S1657" s="1"/>
      <c r="T1657" s="1" t="s">
        <v>93</v>
      </c>
      <c r="U1657" s="1" t="s">
        <v>53</v>
      </c>
      <c r="V1657" t="s">
        <v>29</v>
      </c>
      <c r="W1657"/>
      <c r="X1657" t="s">
        <v>30</v>
      </c>
    </row>
    <row r="1658" spans="2:24">
      <c r="B1658" s="2" t="s">
        <v>2559</v>
      </c>
      <c r="C1658" s="1"/>
      <c r="D1658" s="1"/>
      <c r="E1658" s="1"/>
      <c r="F1658" s="1"/>
      <c r="G1658" s="1"/>
      <c r="H1658" s="1"/>
      <c r="I1658"/>
      <c r="J1658"/>
      <c r="K1658"/>
      <c r="L1658"/>
      <c r="M1658"/>
      <c r="N1658"/>
      <c r="O1658"/>
      <c r="Q1658" t="s">
        <v>25</v>
      </c>
      <c r="R1658" s="1"/>
      <c r="S1658" s="1"/>
      <c r="T1658" s="1" t="s">
        <v>2560</v>
      </c>
      <c r="U1658" s="1" t="s">
        <v>116</v>
      </c>
      <c r="V1658" t="s">
        <v>29</v>
      </c>
      <c r="W1658"/>
      <c r="X1658" t="s">
        <v>30</v>
      </c>
    </row>
    <row r="1659" spans="2:24">
      <c r="B1659" s="2" t="s">
        <v>2561</v>
      </c>
      <c r="C1659" s="1">
        <v>9585547551</v>
      </c>
      <c r="D1659" s="1"/>
      <c r="E1659" s="1"/>
      <c r="F1659" s="1"/>
      <c r="G1659" s="1" t="s">
        <v>45</v>
      </c>
      <c r="H1659" s="1" t="s">
        <v>331</v>
      </c>
      <c r="I1659"/>
      <c r="J1659"/>
      <c r="K1659"/>
      <c r="L1659"/>
      <c r="M1659"/>
      <c r="N1659"/>
      <c r="O1659"/>
      <c r="Q1659" t="s">
        <v>25</v>
      </c>
      <c r="R1659" s="1" t="s">
        <v>2562</v>
      </c>
      <c r="S1659" s="1"/>
      <c r="T1659" s="1" t="s">
        <v>2563</v>
      </c>
      <c r="U1659" s="1" t="s">
        <v>179</v>
      </c>
      <c r="V1659" t="s">
        <v>29</v>
      </c>
      <c r="W1659"/>
      <c r="X1659" t="s">
        <v>30</v>
      </c>
    </row>
    <row r="1660" spans="2:24">
      <c r="B1660" s="2" t="s">
        <v>2564</v>
      </c>
      <c r="C1660" s="1"/>
      <c r="D1660" s="1"/>
      <c r="E1660" s="1"/>
      <c r="F1660" s="1"/>
      <c r="G1660" s="1"/>
      <c r="H1660" s="1"/>
      <c r="I1660"/>
      <c r="J1660"/>
      <c r="K1660"/>
      <c r="L1660"/>
      <c r="M1660"/>
      <c r="N1660"/>
      <c r="O1660"/>
      <c r="Q1660" t="s">
        <v>25</v>
      </c>
      <c r="R1660" s="1"/>
      <c r="S1660" s="1"/>
      <c r="T1660" s="1" t="s">
        <v>356</v>
      </c>
      <c r="U1660" s="1" t="s">
        <v>78</v>
      </c>
      <c r="V1660" t="s">
        <v>29</v>
      </c>
      <c r="W1660"/>
      <c r="X1660" t="s">
        <v>30</v>
      </c>
    </row>
    <row r="1661" spans="2:24">
      <c r="B1661" s="2" t="s">
        <v>2565</v>
      </c>
      <c r="C1661" s="1">
        <v>9412288641</v>
      </c>
      <c r="D1661" s="1"/>
      <c r="E1661" s="1"/>
      <c r="F1661" s="1"/>
      <c r="G1661" s="1" t="s">
        <v>45</v>
      </c>
      <c r="H1661" s="1" t="s">
        <v>247</v>
      </c>
      <c r="I1661"/>
      <c r="J1661"/>
      <c r="K1661"/>
      <c r="L1661"/>
      <c r="M1661"/>
      <c r="N1661"/>
      <c r="O1661"/>
      <c r="Q1661" t="s">
        <v>25</v>
      </c>
      <c r="R1661" s="1"/>
      <c r="S1661" s="1"/>
      <c r="T1661" s="1" t="s">
        <v>662</v>
      </c>
      <c r="U1661" s="1" t="s">
        <v>28</v>
      </c>
      <c r="V1661" t="s">
        <v>29</v>
      </c>
      <c r="W1661"/>
      <c r="X1661" t="s">
        <v>30</v>
      </c>
    </row>
    <row r="1662" spans="2:24">
      <c r="B1662" s="2" t="s">
        <v>2566</v>
      </c>
      <c r="C1662" s="1"/>
      <c r="D1662" s="1"/>
      <c r="E1662" s="1"/>
      <c r="F1662" s="1"/>
      <c r="G1662" s="1"/>
      <c r="H1662" s="1"/>
      <c r="I1662"/>
      <c r="J1662"/>
      <c r="K1662"/>
      <c r="L1662"/>
      <c r="M1662"/>
      <c r="N1662"/>
      <c r="O1662"/>
      <c r="Q1662" t="s">
        <v>25</v>
      </c>
      <c r="R1662" s="1" t="s">
        <v>2567</v>
      </c>
      <c r="S1662" s="1"/>
      <c r="T1662" s="1" t="s">
        <v>115</v>
      </c>
      <c r="U1662" s="1" t="s">
        <v>116</v>
      </c>
      <c r="V1662" t="s">
        <v>29</v>
      </c>
      <c r="W1662"/>
      <c r="X1662" t="s">
        <v>30</v>
      </c>
    </row>
    <row r="1663" spans="2:24">
      <c r="B1663" s="2" t="s">
        <v>2568</v>
      </c>
      <c r="C1663" s="1"/>
      <c r="D1663" s="1"/>
      <c r="E1663" s="1"/>
      <c r="F1663" s="1"/>
      <c r="G1663" s="1"/>
      <c r="H1663" s="1"/>
      <c r="I1663"/>
      <c r="J1663"/>
      <c r="K1663"/>
      <c r="L1663"/>
      <c r="M1663"/>
      <c r="N1663"/>
      <c r="O1663"/>
      <c r="Q1663" t="s">
        <v>25</v>
      </c>
      <c r="R1663" s="1"/>
      <c r="S1663" s="1"/>
      <c r="T1663" s="1" t="s">
        <v>255</v>
      </c>
      <c r="U1663" s="1" t="s">
        <v>116</v>
      </c>
      <c r="V1663" t="s">
        <v>29</v>
      </c>
      <c r="W1663"/>
      <c r="X1663" t="s">
        <v>30</v>
      </c>
    </row>
    <row r="1664" spans="2:24">
      <c r="B1664" s="2" t="s">
        <v>2569</v>
      </c>
      <c r="C1664" s="1">
        <v>9205501065</v>
      </c>
      <c r="D1664" s="1"/>
      <c r="E1664" s="1"/>
      <c r="F1664" s="1"/>
      <c r="G1664" s="1" t="s">
        <v>146</v>
      </c>
      <c r="H1664" s="1" t="s">
        <v>247</v>
      </c>
      <c r="I1664"/>
      <c r="J1664"/>
      <c r="K1664"/>
      <c r="L1664"/>
      <c r="M1664"/>
      <c r="N1664"/>
      <c r="O1664"/>
      <c r="Q1664" t="s">
        <v>25</v>
      </c>
      <c r="R1664" s="1"/>
      <c r="S1664" s="1"/>
      <c r="T1664" s="1" t="s">
        <v>39</v>
      </c>
      <c r="U1664" s="1" t="s">
        <v>28</v>
      </c>
      <c r="V1664" t="s">
        <v>29</v>
      </c>
      <c r="W1664"/>
      <c r="X1664" t="s">
        <v>30</v>
      </c>
    </row>
    <row r="1665" spans="2:24">
      <c r="B1665" s="2" t="s">
        <v>2570</v>
      </c>
      <c r="C1665" s="1">
        <v>9811108378</v>
      </c>
      <c r="D1665" s="1"/>
      <c r="E1665" s="1"/>
      <c r="F1665" s="1"/>
      <c r="G1665" s="1" t="s">
        <v>146</v>
      </c>
      <c r="H1665" s="1" t="s">
        <v>476</v>
      </c>
      <c r="I1665"/>
      <c r="J1665"/>
      <c r="K1665"/>
      <c r="L1665"/>
      <c r="M1665"/>
      <c r="N1665"/>
      <c r="O1665"/>
      <c r="Q1665" t="s">
        <v>25</v>
      </c>
      <c r="R1665" s="1"/>
      <c r="S1665" s="1"/>
      <c r="T1665" s="1" t="s">
        <v>356</v>
      </c>
      <c r="U1665" s="1" t="s">
        <v>78</v>
      </c>
      <c r="V1665" t="s">
        <v>29</v>
      </c>
      <c r="W1665"/>
      <c r="X1665" t="s">
        <v>30</v>
      </c>
    </row>
    <row r="1666" spans="2:24">
      <c r="B1666" s="2" t="s">
        <v>2571</v>
      </c>
      <c r="C1666" s="1"/>
      <c r="D1666" s="1"/>
      <c r="E1666" s="1"/>
      <c r="F1666" s="1"/>
      <c r="G1666" s="1"/>
      <c r="H1666" s="1"/>
      <c r="I1666"/>
      <c r="J1666"/>
      <c r="K1666"/>
      <c r="L1666"/>
      <c r="M1666"/>
      <c r="N1666"/>
      <c r="O1666"/>
      <c r="Q1666" t="s">
        <v>25</v>
      </c>
      <c r="R1666" s="1" t="s">
        <v>2572</v>
      </c>
      <c r="S1666" s="1"/>
      <c r="T1666" s="1" t="s">
        <v>631</v>
      </c>
      <c r="U1666" s="1" t="s">
        <v>102</v>
      </c>
      <c r="V1666" t="s">
        <v>29</v>
      </c>
      <c r="W1666"/>
      <c r="X1666" t="s">
        <v>30</v>
      </c>
    </row>
    <row r="1667" spans="2:24">
      <c r="B1667" s="2" t="s">
        <v>2573</v>
      </c>
      <c r="C1667" s="1"/>
      <c r="D1667" s="1"/>
      <c r="E1667" s="1"/>
      <c r="F1667" s="1"/>
      <c r="G1667" s="1"/>
      <c r="H1667" s="1"/>
      <c r="I1667"/>
      <c r="J1667"/>
      <c r="K1667"/>
      <c r="L1667"/>
      <c r="M1667"/>
      <c r="N1667"/>
      <c r="O1667"/>
      <c r="Q1667" t="s">
        <v>25</v>
      </c>
      <c r="R1667" s="1"/>
      <c r="S1667" s="1"/>
      <c r="T1667" s="1" t="s">
        <v>1021</v>
      </c>
      <c r="U1667" s="1" t="s">
        <v>179</v>
      </c>
      <c r="V1667" t="s">
        <v>29</v>
      </c>
      <c r="W1667"/>
      <c r="X1667" t="s">
        <v>30</v>
      </c>
    </row>
    <row r="1668" spans="2:24">
      <c r="B1668" s="2" t="s">
        <v>2574</v>
      </c>
      <c r="C1668" s="1">
        <v>8595727380</v>
      </c>
      <c r="D1668" s="1"/>
      <c r="E1668" s="1"/>
      <c r="F1668" s="1"/>
      <c r="G1668" s="1" t="s">
        <v>72</v>
      </c>
      <c r="H1668" s="1" t="s">
        <v>46</v>
      </c>
      <c r="I1668"/>
      <c r="J1668"/>
      <c r="K1668"/>
      <c r="L1668"/>
      <c r="M1668"/>
      <c r="N1668"/>
      <c r="O1668"/>
      <c r="Q1668" t="s">
        <v>25</v>
      </c>
      <c r="R1668" s="1"/>
      <c r="S1668" s="1"/>
      <c r="T1668" s="1" t="s">
        <v>39</v>
      </c>
      <c r="U1668" s="1" t="s">
        <v>28</v>
      </c>
      <c r="V1668" t="s">
        <v>29</v>
      </c>
      <c r="W1668"/>
      <c r="X1668" t="s">
        <v>30</v>
      </c>
    </row>
    <row r="1669" spans="2:24">
      <c r="B1669" s="2" t="s">
        <v>2575</v>
      </c>
      <c r="C1669" s="1"/>
      <c r="D1669" s="1"/>
      <c r="E1669" s="1"/>
      <c r="F1669" s="1"/>
      <c r="G1669" s="1"/>
      <c r="H1669" s="1"/>
      <c r="I1669"/>
      <c r="J1669"/>
      <c r="K1669"/>
      <c r="L1669"/>
      <c r="M1669"/>
      <c r="N1669"/>
      <c r="O1669"/>
      <c r="Q1669" t="s">
        <v>25</v>
      </c>
      <c r="R1669" s="1" t="s">
        <v>2576</v>
      </c>
      <c r="S1669" s="1"/>
      <c r="T1669" s="1" t="s">
        <v>32</v>
      </c>
      <c r="U1669" s="1" t="s">
        <v>33</v>
      </c>
      <c r="V1669" t="s">
        <v>29</v>
      </c>
      <c r="W1669"/>
      <c r="X1669" t="s">
        <v>30</v>
      </c>
    </row>
    <row r="1670" spans="2:24">
      <c r="B1670" s="2" t="s">
        <v>2577</v>
      </c>
      <c r="C1670" s="1">
        <v>9960710384</v>
      </c>
      <c r="D1670" s="1"/>
      <c r="E1670" s="1"/>
      <c r="F1670" s="1"/>
      <c r="G1670" s="1" t="s">
        <v>146</v>
      </c>
      <c r="H1670" s="1" t="s">
        <v>1268</v>
      </c>
      <c r="I1670"/>
      <c r="J1670"/>
      <c r="K1670"/>
      <c r="L1670"/>
      <c r="M1670"/>
      <c r="N1670"/>
      <c r="O1670"/>
      <c r="Q1670" t="s">
        <v>25</v>
      </c>
      <c r="R1670" s="1"/>
      <c r="S1670" s="1"/>
      <c r="T1670" s="1" t="s">
        <v>1859</v>
      </c>
      <c r="U1670" s="1" t="s">
        <v>33</v>
      </c>
      <c r="V1670" t="s">
        <v>29</v>
      </c>
      <c r="W1670"/>
      <c r="X1670" t="s">
        <v>30</v>
      </c>
    </row>
    <row r="1671" spans="2:24">
      <c r="B1671" s="2" t="s">
        <v>2578</v>
      </c>
      <c r="C1671" s="1"/>
      <c r="D1671" s="1"/>
      <c r="E1671" s="1"/>
      <c r="F1671" s="1"/>
      <c r="G1671" s="1"/>
      <c r="H1671" s="1"/>
      <c r="I1671"/>
      <c r="J1671"/>
      <c r="K1671"/>
      <c r="L1671"/>
      <c r="M1671"/>
      <c r="N1671"/>
      <c r="O1671"/>
      <c r="Q1671" t="s">
        <v>25</v>
      </c>
      <c r="R1671" s="1"/>
      <c r="S1671" s="1"/>
      <c r="T1671" s="1" t="s">
        <v>1663</v>
      </c>
      <c r="U1671" s="1" t="s">
        <v>78</v>
      </c>
      <c r="V1671" t="s">
        <v>29</v>
      </c>
      <c r="W1671"/>
      <c r="X1671" t="s">
        <v>30</v>
      </c>
    </row>
    <row r="1672" spans="2:24">
      <c r="B1672" s="2" t="s">
        <v>2579</v>
      </c>
      <c r="C1672" s="1"/>
      <c r="D1672" s="1"/>
      <c r="E1672" s="1"/>
      <c r="F1672" s="1"/>
      <c r="G1672" s="1"/>
      <c r="H1672" s="1"/>
      <c r="I1672"/>
      <c r="J1672"/>
      <c r="K1672"/>
      <c r="L1672"/>
      <c r="M1672"/>
      <c r="N1672"/>
      <c r="O1672"/>
      <c r="Q1672" t="s">
        <v>25</v>
      </c>
      <c r="R1672" s="1"/>
      <c r="S1672" s="1"/>
      <c r="T1672" s="1" t="s">
        <v>39</v>
      </c>
      <c r="U1672" s="1" t="s">
        <v>28</v>
      </c>
      <c r="V1672" t="s">
        <v>29</v>
      </c>
      <c r="W1672"/>
      <c r="X1672" t="s">
        <v>30</v>
      </c>
    </row>
    <row r="1673" spans="2:24">
      <c r="B1673" s="2" t="s">
        <v>2580</v>
      </c>
      <c r="C1673" s="1">
        <v>9355405900</v>
      </c>
      <c r="D1673" s="1"/>
      <c r="E1673" s="1"/>
      <c r="F1673" s="1"/>
      <c r="G1673" s="1" t="s">
        <v>45</v>
      </c>
      <c r="H1673" s="1" t="s">
        <v>1268</v>
      </c>
      <c r="I1673"/>
      <c r="J1673"/>
      <c r="K1673"/>
      <c r="L1673"/>
      <c r="M1673"/>
      <c r="N1673"/>
      <c r="O1673"/>
      <c r="Q1673" t="s">
        <v>25</v>
      </c>
      <c r="R1673" s="1"/>
      <c r="S1673" s="1"/>
      <c r="T1673" s="1" t="s">
        <v>1663</v>
      </c>
      <c r="U1673" s="1" t="s">
        <v>78</v>
      </c>
      <c r="V1673" t="s">
        <v>29</v>
      </c>
      <c r="W1673"/>
      <c r="X1673" t="s">
        <v>30</v>
      </c>
    </row>
    <row r="1674" spans="2:24">
      <c r="B1674" s="2" t="s">
        <v>2581</v>
      </c>
      <c r="C1674" s="1"/>
      <c r="D1674" s="1"/>
      <c r="E1674" s="1"/>
      <c r="F1674" s="1"/>
      <c r="G1674" s="1"/>
      <c r="H1674" s="1"/>
      <c r="I1674"/>
      <c r="J1674"/>
      <c r="K1674"/>
      <c r="L1674"/>
      <c r="M1674"/>
      <c r="N1674"/>
      <c r="O1674"/>
      <c r="Q1674" t="s">
        <v>25</v>
      </c>
      <c r="R1674" s="1"/>
      <c r="S1674" s="1"/>
      <c r="T1674" s="1" t="s">
        <v>391</v>
      </c>
      <c r="U1674" s="1" t="s">
        <v>350</v>
      </c>
      <c r="V1674" t="s">
        <v>29</v>
      </c>
      <c r="W1674"/>
      <c r="X1674" t="s">
        <v>30</v>
      </c>
    </row>
    <row r="1675" spans="2:24">
      <c r="B1675" s="2" t="s">
        <v>2582</v>
      </c>
      <c r="C1675" s="1"/>
      <c r="D1675" s="1"/>
      <c r="E1675" s="1"/>
      <c r="F1675" s="1"/>
      <c r="G1675" s="1"/>
      <c r="H1675" s="1"/>
      <c r="I1675"/>
      <c r="J1675"/>
      <c r="K1675"/>
      <c r="L1675"/>
      <c r="M1675"/>
      <c r="N1675"/>
      <c r="O1675"/>
      <c r="Q1675" t="s">
        <v>25</v>
      </c>
      <c r="R1675" s="1"/>
      <c r="S1675" s="1"/>
      <c r="T1675" s="1" t="s">
        <v>2583</v>
      </c>
      <c r="U1675" s="1" t="s">
        <v>116</v>
      </c>
      <c r="V1675" t="s">
        <v>29</v>
      </c>
      <c r="W1675"/>
      <c r="X1675" t="s">
        <v>30</v>
      </c>
    </row>
    <row r="1676" spans="2:24">
      <c r="B1676" s="2" t="s">
        <v>2584</v>
      </c>
      <c r="C1676" s="1"/>
      <c r="D1676" s="1"/>
      <c r="E1676" s="1"/>
      <c r="F1676" s="1"/>
      <c r="G1676" s="1"/>
      <c r="H1676" s="1"/>
      <c r="I1676"/>
      <c r="J1676"/>
      <c r="K1676"/>
      <c r="L1676"/>
      <c r="M1676"/>
      <c r="N1676"/>
      <c r="O1676"/>
      <c r="Q1676" t="s">
        <v>25</v>
      </c>
      <c r="R1676" s="1"/>
      <c r="S1676" s="1"/>
      <c r="T1676" s="1" t="s">
        <v>2585</v>
      </c>
      <c r="U1676" s="1" t="s">
        <v>105</v>
      </c>
      <c r="V1676" t="s">
        <v>29</v>
      </c>
      <c r="W1676"/>
      <c r="X1676" t="s">
        <v>30</v>
      </c>
    </row>
    <row r="1677" spans="2:24">
      <c r="B1677" s="2" t="s">
        <v>2586</v>
      </c>
      <c r="C1677" s="1"/>
      <c r="D1677" s="1"/>
      <c r="E1677" s="1"/>
      <c r="F1677" s="1"/>
      <c r="G1677" s="1"/>
      <c r="H1677" s="1"/>
      <c r="I1677"/>
      <c r="J1677"/>
      <c r="K1677"/>
      <c r="L1677"/>
      <c r="M1677"/>
      <c r="N1677"/>
      <c r="O1677"/>
      <c r="Q1677" t="s">
        <v>25</v>
      </c>
      <c r="R1677" s="1" t="s">
        <v>2587</v>
      </c>
      <c r="S1677" s="1"/>
      <c r="T1677" s="1" t="s">
        <v>2445</v>
      </c>
      <c r="U1677" s="1" t="s">
        <v>105</v>
      </c>
      <c r="V1677" t="s">
        <v>29</v>
      </c>
      <c r="W1677"/>
      <c r="X1677" t="s">
        <v>30</v>
      </c>
    </row>
    <row r="1678" spans="2:24">
      <c r="B1678" s="2" t="s">
        <v>2588</v>
      </c>
      <c r="C1678" s="1"/>
      <c r="D1678" s="1"/>
      <c r="E1678" s="1"/>
      <c r="F1678" s="1"/>
      <c r="G1678" s="1"/>
      <c r="H1678" s="1"/>
      <c r="I1678"/>
      <c r="J1678"/>
      <c r="K1678"/>
      <c r="L1678"/>
      <c r="M1678"/>
      <c r="N1678"/>
      <c r="O1678"/>
      <c r="Q1678" t="s">
        <v>25</v>
      </c>
      <c r="R1678" s="1"/>
      <c r="S1678" s="1"/>
      <c r="T1678" s="1" t="s">
        <v>1564</v>
      </c>
      <c r="U1678" s="1" t="s">
        <v>102</v>
      </c>
      <c r="V1678" t="s">
        <v>29</v>
      </c>
      <c r="W1678"/>
      <c r="X1678" t="s">
        <v>30</v>
      </c>
    </row>
    <row r="1679" spans="2:24">
      <c r="B1679" s="2" t="s">
        <v>2589</v>
      </c>
      <c r="C1679" s="1"/>
      <c r="D1679" s="1"/>
      <c r="E1679" s="1"/>
      <c r="F1679" s="1"/>
      <c r="G1679" s="1"/>
      <c r="H1679" s="1"/>
      <c r="I1679"/>
      <c r="J1679"/>
      <c r="K1679"/>
      <c r="L1679"/>
      <c r="M1679"/>
      <c r="N1679"/>
      <c r="O1679"/>
      <c r="Q1679" t="s">
        <v>25</v>
      </c>
      <c r="R1679" s="1"/>
      <c r="S1679" s="1"/>
      <c r="T1679" s="1" t="s">
        <v>52</v>
      </c>
      <c r="U1679" s="1" t="s">
        <v>53</v>
      </c>
      <c r="V1679" t="s">
        <v>29</v>
      </c>
      <c r="W1679"/>
      <c r="X1679" t="s">
        <v>30</v>
      </c>
    </row>
    <row r="1680" spans="2:24">
      <c r="B1680" s="2" t="s">
        <v>2590</v>
      </c>
      <c r="C1680" s="1"/>
      <c r="D1680" s="1"/>
      <c r="E1680" s="1"/>
      <c r="F1680" s="1"/>
      <c r="G1680" s="1" t="s">
        <v>56</v>
      </c>
      <c r="H1680" s="1" t="s">
        <v>476</v>
      </c>
      <c r="I1680"/>
      <c r="J1680"/>
      <c r="K1680"/>
      <c r="L1680"/>
      <c r="M1680"/>
      <c r="N1680"/>
      <c r="O1680"/>
      <c r="Q1680" t="s">
        <v>25</v>
      </c>
      <c r="R1680" s="1"/>
      <c r="S1680" s="1"/>
      <c r="T1680" s="1" t="s">
        <v>820</v>
      </c>
      <c r="U1680" s="1" t="s">
        <v>53</v>
      </c>
      <c r="V1680" t="s">
        <v>29</v>
      </c>
      <c r="W1680"/>
      <c r="X1680" t="s">
        <v>30</v>
      </c>
    </row>
    <row r="1681" spans="2:24">
      <c r="B1681" s="2" t="s">
        <v>2591</v>
      </c>
      <c r="C1681" s="1"/>
      <c r="D1681" s="1"/>
      <c r="E1681" s="1"/>
      <c r="F1681" s="1"/>
      <c r="G1681" s="1"/>
      <c r="H1681" s="1"/>
      <c r="I1681"/>
      <c r="J1681"/>
      <c r="K1681"/>
      <c r="L1681"/>
      <c r="M1681"/>
      <c r="N1681"/>
      <c r="O1681"/>
      <c r="Q1681" t="s">
        <v>25</v>
      </c>
      <c r="R1681" s="1"/>
      <c r="S1681" s="1"/>
      <c r="T1681" s="1" t="s">
        <v>423</v>
      </c>
      <c r="U1681" s="1" t="s">
        <v>28</v>
      </c>
      <c r="V1681" t="s">
        <v>29</v>
      </c>
      <c r="W1681"/>
      <c r="X1681" t="s">
        <v>30</v>
      </c>
    </row>
    <row r="1682" spans="2:24">
      <c r="B1682" s="2" t="s">
        <v>2592</v>
      </c>
      <c r="C1682" s="1"/>
      <c r="D1682" s="1"/>
      <c r="E1682" s="1"/>
      <c r="F1682" s="1"/>
      <c r="G1682" s="1"/>
      <c r="H1682" s="1"/>
      <c r="I1682"/>
      <c r="J1682"/>
      <c r="K1682"/>
      <c r="L1682"/>
      <c r="M1682"/>
      <c r="N1682"/>
      <c r="O1682"/>
      <c r="Q1682" t="s">
        <v>25</v>
      </c>
      <c r="R1682" s="1"/>
      <c r="S1682" s="1"/>
      <c r="T1682" s="1" t="s">
        <v>52</v>
      </c>
      <c r="U1682" s="1" t="s">
        <v>53</v>
      </c>
      <c r="V1682" t="s">
        <v>29</v>
      </c>
      <c r="W1682"/>
      <c r="X1682" t="s">
        <v>30</v>
      </c>
    </row>
    <row r="1683" spans="2:24">
      <c r="B1683" s="2" t="s">
        <v>2593</v>
      </c>
      <c r="C1683" s="1"/>
      <c r="D1683" s="1"/>
      <c r="E1683" s="1"/>
      <c r="F1683" s="1"/>
      <c r="G1683" s="1"/>
      <c r="H1683" s="1"/>
      <c r="I1683"/>
      <c r="J1683"/>
      <c r="K1683"/>
      <c r="L1683"/>
      <c r="M1683"/>
      <c r="N1683"/>
      <c r="O1683"/>
      <c r="Q1683" t="s">
        <v>25</v>
      </c>
      <c r="R1683" s="1"/>
      <c r="S1683" s="1"/>
      <c r="T1683" s="1" t="s">
        <v>39</v>
      </c>
      <c r="U1683" s="1" t="s">
        <v>28</v>
      </c>
      <c r="V1683" t="s">
        <v>29</v>
      </c>
      <c r="W1683"/>
      <c r="X1683" t="s">
        <v>30</v>
      </c>
    </row>
    <row r="1684" spans="2:24">
      <c r="B1684" s="2" t="s">
        <v>2594</v>
      </c>
      <c r="C1684" s="1"/>
      <c r="D1684" s="1"/>
      <c r="E1684" s="1"/>
      <c r="F1684" s="1"/>
      <c r="G1684" s="1"/>
      <c r="H1684" s="1"/>
      <c r="I1684"/>
      <c r="J1684"/>
      <c r="K1684"/>
      <c r="L1684"/>
      <c r="M1684"/>
      <c r="N1684"/>
      <c r="O1684"/>
      <c r="Q1684" t="s">
        <v>25</v>
      </c>
      <c r="R1684" s="1"/>
      <c r="S1684" s="1"/>
      <c r="T1684" s="1" t="s">
        <v>39</v>
      </c>
      <c r="U1684" s="1" t="s">
        <v>28</v>
      </c>
      <c r="V1684" t="s">
        <v>29</v>
      </c>
      <c r="W1684"/>
      <c r="X1684" t="s">
        <v>30</v>
      </c>
    </row>
    <row r="1685" spans="2:24">
      <c r="B1685" s="2" t="s">
        <v>2595</v>
      </c>
      <c r="C1685" s="1"/>
      <c r="D1685" s="1"/>
      <c r="E1685" s="1"/>
      <c r="F1685" s="1"/>
      <c r="G1685" s="1"/>
      <c r="H1685" s="1"/>
      <c r="I1685"/>
      <c r="J1685"/>
      <c r="K1685"/>
      <c r="L1685"/>
      <c r="M1685"/>
      <c r="N1685"/>
      <c r="O1685"/>
      <c r="Q1685" t="s">
        <v>25</v>
      </c>
      <c r="R1685" s="1"/>
      <c r="S1685" s="1"/>
      <c r="T1685" s="1" t="s">
        <v>52</v>
      </c>
      <c r="U1685" s="1" t="s">
        <v>53</v>
      </c>
      <c r="V1685" t="s">
        <v>29</v>
      </c>
      <c r="W1685"/>
      <c r="X1685" t="s">
        <v>30</v>
      </c>
    </row>
    <row r="1686" spans="2:24">
      <c r="B1686" s="2" t="s">
        <v>2596</v>
      </c>
      <c r="C1686" s="1"/>
      <c r="D1686" s="1"/>
      <c r="E1686" s="1"/>
      <c r="F1686" s="1"/>
      <c r="G1686" s="1"/>
      <c r="H1686" s="1"/>
      <c r="I1686"/>
      <c r="J1686"/>
      <c r="K1686"/>
      <c r="L1686"/>
      <c r="M1686"/>
      <c r="N1686"/>
      <c r="O1686"/>
      <c r="Q1686" t="s">
        <v>25</v>
      </c>
      <c r="R1686" s="1"/>
      <c r="S1686" s="1"/>
      <c r="T1686" s="1" t="s">
        <v>784</v>
      </c>
      <c r="U1686" s="1" t="s">
        <v>179</v>
      </c>
      <c r="V1686" t="s">
        <v>29</v>
      </c>
      <c r="W1686"/>
      <c r="X1686" t="s">
        <v>30</v>
      </c>
    </row>
    <row r="1687" spans="2:24">
      <c r="B1687" s="2" t="s">
        <v>2597</v>
      </c>
      <c r="C1687" s="1">
        <v>9246668393</v>
      </c>
      <c r="D1687" s="1"/>
      <c r="E1687" s="1"/>
      <c r="F1687" s="1"/>
      <c r="G1687" s="1" t="s">
        <v>45</v>
      </c>
      <c r="H1687" s="1" t="s">
        <v>476</v>
      </c>
      <c r="I1687"/>
      <c r="J1687"/>
      <c r="K1687"/>
      <c r="L1687"/>
      <c r="M1687"/>
      <c r="N1687"/>
      <c r="O1687"/>
      <c r="Q1687" t="s">
        <v>25</v>
      </c>
      <c r="R1687" s="1"/>
      <c r="S1687" s="1"/>
      <c r="T1687" s="1" t="s">
        <v>1405</v>
      </c>
      <c r="U1687" s="1" t="s">
        <v>276</v>
      </c>
      <c r="V1687" t="s">
        <v>29</v>
      </c>
      <c r="W1687"/>
      <c r="X1687" t="s">
        <v>30</v>
      </c>
    </row>
    <row r="1688" spans="2:24">
      <c r="B1688" s="2" t="s">
        <v>2598</v>
      </c>
      <c r="C1688" s="1"/>
      <c r="D1688" s="1"/>
      <c r="E1688" s="1"/>
      <c r="F1688" s="1"/>
      <c r="G1688" s="1"/>
      <c r="H1688" s="1"/>
      <c r="I1688"/>
      <c r="J1688"/>
      <c r="K1688"/>
      <c r="L1688"/>
      <c r="M1688"/>
      <c r="N1688"/>
      <c r="O1688"/>
      <c r="Q1688" t="s">
        <v>25</v>
      </c>
      <c r="R1688" s="1"/>
      <c r="S1688" s="1"/>
      <c r="T1688" s="1" t="s">
        <v>123</v>
      </c>
      <c r="U1688" s="1" t="s">
        <v>43</v>
      </c>
      <c r="V1688" t="s">
        <v>29</v>
      </c>
      <c r="W1688"/>
      <c r="X1688" t="s">
        <v>30</v>
      </c>
    </row>
    <row r="1689" spans="2:24">
      <c r="B1689" s="2" t="s">
        <v>2599</v>
      </c>
      <c r="C1689" s="1"/>
      <c r="D1689" s="1"/>
      <c r="E1689" s="1"/>
      <c r="F1689" s="1"/>
      <c r="G1689" s="1"/>
      <c r="H1689" s="1"/>
      <c r="I1689"/>
      <c r="J1689"/>
      <c r="K1689"/>
      <c r="L1689"/>
      <c r="M1689"/>
      <c r="N1689"/>
      <c r="O1689"/>
      <c r="Q1689" t="s">
        <v>25</v>
      </c>
      <c r="R1689" s="1"/>
      <c r="S1689" s="1"/>
      <c r="T1689" s="1" t="s">
        <v>2600</v>
      </c>
      <c r="U1689" s="1" t="s">
        <v>33</v>
      </c>
      <c r="V1689" t="s">
        <v>29</v>
      </c>
      <c r="W1689"/>
      <c r="X1689" t="s">
        <v>30</v>
      </c>
    </row>
    <row r="1690" spans="2:24">
      <c r="B1690" s="2" t="s">
        <v>2601</v>
      </c>
      <c r="C1690" s="1"/>
      <c r="D1690" s="1"/>
      <c r="E1690" s="1"/>
      <c r="F1690" s="1"/>
      <c r="G1690" s="1"/>
      <c r="H1690" s="1"/>
      <c r="I1690"/>
      <c r="J1690"/>
      <c r="K1690"/>
      <c r="L1690"/>
      <c r="M1690"/>
      <c r="N1690"/>
      <c r="O1690"/>
      <c r="Q1690" t="s">
        <v>25</v>
      </c>
      <c r="R1690" s="1" t="s">
        <v>2602</v>
      </c>
      <c r="S1690" s="1"/>
      <c r="T1690" s="1" t="s">
        <v>2603</v>
      </c>
      <c r="U1690" s="1" t="s">
        <v>350</v>
      </c>
      <c r="V1690" t="s">
        <v>29</v>
      </c>
      <c r="W1690"/>
      <c r="X1690" t="s">
        <v>30</v>
      </c>
    </row>
    <row r="1691" spans="2:24">
      <c r="B1691" s="2" t="s">
        <v>2604</v>
      </c>
      <c r="C1691" s="1"/>
      <c r="D1691" s="1"/>
      <c r="E1691" s="1"/>
      <c r="F1691" s="1"/>
      <c r="G1691" s="1"/>
      <c r="H1691" s="1"/>
      <c r="I1691"/>
      <c r="J1691"/>
      <c r="K1691"/>
      <c r="L1691"/>
      <c r="M1691"/>
      <c r="N1691"/>
      <c r="O1691"/>
      <c r="Q1691" t="s">
        <v>25</v>
      </c>
      <c r="R1691" s="1"/>
      <c r="S1691" s="1"/>
      <c r="T1691" s="1" t="s">
        <v>2605</v>
      </c>
      <c r="U1691" s="1" t="s">
        <v>116</v>
      </c>
      <c r="V1691" t="s">
        <v>29</v>
      </c>
      <c r="W1691"/>
      <c r="X1691" t="s">
        <v>30</v>
      </c>
    </row>
    <row r="1692" spans="2:24">
      <c r="B1692" s="2" t="s">
        <v>2606</v>
      </c>
      <c r="C1692" s="1"/>
      <c r="D1692" s="1"/>
      <c r="E1692" s="1"/>
      <c r="F1692" s="1"/>
      <c r="G1692" s="1"/>
      <c r="H1692" s="1"/>
      <c r="I1692"/>
      <c r="J1692"/>
      <c r="K1692"/>
      <c r="L1692"/>
      <c r="M1692"/>
      <c r="N1692"/>
      <c r="O1692"/>
      <c r="Q1692" t="s">
        <v>25</v>
      </c>
      <c r="R1692" s="1"/>
      <c r="S1692" s="1"/>
      <c r="T1692" s="1" t="s">
        <v>1333</v>
      </c>
      <c r="U1692" s="1" t="s">
        <v>33</v>
      </c>
      <c r="V1692" t="s">
        <v>29</v>
      </c>
      <c r="W1692"/>
      <c r="X1692" t="s">
        <v>30</v>
      </c>
    </row>
    <row r="1693" spans="2:24">
      <c r="B1693" s="2" t="s">
        <v>2607</v>
      </c>
      <c r="C1693" s="1"/>
      <c r="D1693" s="1"/>
      <c r="E1693" s="1"/>
      <c r="F1693" s="1"/>
      <c r="G1693" s="1"/>
      <c r="H1693" s="1"/>
      <c r="I1693"/>
      <c r="J1693"/>
      <c r="K1693"/>
      <c r="L1693"/>
      <c r="M1693"/>
      <c r="N1693"/>
      <c r="O1693"/>
      <c r="Q1693" t="s">
        <v>25</v>
      </c>
      <c r="R1693" s="1" t="s">
        <v>2608</v>
      </c>
      <c r="S1693" s="1"/>
      <c r="T1693" s="1" t="s">
        <v>264</v>
      </c>
      <c r="U1693" s="1" t="s">
        <v>28</v>
      </c>
      <c r="V1693" t="s">
        <v>29</v>
      </c>
      <c r="W1693"/>
      <c r="X1693" t="s">
        <v>30</v>
      </c>
    </row>
    <row r="1694" spans="2:24">
      <c r="B1694" s="2" t="s">
        <v>2609</v>
      </c>
      <c r="C1694" s="1">
        <v>8077547110</v>
      </c>
      <c r="D1694" s="1"/>
      <c r="E1694" s="1"/>
      <c r="F1694" s="1"/>
      <c r="G1694" s="1" t="s">
        <v>45</v>
      </c>
      <c r="H1694" s="1" t="s">
        <v>331</v>
      </c>
      <c r="I1694"/>
      <c r="J1694"/>
      <c r="K1694"/>
      <c r="L1694"/>
      <c r="M1694"/>
      <c r="N1694"/>
      <c r="O1694"/>
      <c r="Q1694" t="s">
        <v>25</v>
      </c>
      <c r="R1694" s="1"/>
      <c r="S1694" s="1"/>
      <c r="T1694" s="1" t="s">
        <v>139</v>
      </c>
      <c r="U1694" s="1" t="s">
        <v>28</v>
      </c>
      <c r="V1694" t="s">
        <v>29</v>
      </c>
      <c r="W1694"/>
      <c r="X1694" t="s">
        <v>30</v>
      </c>
    </row>
    <row r="1695" spans="2:24">
      <c r="B1695" s="2" t="s">
        <v>2610</v>
      </c>
      <c r="C1695" s="1"/>
      <c r="D1695" s="1"/>
      <c r="E1695" s="1"/>
      <c r="F1695" s="1"/>
      <c r="G1695" s="1"/>
      <c r="H1695" s="1"/>
      <c r="I1695"/>
      <c r="J1695"/>
      <c r="K1695"/>
      <c r="L1695"/>
      <c r="M1695"/>
      <c r="N1695"/>
      <c r="O1695"/>
      <c r="Q1695" t="s">
        <v>25</v>
      </c>
      <c r="R1695" s="1"/>
      <c r="S1695" s="1"/>
      <c r="T1695" s="1" t="s">
        <v>2611</v>
      </c>
      <c r="U1695" s="1" t="s">
        <v>43</v>
      </c>
      <c r="V1695" t="s">
        <v>29</v>
      </c>
      <c r="W1695"/>
      <c r="X1695" t="s">
        <v>30</v>
      </c>
    </row>
    <row r="1696" spans="2:24">
      <c r="B1696" s="2" t="s">
        <v>2612</v>
      </c>
      <c r="C1696" s="1"/>
      <c r="D1696" s="1"/>
      <c r="E1696" s="1"/>
      <c r="F1696" s="1"/>
      <c r="G1696" s="1"/>
      <c r="H1696" s="1"/>
      <c r="I1696"/>
      <c r="J1696"/>
      <c r="K1696"/>
      <c r="L1696"/>
      <c r="M1696"/>
      <c r="N1696"/>
      <c r="O1696"/>
      <c r="Q1696" t="s">
        <v>25</v>
      </c>
      <c r="R1696" s="1"/>
      <c r="S1696" s="1"/>
      <c r="T1696" s="1" t="s">
        <v>450</v>
      </c>
      <c r="U1696" s="1" t="s">
        <v>90</v>
      </c>
      <c r="V1696" t="s">
        <v>29</v>
      </c>
      <c r="W1696"/>
      <c r="X1696" t="s">
        <v>30</v>
      </c>
    </row>
    <row r="1697" spans="2:24">
      <c r="B1697" s="2" t="s">
        <v>2613</v>
      </c>
      <c r="C1697" s="1"/>
      <c r="D1697" s="1"/>
      <c r="E1697" s="1"/>
      <c r="F1697" s="1"/>
      <c r="G1697" s="1"/>
      <c r="H1697" s="1"/>
      <c r="I1697"/>
      <c r="J1697"/>
      <c r="K1697"/>
      <c r="L1697"/>
      <c r="M1697"/>
      <c r="N1697"/>
      <c r="O1697"/>
      <c r="Q1697" t="s">
        <v>25</v>
      </c>
      <c r="R1697" s="1"/>
      <c r="S1697" s="1"/>
      <c r="T1697" s="1" t="s">
        <v>123</v>
      </c>
      <c r="U1697" s="1" t="s">
        <v>43</v>
      </c>
      <c r="V1697" t="s">
        <v>29</v>
      </c>
      <c r="W1697"/>
      <c r="X1697" t="s">
        <v>30</v>
      </c>
    </row>
    <row r="1698" spans="2:24">
      <c r="B1698" s="2" t="s">
        <v>2614</v>
      </c>
      <c r="C1698" s="1"/>
      <c r="D1698" s="1"/>
      <c r="E1698" s="1"/>
      <c r="F1698" s="1"/>
      <c r="G1698" s="1"/>
      <c r="H1698" s="1"/>
      <c r="I1698"/>
      <c r="J1698"/>
      <c r="K1698"/>
      <c r="L1698"/>
      <c r="M1698"/>
      <c r="N1698"/>
      <c r="O1698"/>
      <c r="Q1698" t="s">
        <v>25</v>
      </c>
      <c r="R1698" s="1"/>
      <c r="S1698" s="1"/>
      <c r="T1698" s="1" t="s">
        <v>1014</v>
      </c>
      <c r="U1698" s="1" t="s">
        <v>240</v>
      </c>
      <c r="V1698" t="s">
        <v>29</v>
      </c>
      <c r="W1698"/>
      <c r="X1698" t="s">
        <v>30</v>
      </c>
    </row>
    <row r="1699" spans="2:24">
      <c r="B1699" s="2" t="s">
        <v>2615</v>
      </c>
      <c r="C1699" s="1"/>
      <c r="D1699" s="1"/>
      <c r="E1699" s="1"/>
      <c r="F1699" s="1"/>
      <c r="G1699" s="1"/>
      <c r="H1699" s="1"/>
      <c r="I1699"/>
      <c r="J1699"/>
      <c r="K1699"/>
      <c r="L1699"/>
      <c r="M1699"/>
      <c r="N1699"/>
      <c r="O1699"/>
      <c r="Q1699" t="s">
        <v>25</v>
      </c>
      <c r="R1699" s="1"/>
      <c r="S1699" s="1"/>
      <c r="T1699" s="1" t="s">
        <v>508</v>
      </c>
      <c r="U1699" s="1" t="s">
        <v>60</v>
      </c>
      <c r="V1699" t="s">
        <v>29</v>
      </c>
      <c r="W1699"/>
      <c r="X1699" t="s">
        <v>30</v>
      </c>
    </row>
    <row r="1700" spans="2:24">
      <c r="B1700" s="2" t="s">
        <v>2616</v>
      </c>
      <c r="C1700" s="1"/>
      <c r="D1700" s="1"/>
      <c r="E1700" s="1"/>
      <c r="F1700" s="1"/>
      <c r="G1700" s="1"/>
      <c r="H1700" s="1"/>
      <c r="I1700"/>
      <c r="J1700"/>
      <c r="K1700"/>
      <c r="L1700"/>
      <c r="M1700"/>
      <c r="N1700"/>
      <c r="O1700"/>
      <c r="Q1700" t="s">
        <v>25</v>
      </c>
      <c r="R1700" s="1" t="s">
        <v>2617</v>
      </c>
      <c r="S1700" s="1"/>
      <c r="T1700" s="1" t="s">
        <v>52</v>
      </c>
      <c r="U1700" s="1" t="s">
        <v>53</v>
      </c>
      <c r="V1700" t="s">
        <v>29</v>
      </c>
      <c r="W1700"/>
      <c r="X1700" t="s">
        <v>30</v>
      </c>
    </row>
    <row r="1701" spans="2:24">
      <c r="B1701" s="2" t="s">
        <v>2618</v>
      </c>
      <c r="C1701" s="1"/>
      <c r="D1701" s="1"/>
      <c r="E1701" s="1"/>
      <c r="F1701" s="1"/>
      <c r="G1701" s="1"/>
      <c r="H1701" s="1"/>
      <c r="I1701"/>
      <c r="J1701"/>
      <c r="K1701"/>
      <c r="L1701"/>
      <c r="M1701"/>
      <c r="N1701"/>
      <c r="O1701"/>
      <c r="Q1701" t="s">
        <v>25</v>
      </c>
      <c r="R1701" s="1"/>
      <c r="S1701" s="1"/>
      <c r="T1701" s="1" t="s">
        <v>155</v>
      </c>
      <c r="U1701" s="1" t="s">
        <v>90</v>
      </c>
      <c r="V1701" t="s">
        <v>29</v>
      </c>
      <c r="W1701"/>
      <c r="X1701" t="s">
        <v>30</v>
      </c>
    </row>
    <row r="1702" spans="2:24">
      <c r="B1702" s="2" t="s">
        <v>2619</v>
      </c>
      <c r="C1702" s="1"/>
      <c r="D1702" s="1"/>
      <c r="E1702" s="1"/>
      <c r="F1702" s="1"/>
      <c r="G1702" s="1"/>
      <c r="H1702" s="1"/>
      <c r="I1702"/>
      <c r="J1702"/>
      <c r="K1702"/>
      <c r="L1702"/>
      <c r="M1702"/>
      <c r="N1702"/>
      <c r="O1702"/>
      <c r="Q1702" t="s">
        <v>25</v>
      </c>
      <c r="R1702" s="1"/>
      <c r="S1702" s="1"/>
      <c r="T1702" s="1" t="s">
        <v>39</v>
      </c>
      <c r="U1702" s="1" t="s">
        <v>28</v>
      </c>
      <c r="V1702" t="s">
        <v>29</v>
      </c>
      <c r="W1702"/>
      <c r="X1702" t="s">
        <v>30</v>
      </c>
    </row>
    <row r="1703" spans="2:24">
      <c r="B1703" s="2" t="s">
        <v>2620</v>
      </c>
      <c r="C1703" s="1"/>
      <c r="D1703" s="1"/>
      <c r="E1703" s="1"/>
      <c r="F1703" s="1"/>
      <c r="G1703" s="1"/>
      <c r="H1703" s="1"/>
      <c r="I1703"/>
      <c r="J1703"/>
      <c r="K1703"/>
      <c r="L1703"/>
      <c r="M1703"/>
      <c r="N1703"/>
      <c r="O1703"/>
      <c r="Q1703" t="s">
        <v>25</v>
      </c>
      <c r="R1703" s="1" t="s">
        <v>2621</v>
      </c>
      <c r="S1703" s="1"/>
      <c r="T1703" s="1" t="s">
        <v>39</v>
      </c>
      <c r="U1703" s="1" t="s">
        <v>28</v>
      </c>
      <c r="V1703" t="s">
        <v>29</v>
      </c>
      <c r="W1703"/>
      <c r="X1703" t="s">
        <v>30</v>
      </c>
    </row>
    <row r="1704" spans="2:24">
      <c r="B1704" s="2" t="s">
        <v>2622</v>
      </c>
      <c r="C1704" s="1"/>
      <c r="D1704" s="1"/>
      <c r="E1704" s="1"/>
      <c r="F1704" s="1"/>
      <c r="G1704" s="1"/>
      <c r="H1704" s="1"/>
      <c r="I1704"/>
      <c r="J1704"/>
      <c r="K1704"/>
      <c r="L1704"/>
      <c r="M1704"/>
      <c r="N1704"/>
      <c r="O1704"/>
      <c r="Q1704" t="s">
        <v>25</v>
      </c>
      <c r="R1704" s="1"/>
      <c r="S1704" s="1"/>
      <c r="T1704" s="1" t="s">
        <v>681</v>
      </c>
      <c r="U1704" s="1" t="s">
        <v>289</v>
      </c>
      <c r="V1704" t="s">
        <v>29</v>
      </c>
      <c r="W1704"/>
      <c r="X1704" t="s">
        <v>30</v>
      </c>
    </row>
    <row r="1705" spans="2:24">
      <c r="B1705" s="2" t="s">
        <v>2623</v>
      </c>
      <c r="C1705" s="1"/>
      <c r="D1705" s="1"/>
      <c r="E1705" s="1"/>
      <c r="F1705" s="1"/>
      <c r="G1705" s="1"/>
      <c r="H1705" s="1"/>
      <c r="I1705"/>
      <c r="J1705"/>
      <c r="K1705"/>
      <c r="L1705"/>
      <c r="M1705"/>
      <c r="N1705"/>
      <c r="O1705"/>
      <c r="Q1705" t="s">
        <v>25</v>
      </c>
      <c r="R1705" s="1"/>
      <c r="S1705" s="1"/>
      <c r="T1705" s="1" t="s">
        <v>483</v>
      </c>
      <c r="U1705" s="1" t="s">
        <v>33</v>
      </c>
      <c r="V1705" t="s">
        <v>29</v>
      </c>
      <c r="W1705"/>
      <c r="X1705" t="s">
        <v>30</v>
      </c>
    </row>
    <row r="1706" spans="2:24">
      <c r="B1706" s="2" t="s">
        <v>2624</v>
      </c>
      <c r="C1706" s="1">
        <v>8076199831</v>
      </c>
      <c r="D1706" s="1"/>
      <c r="E1706" s="1"/>
      <c r="F1706" s="1"/>
      <c r="G1706" s="1" t="s">
        <v>45</v>
      </c>
      <c r="H1706" s="1" t="s">
        <v>46</v>
      </c>
      <c r="I1706"/>
      <c r="J1706"/>
      <c r="K1706"/>
      <c r="L1706"/>
      <c r="M1706"/>
      <c r="N1706"/>
      <c r="O1706"/>
      <c r="Q1706" t="s">
        <v>25</v>
      </c>
      <c r="R1706" s="1" t="s">
        <v>2625</v>
      </c>
      <c r="S1706" s="1"/>
      <c r="T1706" s="1" t="s">
        <v>533</v>
      </c>
      <c r="U1706" s="1" t="s">
        <v>28</v>
      </c>
      <c r="V1706" t="s">
        <v>29</v>
      </c>
      <c r="W1706"/>
      <c r="X1706" t="s">
        <v>30</v>
      </c>
    </row>
    <row r="1707" spans="2:24">
      <c r="B1707" s="2" t="s">
        <v>2626</v>
      </c>
      <c r="C1707" s="1">
        <v>9851087141</v>
      </c>
      <c r="D1707" s="1"/>
      <c r="E1707" s="1"/>
      <c r="F1707" s="1"/>
      <c r="G1707" s="1" t="s">
        <v>45</v>
      </c>
      <c r="H1707" s="1" t="s">
        <v>247</v>
      </c>
      <c r="I1707"/>
      <c r="J1707"/>
      <c r="K1707"/>
      <c r="L1707"/>
      <c r="M1707"/>
      <c r="N1707"/>
      <c r="O1707"/>
      <c r="Q1707" t="s">
        <v>25</v>
      </c>
      <c r="R1707" s="1"/>
      <c r="S1707" s="1"/>
      <c r="T1707" s="1" t="s">
        <v>755</v>
      </c>
      <c r="U1707" s="1" t="s">
        <v>2627</v>
      </c>
      <c r="V1707" t="s">
        <v>29</v>
      </c>
      <c r="W1707"/>
      <c r="X1707" t="s">
        <v>30</v>
      </c>
    </row>
    <row r="1708" spans="2:24">
      <c r="B1708" s="2" t="s">
        <v>2628</v>
      </c>
      <c r="C1708" s="1"/>
      <c r="D1708" s="1"/>
      <c r="E1708" s="1"/>
      <c r="F1708" s="1"/>
      <c r="G1708" s="1"/>
      <c r="H1708" s="1"/>
      <c r="I1708"/>
      <c r="J1708"/>
      <c r="K1708"/>
      <c r="L1708"/>
      <c r="M1708"/>
      <c r="N1708"/>
      <c r="O1708"/>
      <c r="Q1708" t="s">
        <v>25</v>
      </c>
      <c r="R1708" s="1"/>
      <c r="S1708" s="1"/>
      <c r="T1708" s="1" t="s">
        <v>374</v>
      </c>
      <c r="U1708" s="1" t="s">
        <v>78</v>
      </c>
      <c r="V1708" t="s">
        <v>29</v>
      </c>
      <c r="W1708"/>
      <c r="X1708" t="s">
        <v>30</v>
      </c>
    </row>
    <row r="1709" spans="2:24">
      <c r="B1709" s="2" t="s">
        <v>2629</v>
      </c>
      <c r="C1709" s="1"/>
      <c r="D1709" s="1"/>
      <c r="E1709" s="1"/>
      <c r="F1709" s="1"/>
      <c r="G1709" s="1"/>
      <c r="H1709" s="1"/>
      <c r="I1709"/>
      <c r="J1709"/>
      <c r="K1709"/>
      <c r="L1709"/>
      <c r="M1709"/>
      <c r="N1709"/>
      <c r="O1709"/>
      <c r="Q1709" t="s">
        <v>25</v>
      </c>
      <c r="R1709" s="1"/>
      <c r="S1709" s="1"/>
      <c r="T1709" s="1" t="s">
        <v>52</v>
      </c>
      <c r="U1709" s="1" t="s">
        <v>53</v>
      </c>
      <c r="V1709" t="s">
        <v>29</v>
      </c>
      <c r="W1709"/>
      <c r="X1709" t="s">
        <v>30</v>
      </c>
    </row>
    <row r="1710" spans="2:24">
      <c r="B1710" s="2" t="s">
        <v>2630</v>
      </c>
      <c r="C1710" s="1"/>
      <c r="D1710" s="1"/>
      <c r="E1710" s="1"/>
      <c r="F1710" s="1"/>
      <c r="G1710" s="1"/>
      <c r="H1710" s="1"/>
      <c r="I1710"/>
      <c r="J1710"/>
      <c r="K1710"/>
      <c r="L1710"/>
      <c r="M1710"/>
      <c r="N1710"/>
      <c r="O1710"/>
      <c r="Q1710" t="s">
        <v>25</v>
      </c>
      <c r="R1710" s="1"/>
      <c r="S1710" s="1"/>
      <c r="T1710" s="1" t="s">
        <v>52</v>
      </c>
      <c r="U1710" s="1" t="s">
        <v>53</v>
      </c>
      <c r="V1710" t="s">
        <v>29</v>
      </c>
      <c r="W1710"/>
      <c r="X1710" t="s">
        <v>30</v>
      </c>
    </row>
    <row r="1711" spans="2:24">
      <c r="B1711" s="2" t="s">
        <v>2631</v>
      </c>
      <c r="C1711" s="1"/>
      <c r="D1711" s="1"/>
      <c r="E1711" s="1"/>
      <c r="F1711" s="1"/>
      <c r="G1711" s="1"/>
      <c r="H1711" s="1"/>
      <c r="I1711"/>
      <c r="J1711"/>
      <c r="K1711"/>
      <c r="L1711"/>
      <c r="M1711"/>
      <c r="N1711"/>
      <c r="O1711"/>
      <c r="Q1711" t="s">
        <v>25</v>
      </c>
      <c r="R1711" s="1"/>
      <c r="S1711" s="1"/>
      <c r="T1711" s="1" t="s">
        <v>658</v>
      </c>
      <c r="U1711" s="1" t="s">
        <v>148</v>
      </c>
      <c r="V1711" t="s">
        <v>29</v>
      </c>
      <c r="W1711"/>
      <c r="X1711" t="s">
        <v>30</v>
      </c>
    </row>
    <row r="1712" spans="2:24">
      <c r="B1712" s="2" t="s">
        <v>2632</v>
      </c>
      <c r="C1712" s="1"/>
      <c r="D1712" s="1"/>
      <c r="E1712" s="1"/>
      <c r="F1712" s="1"/>
      <c r="G1712" s="1"/>
      <c r="H1712" s="1"/>
      <c r="I1712"/>
      <c r="J1712"/>
      <c r="K1712"/>
      <c r="L1712"/>
      <c r="M1712"/>
      <c r="N1712"/>
      <c r="O1712"/>
      <c r="Q1712" t="s">
        <v>25</v>
      </c>
      <c r="R1712" s="1" t="s">
        <v>2633</v>
      </c>
      <c r="S1712" s="1"/>
      <c r="T1712" s="1" t="s">
        <v>2634</v>
      </c>
      <c r="U1712" s="1" t="s">
        <v>116</v>
      </c>
      <c r="V1712" t="s">
        <v>29</v>
      </c>
      <c r="W1712"/>
      <c r="X1712" t="s">
        <v>30</v>
      </c>
    </row>
    <row r="1713" spans="2:24">
      <c r="B1713" s="2" t="s">
        <v>2635</v>
      </c>
      <c r="C1713" s="1"/>
      <c r="D1713" s="1"/>
      <c r="E1713" s="1"/>
      <c r="F1713" s="1"/>
      <c r="G1713" s="1"/>
      <c r="H1713" s="1"/>
      <c r="I1713"/>
      <c r="J1713"/>
      <c r="K1713"/>
      <c r="L1713"/>
      <c r="M1713"/>
      <c r="N1713"/>
      <c r="O1713"/>
      <c r="Q1713" t="s">
        <v>25</v>
      </c>
      <c r="R1713" s="1" t="s">
        <v>2636</v>
      </c>
      <c r="S1713" s="1"/>
      <c r="T1713" s="1" t="s">
        <v>2637</v>
      </c>
      <c r="U1713" s="1" t="s">
        <v>284</v>
      </c>
      <c r="V1713" t="s">
        <v>29</v>
      </c>
      <c r="W1713"/>
      <c r="X1713" t="s">
        <v>30</v>
      </c>
    </row>
    <row r="1714" spans="2:24">
      <c r="B1714" s="2" t="s">
        <v>2638</v>
      </c>
      <c r="C1714" s="1"/>
      <c r="D1714" s="1"/>
      <c r="E1714" s="1"/>
      <c r="F1714" s="1"/>
      <c r="G1714" s="1"/>
      <c r="H1714" s="1"/>
      <c r="I1714"/>
      <c r="J1714"/>
      <c r="K1714"/>
      <c r="L1714"/>
      <c r="M1714"/>
      <c r="N1714"/>
      <c r="O1714"/>
      <c r="Q1714" t="s">
        <v>25</v>
      </c>
      <c r="R1714" s="1" t="s">
        <v>2639</v>
      </c>
      <c r="S1714" s="1"/>
      <c r="T1714" s="1" t="s">
        <v>1076</v>
      </c>
      <c r="U1714" s="1" t="s">
        <v>105</v>
      </c>
      <c r="V1714" t="s">
        <v>29</v>
      </c>
      <c r="W1714"/>
      <c r="X1714" t="s">
        <v>30</v>
      </c>
    </row>
    <row r="1715" spans="2:24">
      <c r="B1715" s="2" t="s">
        <v>2640</v>
      </c>
      <c r="C1715" s="1"/>
      <c r="D1715" s="1"/>
      <c r="E1715" s="1"/>
      <c r="F1715" s="1"/>
      <c r="G1715" s="1"/>
      <c r="H1715" s="1"/>
      <c r="I1715"/>
      <c r="J1715"/>
      <c r="K1715"/>
      <c r="L1715"/>
      <c r="M1715"/>
      <c r="N1715"/>
      <c r="O1715"/>
      <c r="Q1715" t="s">
        <v>25</v>
      </c>
      <c r="R1715" s="1"/>
      <c r="S1715" s="1"/>
      <c r="T1715" s="1" t="s">
        <v>1027</v>
      </c>
      <c r="U1715" s="1" t="s">
        <v>284</v>
      </c>
      <c r="V1715" t="s">
        <v>29</v>
      </c>
      <c r="W1715"/>
      <c r="X1715" t="s">
        <v>30</v>
      </c>
    </row>
    <row r="1716" spans="2:24">
      <c r="B1716" s="2" t="s">
        <v>2641</v>
      </c>
      <c r="C1716" s="1"/>
      <c r="D1716" s="1"/>
      <c r="E1716" s="1"/>
      <c r="F1716" s="1"/>
      <c r="G1716" s="1"/>
      <c r="H1716" s="1"/>
      <c r="I1716"/>
      <c r="J1716"/>
      <c r="K1716"/>
      <c r="L1716"/>
      <c r="M1716"/>
      <c r="N1716"/>
      <c r="O1716"/>
      <c r="Q1716" t="s">
        <v>25</v>
      </c>
      <c r="R1716" s="1"/>
      <c r="S1716" s="1"/>
      <c r="T1716" s="1" t="s">
        <v>52</v>
      </c>
      <c r="U1716" s="1" t="s">
        <v>53</v>
      </c>
      <c r="V1716" t="s">
        <v>29</v>
      </c>
      <c r="W1716"/>
      <c r="X1716" t="s">
        <v>30</v>
      </c>
    </row>
    <row r="1717" spans="2:24">
      <c r="B1717" s="2" t="s">
        <v>2642</v>
      </c>
      <c r="C1717" s="1">
        <v>9879766827</v>
      </c>
      <c r="D1717" s="1"/>
      <c r="E1717" s="1"/>
      <c r="F1717" s="1"/>
      <c r="G1717" s="1" t="s">
        <v>56</v>
      </c>
      <c r="H1717" s="1" t="s">
        <v>331</v>
      </c>
      <c r="I1717"/>
      <c r="J1717"/>
      <c r="K1717"/>
      <c r="L1717"/>
      <c r="M1717"/>
      <c r="N1717"/>
      <c r="O1717"/>
      <c r="Q1717" t="s">
        <v>25</v>
      </c>
      <c r="R1717" s="1"/>
      <c r="S1717" s="1"/>
      <c r="T1717" s="1" t="s">
        <v>1851</v>
      </c>
      <c r="U1717" s="1" t="s">
        <v>116</v>
      </c>
      <c r="V1717" t="s">
        <v>29</v>
      </c>
      <c r="W1717"/>
      <c r="X1717" t="s">
        <v>30</v>
      </c>
    </row>
    <row r="1718" spans="2:24">
      <c r="B1718" s="2" t="s">
        <v>2643</v>
      </c>
      <c r="C1718" s="1">
        <v>8285002267</v>
      </c>
      <c r="D1718" s="1"/>
      <c r="E1718" s="1"/>
      <c r="F1718" s="1"/>
      <c r="G1718" s="1" t="s">
        <v>2644</v>
      </c>
      <c r="H1718" s="1" t="s">
        <v>46</v>
      </c>
      <c r="I1718"/>
      <c r="J1718"/>
      <c r="K1718"/>
      <c r="L1718"/>
      <c r="M1718"/>
      <c r="N1718"/>
      <c r="O1718"/>
      <c r="Q1718" t="s">
        <v>25</v>
      </c>
      <c r="R1718" s="1"/>
      <c r="S1718" s="1"/>
      <c r="T1718" s="1" t="s">
        <v>575</v>
      </c>
      <c r="U1718" s="1" t="s">
        <v>78</v>
      </c>
      <c r="V1718" t="s">
        <v>29</v>
      </c>
      <c r="W1718"/>
      <c r="X1718" t="s">
        <v>30</v>
      </c>
    </row>
    <row r="1719" spans="2:24">
      <c r="B1719" s="2" t="s">
        <v>2645</v>
      </c>
      <c r="C1719" s="1"/>
      <c r="D1719" s="1"/>
      <c r="E1719" s="1"/>
      <c r="F1719" s="1"/>
      <c r="G1719" s="1"/>
      <c r="H1719" s="1"/>
      <c r="I1719"/>
      <c r="J1719"/>
      <c r="K1719"/>
      <c r="L1719"/>
      <c r="M1719"/>
      <c r="N1719"/>
      <c r="O1719"/>
      <c r="Q1719" t="s">
        <v>25</v>
      </c>
      <c r="R1719" s="1"/>
      <c r="S1719" s="1"/>
      <c r="T1719" s="1" t="s">
        <v>1836</v>
      </c>
      <c r="U1719" s="1" t="s">
        <v>105</v>
      </c>
      <c r="V1719" t="s">
        <v>29</v>
      </c>
      <c r="W1719"/>
      <c r="X1719" t="s">
        <v>30</v>
      </c>
    </row>
    <row r="1720" spans="2:24">
      <c r="B1720" s="2" t="s">
        <v>2646</v>
      </c>
      <c r="C1720" s="1"/>
      <c r="D1720" s="1"/>
      <c r="E1720" s="1"/>
      <c r="F1720" s="1"/>
      <c r="G1720" s="1"/>
      <c r="H1720" s="1"/>
      <c r="I1720"/>
      <c r="J1720"/>
      <c r="K1720"/>
      <c r="L1720"/>
      <c r="M1720"/>
      <c r="N1720"/>
      <c r="O1720"/>
      <c r="Q1720" t="s">
        <v>25</v>
      </c>
      <c r="R1720" s="1"/>
      <c r="S1720" s="1"/>
      <c r="T1720" s="1" t="s">
        <v>52</v>
      </c>
      <c r="U1720" s="1" t="s">
        <v>53</v>
      </c>
      <c r="V1720" t="s">
        <v>29</v>
      </c>
      <c r="W1720"/>
      <c r="X1720" t="s">
        <v>30</v>
      </c>
    </row>
    <row r="1721" spans="2:24">
      <c r="B1721" s="2" t="s">
        <v>2647</v>
      </c>
      <c r="C1721" s="1">
        <v>9387777477</v>
      </c>
      <c r="D1721" s="1"/>
      <c r="E1721" s="1"/>
      <c r="F1721" s="1"/>
      <c r="G1721" s="1" t="s">
        <v>1216</v>
      </c>
      <c r="H1721" s="1" t="s">
        <v>57</v>
      </c>
      <c r="I1721"/>
      <c r="J1721"/>
      <c r="K1721"/>
      <c r="L1721"/>
      <c r="M1721"/>
      <c r="N1721"/>
      <c r="O1721"/>
      <c r="Q1721" t="s">
        <v>25</v>
      </c>
      <c r="R1721" s="1"/>
      <c r="S1721" s="1"/>
      <c r="T1721" s="1" t="s">
        <v>1361</v>
      </c>
      <c r="U1721" s="1" t="s">
        <v>60</v>
      </c>
      <c r="V1721" t="s">
        <v>29</v>
      </c>
      <c r="W1721"/>
      <c r="X1721" t="s">
        <v>30</v>
      </c>
    </row>
    <row r="1722" spans="2:24">
      <c r="B1722" s="2" t="s">
        <v>2648</v>
      </c>
      <c r="C1722" s="1">
        <v>7989512912</v>
      </c>
      <c r="D1722" s="1"/>
      <c r="E1722" s="1"/>
      <c r="F1722" s="1"/>
      <c r="G1722" s="1" t="s">
        <v>56</v>
      </c>
      <c r="H1722" s="1" t="s">
        <v>57</v>
      </c>
      <c r="I1722"/>
      <c r="J1722"/>
      <c r="K1722"/>
      <c r="L1722"/>
      <c r="M1722"/>
      <c r="N1722"/>
      <c r="O1722"/>
      <c r="Q1722" t="s">
        <v>25</v>
      </c>
      <c r="R1722" s="1"/>
      <c r="S1722" s="1"/>
      <c r="T1722" s="1" t="s">
        <v>273</v>
      </c>
      <c r="U1722" s="1" t="s">
        <v>185</v>
      </c>
      <c r="V1722" t="s">
        <v>29</v>
      </c>
      <c r="W1722"/>
      <c r="X1722" t="s">
        <v>30</v>
      </c>
    </row>
    <row r="1723" spans="2:24">
      <c r="B1723" s="2" t="s">
        <v>2649</v>
      </c>
      <c r="C1723" s="1"/>
      <c r="D1723" s="1"/>
      <c r="E1723" s="1"/>
      <c r="F1723" s="1"/>
      <c r="G1723" s="1"/>
      <c r="H1723" s="1"/>
      <c r="I1723"/>
      <c r="J1723"/>
      <c r="K1723"/>
      <c r="L1723"/>
      <c r="M1723"/>
      <c r="N1723"/>
      <c r="O1723"/>
      <c r="Q1723" t="s">
        <v>25</v>
      </c>
      <c r="R1723" s="1"/>
      <c r="S1723" s="1"/>
      <c r="T1723" s="1" t="s">
        <v>39</v>
      </c>
      <c r="U1723" s="1" t="s">
        <v>28</v>
      </c>
      <c r="V1723" t="s">
        <v>29</v>
      </c>
      <c r="W1723"/>
      <c r="X1723" t="s">
        <v>30</v>
      </c>
    </row>
    <row r="1724" spans="2:24">
      <c r="B1724" s="2" t="s">
        <v>2650</v>
      </c>
      <c r="C1724" s="1"/>
      <c r="D1724" s="1"/>
      <c r="E1724" s="1"/>
      <c r="F1724" s="1"/>
      <c r="G1724" s="1"/>
      <c r="H1724" s="1"/>
      <c r="I1724"/>
      <c r="J1724"/>
      <c r="K1724"/>
      <c r="L1724"/>
      <c r="M1724"/>
      <c r="N1724"/>
      <c r="O1724"/>
      <c r="Q1724" t="s">
        <v>25</v>
      </c>
      <c r="R1724" s="1"/>
      <c r="S1724" s="1"/>
      <c r="T1724" s="1" t="s">
        <v>286</v>
      </c>
      <c r="U1724" s="1" t="s">
        <v>28</v>
      </c>
      <c r="V1724" t="s">
        <v>29</v>
      </c>
      <c r="W1724"/>
      <c r="X1724" t="s">
        <v>30</v>
      </c>
    </row>
    <row r="1725" spans="2:24">
      <c r="B1725" s="2" t="s">
        <v>2651</v>
      </c>
      <c r="C1725" s="1">
        <v>9228203255</v>
      </c>
      <c r="D1725" s="1"/>
      <c r="E1725" s="1"/>
      <c r="F1725" s="1"/>
      <c r="G1725" s="1" t="s">
        <v>45</v>
      </c>
      <c r="H1725" s="1" t="s">
        <v>46</v>
      </c>
      <c r="I1725"/>
      <c r="J1725"/>
      <c r="K1725"/>
      <c r="L1725"/>
      <c r="M1725"/>
      <c r="N1725"/>
      <c r="O1725"/>
      <c r="Q1725" t="s">
        <v>25</v>
      </c>
      <c r="R1725" s="1"/>
      <c r="S1725" s="1"/>
      <c r="T1725" s="1" t="s">
        <v>115</v>
      </c>
      <c r="U1725" s="1" t="s">
        <v>116</v>
      </c>
      <c r="V1725" t="s">
        <v>29</v>
      </c>
      <c r="W1725"/>
      <c r="X1725" t="s">
        <v>30</v>
      </c>
    </row>
    <row r="1726" spans="2:24">
      <c r="B1726" s="2" t="s">
        <v>2652</v>
      </c>
      <c r="C1726" s="1">
        <v>9337397125</v>
      </c>
      <c r="D1726" s="1"/>
      <c r="E1726" s="1"/>
      <c r="F1726" s="1"/>
      <c r="G1726" s="1" t="s">
        <v>146</v>
      </c>
      <c r="H1726" s="1" t="s">
        <v>1268</v>
      </c>
      <c r="I1726"/>
      <c r="J1726"/>
      <c r="K1726"/>
      <c r="L1726"/>
      <c r="M1726"/>
      <c r="N1726"/>
      <c r="O1726"/>
      <c r="Q1726" t="s">
        <v>25</v>
      </c>
      <c r="R1726" s="1"/>
      <c r="S1726" s="1"/>
      <c r="T1726" s="1" t="s">
        <v>2036</v>
      </c>
      <c r="U1726" s="1" t="s">
        <v>240</v>
      </c>
      <c r="V1726" t="s">
        <v>29</v>
      </c>
      <c r="W1726"/>
      <c r="X1726" t="s">
        <v>30</v>
      </c>
    </row>
    <row r="1727" spans="2:24">
      <c r="B1727" s="2" t="s">
        <v>2653</v>
      </c>
      <c r="C1727" s="1">
        <v>8722361234</v>
      </c>
      <c r="D1727" s="1"/>
      <c r="E1727" s="1"/>
      <c r="F1727" s="1"/>
      <c r="G1727" s="1" t="s">
        <v>45</v>
      </c>
      <c r="H1727" s="1" t="s">
        <v>247</v>
      </c>
      <c r="I1727"/>
      <c r="J1727"/>
      <c r="K1727"/>
      <c r="L1727"/>
      <c r="M1727"/>
      <c r="N1727"/>
      <c r="O1727"/>
      <c r="Q1727" t="s">
        <v>25</v>
      </c>
      <c r="R1727" s="1"/>
      <c r="S1727" s="1"/>
      <c r="T1727" s="1" t="s">
        <v>1564</v>
      </c>
      <c r="U1727" s="1" t="s">
        <v>102</v>
      </c>
      <c r="V1727" t="s">
        <v>29</v>
      </c>
      <c r="W1727"/>
      <c r="X1727" t="s">
        <v>30</v>
      </c>
    </row>
    <row r="1728" spans="2:24">
      <c r="B1728" s="2" t="s">
        <v>2654</v>
      </c>
      <c r="C1728" s="1">
        <v>7205003040</v>
      </c>
      <c r="D1728" s="1"/>
      <c r="E1728" s="1"/>
      <c r="F1728" s="1"/>
      <c r="G1728" s="1" t="s">
        <v>146</v>
      </c>
      <c r="H1728" s="1" t="s">
        <v>331</v>
      </c>
      <c r="I1728"/>
      <c r="J1728"/>
      <c r="K1728"/>
      <c r="L1728"/>
      <c r="M1728"/>
      <c r="N1728"/>
      <c r="O1728"/>
      <c r="Q1728" t="s">
        <v>25</v>
      </c>
      <c r="R1728" s="1"/>
      <c r="S1728" s="1"/>
      <c r="T1728" s="1" t="s">
        <v>1014</v>
      </c>
      <c r="U1728" s="1" t="s">
        <v>240</v>
      </c>
      <c r="V1728" t="s">
        <v>29</v>
      </c>
      <c r="W1728"/>
      <c r="X1728" t="s">
        <v>30</v>
      </c>
    </row>
    <row r="1729" spans="2:24">
      <c r="B1729" s="2" t="s">
        <v>2655</v>
      </c>
      <c r="C1729" s="1">
        <v>9314753131</v>
      </c>
      <c r="D1729" s="1"/>
      <c r="E1729" s="1"/>
      <c r="F1729" s="1"/>
      <c r="G1729" s="1" t="s">
        <v>146</v>
      </c>
      <c r="H1729" s="1" t="s">
        <v>247</v>
      </c>
      <c r="I1729"/>
      <c r="J1729"/>
      <c r="K1729"/>
      <c r="L1729"/>
      <c r="M1729"/>
      <c r="N1729"/>
      <c r="O1729"/>
      <c r="Q1729" t="s">
        <v>25</v>
      </c>
      <c r="R1729" s="1"/>
      <c r="S1729" s="1"/>
      <c r="T1729" s="1" t="s">
        <v>908</v>
      </c>
      <c r="U1729" s="1" t="s">
        <v>43</v>
      </c>
      <c r="V1729" t="s">
        <v>29</v>
      </c>
      <c r="W1729"/>
      <c r="X1729" t="s">
        <v>30</v>
      </c>
    </row>
    <row r="1730" spans="2:24">
      <c r="B1730" s="2" t="s">
        <v>2656</v>
      </c>
      <c r="C1730" s="1">
        <v>8971146170</v>
      </c>
      <c r="D1730" s="1"/>
      <c r="E1730" s="1"/>
      <c r="F1730" s="1"/>
      <c r="G1730" s="1" t="s">
        <v>1942</v>
      </c>
      <c r="H1730" s="1" t="s">
        <v>743</v>
      </c>
      <c r="I1730"/>
      <c r="J1730"/>
      <c r="K1730"/>
      <c r="L1730"/>
      <c r="M1730"/>
      <c r="N1730"/>
      <c r="O1730"/>
      <c r="Q1730" t="s">
        <v>25</v>
      </c>
      <c r="R1730" s="1"/>
      <c r="S1730" s="1"/>
      <c r="T1730" s="1" t="s">
        <v>631</v>
      </c>
      <c r="U1730" s="1" t="s">
        <v>102</v>
      </c>
      <c r="V1730" t="s">
        <v>29</v>
      </c>
      <c r="W1730"/>
      <c r="X1730" t="s">
        <v>30</v>
      </c>
    </row>
    <row r="1731" spans="2:24">
      <c r="B1731" s="2" t="s">
        <v>2657</v>
      </c>
      <c r="C1731" s="1"/>
      <c r="D1731" s="1"/>
      <c r="E1731" s="1"/>
      <c r="F1731" s="1"/>
      <c r="G1731" s="1"/>
      <c r="H1731" s="1"/>
      <c r="I1731"/>
      <c r="J1731"/>
      <c r="K1731"/>
      <c r="L1731"/>
      <c r="M1731"/>
      <c r="N1731"/>
      <c r="O1731"/>
      <c r="Q1731" t="s">
        <v>25</v>
      </c>
      <c r="R1731" s="1"/>
      <c r="S1731" s="1"/>
      <c r="T1731" s="1" t="s">
        <v>631</v>
      </c>
      <c r="U1731" s="1" t="s">
        <v>102</v>
      </c>
      <c r="V1731" t="s">
        <v>29</v>
      </c>
      <c r="W1731"/>
      <c r="X1731" t="s">
        <v>30</v>
      </c>
    </row>
    <row r="1732" spans="2:24">
      <c r="B1732" s="2" t="s">
        <v>2658</v>
      </c>
      <c r="C1732" s="1"/>
      <c r="D1732" s="1"/>
      <c r="E1732" s="1"/>
      <c r="F1732" s="1"/>
      <c r="G1732" s="1"/>
      <c r="H1732" s="1"/>
      <c r="I1732"/>
      <c r="J1732"/>
      <c r="K1732"/>
      <c r="L1732"/>
      <c r="M1732"/>
      <c r="N1732"/>
      <c r="O1732"/>
      <c r="Q1732" t="s">
        <v>25</v>
      </c>
      <c r="R1732" s="1" t="s">
        <v>2659</v>
      </c>
      <c r="S1732" s="1"/>
      <c r="T1732" s="1" t="s">
        <v>356</v>
      </c>
      <c r="U1732" s="1" t="s">
        <v>78</v>
      </c>
      <c r="V1732" t="s">
        <v>29</v>
      </c>
      <c r="W1732"/>
      <c r="X1732" t="s">
        <v>30</v>
      </c>
    </row>
    <row r="1733" spans="2:24">
      <c r="B1733" s="2" t="s">
        <v>2660</v>
      </c>
      <c r="C1733" s="1"/>
      <c r="D1733" s="1"/>
      <c r="E1733" s="1"/>
      <c r="F1733" s="1"/>
      <c r="G1733" s="1"/>
      <c r="H1733" s="1"/>
      <c r="I1733"/>
      <c r="J1733"/>
      <c r="K1733"/>
      <c r="L1733"/>
      <c r="M1733"/>
      <c r="N1733"/>
      <c r="O1733"/>
      <c r="Q1733" t="s">
        <v>25</v>
      </c>
      <c r="R1733" s="1"/>
      <c r="S1733" s="1"/>
      <c r="T1733" s="1" t="s">
        <v>172</v>
      </c>
      <c r="U1733" s="1" t="s">
        <v>43</v>
      </c>
      <c r="V1733" t="s">
        <v>29</v>
      </c>
      <c r="W1733"/>
      <c r="X1733" t="s">
        <v>30</v>
      </c>
    </row>
    <row r="1734" spans="2:24">
      <c r="B1734" s="2" t="s">
        <v>2661</v>
      </c>
      <c r="C1734" s="1"/>
      <c r="D1734" s="1"/>
      <c r="E1734" s="1"/>
      <c r="F1734" s="1"/>
      <c r="G1734" s="1"/>
      <c r="H1734" s="1"/>
      <c r="I1734"/>
      <c r="J1734"/>
      <c r="K1734"/>
      <c r="L1734"/>
      <c r="M1734"/>
      <c r="N1734"/>
      <c r="O1734"/>
      <c r="Q1734" t="s">
        <v>25</v>
      </c>
      <c r="R1734" s="1"/>
      <c r="S1734" s="1"/>
      <c r="T1734" s="1" t="s">
        <v>2416</v>
      </c>
      <c r="U1734" s="1" t="s">
        <v>28</v>
      </c>
      <c r="V1734" t="s">
        <v>29</v>
      </c>
      <c r="W1734"/>
      <c r="X1734" t="s">
        <v>30</v>
      </c>
    </row>
    <row r="1735" spans="2:24">
      <c r="B1735" s="2" t="s">
        <v>2662</v>
      </c>
      <c r="C1735" s="1"/>
      <c r="D1735" s="1"/>
      <c r="E1735" s="1"/>
      <c r="F1735" s="1"/>
      <c r="G1735" s="1"/>
      <c r="H1735" s="1"/>
      <c r="I1735"/>
      <c r="J1735"/>
      <c r="K1735"/>
      <c r="L1735"/>
      <c r="M1735"/>
      <c r="N1735"/>
      <c r="O1735"/>
      <c r="Q1735" t="s">
        <v>25</v>
      </c>
      <c r="R1735" s="1"/>
      <c r="S1735" s="1"/>
      <c r="T1735" s="1" t="s">
        <v>678</v>
      </c>
      <c r="U1735" s="1" t="s">
        <v>90</v>
      </c>
      <c r="V1735" t="s">
        <v>29</v>
      </c>
      <c r="W1735"/>
      <c r="X1735" t="s">
        <v>30</v>
      </c>
    </row>
    <row r="1736" spans="2:24">
      <c r="B1736" s="2" t="s">
        <v>2663</v>
      </c>
      <c r="C1736" s="1"/>
      <c r="D1736" s="1"/>
      <c r="E1736" s="1"/>
      <c r="F1736" s="1"/>
      <c r="G1736" s="1"/>
      <c r="H1736" s="1"/>
      <c r="I1736"/>
      <c r="J1736"/>
      <c r="K1736"/>
      <c r="L1736"/>
      <c r="M1736"/>
      <c r="N1736"/>
      <c r="O1736"/>
      <c r="Q1736" t="s">
        <v>25</v>
      </c>
      <c r="R1736" s="1"/>
      <c r="S1736" s="1"/>
      <c r="T1736" s="1" t="s">
        <v>2664</v>
      </c>
      <c r="U1736" s="1" t="s">
        <v>33</v>
      </c>
      <c r="V1736" t="s">
        <v>29</v>
      </c>
      <c r="W1736"/>
      <c r="X1736" t="s">
        <v>30</v>
      </c>
    </row>
    <row r="1737" spans="2:24">
      <c r="B1737" s="2" t="s">
        <v>2665</v>
      </c>
      <c r="C1737" s="1">
        <v>9812811107</v>
      </c>
      <c r="D1737" s="1"/>
      <c r="E1737" s="1"/>
      <c r="F1737" s="1"/>
      <c r="G1737" s="1" t="s">
        <v>146</v>
      </c>
      <c r="H1737" s="1" t="s">
        <v>331</v>
      </c>
      <c r="I1737"/>
      <c r="J1737"/>
      <c r="K1737"/>
      <c r="L1737"/>
      <c r="M1737"/>
      <c r="N1737"/>
      <c r="O1737"/>
      <c r="Q1737" t="s">
        <v>25</v>
      </c>
      <c r="R1737" s="1" t="s">
        <v>2666</v>
      </c>
      <c r="S1737" s="1"/>
      <c r="T1737" s="1" t="s">
        <v>356</v>
      </c>
      <c r="U1737" s="1" t="s">
        <v>78</v>
      </c>
      <c r="V1737" t="s">
        <v>29</v>
      </c>
      <c r="W1737"/>
      <c r="X1737" t="s">
        <v>30</v>
      </c>
    </row>
    <row r="1738" spans="2:24">
      <c r="B1738" s="2" t="s">
        <v>2667</v>
      </c>
      <c r="C1738" s="1"/>
      <c r="D1738" s="1"/>
      <c r="E1738" s="1"/>
      <c r="F1738" s="1"/>
      <c r="G1738" s="1"/>
      <c r="H1738" s="1"/>
      <c r="I1738"/>
      <c r="J1738"/>
      <c r="K1738"/>
      <c r="L1738"/>
      <c r="M1738"/>
      <c r="N1738"/>
      <c r="O1738"/>
      <c r="Q1738" t="s">
        <v>25</v>
      </c>
      <c r="R1738" s="1"/>
      <c r="S1738" s="1"/>
      <c r="T1738" s="1" t="s">
        <v>52</v>
      </c>
      <c r="U1738" s="1" t="s">
        <v>53</v>
      </c>
      <c r="V1738" t="s">
        <v>29</v>
      </c>
      <c r="W1738"/>
      <c r="X1738" t="s">
        <v>30</v>
      </c>
    </row>
    <row r="1739" spans="2:24">
      <c r="B1739" s="2" t="s">
        <v>2668</v>
      </c>
      <c r="C1739" s="1"/>
      <c r="D1739" s="1"/>
      <c r="E1739" s="1"/>
      <c r="F1739" s="1"/>
      <c r="G1739" s="1"/>
      <c r="H1739" s="1"/>
      <c r="I1739"/>
      <c r="J1739"/>
      <c r="K1739"/>
      <c r="L1739"/>
      <c r="M1739"/>
      <c r="N1739"/>
      <c r="O1739"/>
      <c r="Q1739" t="s">
        <v>25</v>
      </c>
      <c r="R1739" s="1" t="s">
        <v>2669</v>
      </c>
      <c r="S1739" s="1"/>
      <c r="T1739" s="1" t="s">
        <v>614</v>
      </c>
      <c r="U1739" s="1" t="s">
        <v>70</v>
      </c>
      <c r="V1739" t="s">
        <v>29</v>
      </c>
      <c r="W1739"/>
      <c r="X1739" t="s">
        <v>30</v>
      </c>
    </row>
    <row r="1740" spans="2:24">
      <c r="B1740" s="2" t="s">
        <v>2670</v>
      </c>
      <c r="C1740" s="1">
        <v>8090556367</v>
      </c>
      <c r="D1740" s="1"/>
      <c r="E1740" s="1"/>
      <c r="F1740" s="1"/>
      <c r="G1740" s="1" t="s">
        <v>45</v>
      </c>
      <c r="H1740" s="1" t="s">
        <v>331</v>
      </c>
      <c r="I1740"/>
      <c r="J1740"/>
      <c r="K1740"/>
      <c r="L1740"/>
      <c r="M1740"/>
      <c r="N1740"/>
      <c r="O1740"/>
      <c r="Q1740" t="s">
        <v>25</v>
      </c>
      <c r="R1740" s="1"/>
      <c r="S1740" s="1"/>
      <c r="T1740" s="1" t="s">
        <v>176</v>
      </c>
      <c r="U1740" s="1" t="s">
        <v>28</v>
      </c>
      <c r="V1740" t="s">
        <v>29</v>
      </c>
      <c r="W1740"/>
      <c r="X1740" t="s">
        <v>30</v>
      </c>
    </row>
    <row r="1741" spans="2:24">
      <c r="B1741" s="2" t="s">
        <v>2671</v>
      </c>
      <c r="C1741" s="1"/>
      <c r="D1741" s="1"/>
      <c r="E1741" s="1"/>
      <c r="F1741" s="1"/>
      <c r="G1741" s="1"/>
      <c r="H1741" s="1"/>
      <c r="I1741"/>
      <c r="J1741"/>
      <c r="K1741"/>
      <c r="L1741"/>
      <c r="M1741"/>
      <c r="N1741"/>
      <c r="O1741"/>
      <c r="Q1741" t="s">
        <v>25</v>
      </c>
      <c r="R1741" s="1"/>
      <c r="S1741" s="1"/>
      <c r="T1741" s="1" t="s">
        <v>2672</v>
      </c>
      <c r="U1741" s="1" t="s">
        <v>284</v>
      </c>
      <c r="V1741" t="s">
        <v>29</v>
      </c>
      <c r="W1741"/>
      <c r="X1741" t="s">
        <v>30</v>
      </c>
    </row>
    <row r="1742" spans="2:24">
      <c r="B1742" s="2" t="s">
        <v>2673</v>
      </c>
      <c r="C1742" s="1"/>
      <c r="D1742" s="1"/>
      <c r="E1742" s="1"/>
      <c r="F1742" s="1"/>
      <c r="G1742" s="1"/>
      <c r="H1742" s="1"/>
      <c r="I1742"/>
      <c r="J1742"/>
      <c r="K1742"/>
      <c r="L1742"/>
      <c r="M1742"/>
      <c r="N1742"/>
      <c r="O1742"/>
      <c r="Q1742" t="s">
        <v>25</v>
      </c>
      <c r="R1742" s="1"/>
      <c r="S1742" s="1"/>
      <c r="T1742" s="1" t="s">
        <v>39</v>
      </c>
      <c r="U1742" s="1" t="s">
        <v>28</v>
      </c>
      <c r="V1742" t="s">
        <v>29</v>
      </c>
      <c r="W1742"/>
      <c r="X1742" t="s">
        <v>30</v>
      </c>
    </row>
    <row r="1743" spans="2:24">
      <c r="B1743" s="2" t="s">
        <v>2674</v>
      </c>
      <c r="C1743" s="1">
        <v>7503167670</v>
      </c>
      <c r="D1743" s="1"/>
      <c r="E1743" s="1"/>
      <c r="F1743" s="1"/>
      <c r="G1743" s="1" t="s">
        <v>72</v>
      </c>
      <c r="H1743" s="1" t="s">
        <v>46</v>
      </c>
      <c r="I1743"/>
      <c r="J1743"/>
      <c r="K1743"/>
      <c r="L1743"/>
      <c r="M1743"/>
      <c r="N1743"/>
      <c r="O1743"/>
      <c r="Q1743" t="s">
        <v>25</v>
      </c>
      <c r="R1743" s="1"/>
      <c r="S1743" s="1"/>
      <c r="T1743" s="1" t="s">
        <v>356</v>
      </c>
      <c r="U1743" s="1" t="s">
        <v>78</v>
      </c>
      <c r="V1743" t="s">
        <v>29</v>
      </c>
      <c r="W1743"/>
      <c r="X1743" t="s">
        <v>30</v>
      </c>
    </row>
    <row r="1744" spans="2:24">
      <c r="B1744" s="2" t="s">
        <v>2675</v>
      </c>
      <c r="C1744" s="1"/>
      <c r="D1744" s="1"/>
      <c r="E1744" s="1"/>
      <c r="F1744" s="1"/>
      <c r="G1744" s="1"/>
      <c r="H1744" s="1"/>
      <c r="I1744"/>
      <c r="J1744"/>
      <c r="K1744"/>
      <c r="L1744"/>
      <c r="M1744"/>
      <c r="N1744"/>
      <c r="O1744"/>
      <c r="Q1744" t="s">
        <v>25</v>
      </c>
      <c r="R1744" s="1" t="s">
        <v>2676</v>
      </c>
      <c r="S1744" s="1"/>
      <c r="T1744" s="1" t="s">
        <v>637</v>
      </c>
      <c r="U1744" s="1" t="s">
        <v>158</v>
      </c>
      <c r="V1744" t="s">
        <v>29</v>
      </c>
      <c r="W1744"/>
      <c r="X1744" t="s">
        <v>30</v>
      </c>
    </row>
    <row r="1745" spans="2:24">
      <c r="B1745" s="2" t="s">
        <v>2677</v>
      </c>
      <c r="C1745" s="1">
        <v>9942935360</v>
      </c>
      <c r="D1745" s="1"/>
      <c r="E1745" s="1"/>
      <c r="F1745" s="1"/>
      <c r="G1745" s="1" t="s">
        <v>146</v>
      </c>
      <c r="H1745" s="1" t="s">
        <v>331</v>
      </c>
      <c r="I1745"/>
      <c r="J1745"/>
      <c r="K1745"/>
      <c r="L1745"/>
      <c r="M1745"/>
      <c r="N1745"/>
      <c r="O1745"/>
      <c r="Q1745" t="s">
        <v>25</v>
      </c>
      <c r="R1745" s="1"/>
      <c r="S1745" s="1"/>
      <c r="T1745" s="1" t="s">
        <v>2310</v>
      </c>
      <c r="U1745" s="1" t="s">
        <v>179</v>
      </c>
      <c r="V1745" t="s">
        <v>29</v>
      </c>
      <c r="W1745"/>
      <c r="X1745" t="s">
        <v>30</v>
      </c>
    </row>
    <row r="1746" spans="2:24">
      <c r="B1746" s="2" t="s">
        <v>2678</v>
      </c>
      <c r="C1746" s="1"/>
      <c r="D1746" s="1"/>
      <c r="E1746" s="1"/>
      <c r="F1746" s="1"/>
      <c r="G1746" s="1"/>
      <c r="H1746" s="1"/>
      <c r="I1746"/>
      <c r="J1746"/>
      <c r="K1746"/>
      <c r="L1746"/>
      <c r="M1746"/>
      <c r="N1746"/>
      <c r="O1746"/>
      <c r="Q1746" t="s">
        <v>25</v>
      </c>
      <c r="R1746" s="1"/>
      <c r="S1746" s="1"/>
      <c r="T1746" s="1" t="s">
        <v>614</v>
      </c>
      <c r="U1746" s="1" t="s">
        <v>70</v>
      </c>
      <c r="V1746" t="s">
        <v>29</v>
      </c>
      <c r="W1746"/>
      <c r="X1746" t="s">
        <v>30</v>
      </c>
    </row>
    <row r="1747" spans="2:24">
      <c r="B1747" s="2" t="s">
        <v>2679</v>
      </c>
      <c r="C1747" s="1"/>
      <c r="D1747" s="1"/>
      <c r="E1747" s="1"/>
      <c r="F1747" s="1"/>
      <c r="G1747" s="1"/>
      <c r="H1747" s="1"/>
      <c r="I1747"/>
      <c r="J1747"/>
      <c r="K1747"/>
      <c r="L1747"/>
      <c r="M1747"/>
      <c r="N1747"/>
      <c r="O1747"/>
      <c r="Q1747" t="s">
        <v>25</v>
      </c>
      <c r="R1747" s="1"/>
      <c r="S1747" s="1"/>
      <c r="T1747" s="1" t="s">
        <v>1738</v>
      </c>
      <c r="U1747" s="1" t="s">
        <v>105</v>
      </c>
      <c r="V1747" t="s">
        <v>29</v>
      </c>
      <c r="W1747"/>
      <c r="X1747" t="s">
        <v>30</v>
      </c>
    </row>
    <row r="1748" spans="2:24">
      <c r="B1748" s="2" t="s">
        <v>2680</v>
      </c>
      <c r="C1748" s="1"/>
      <c r="D1748" s="1"/>
      <c r="E1748" s="1"/>
      <c r="F1748" s="1"/>
      <c r="G1748" s="1"/>
      <c r="H1748" s="1"/>
      <c r="I1748"/>
      <c r="J1748"/>
      <c r="K1748"/>
      <c r="L1748"/>
      <c r="M1748"/>
      <c r="N1748"/>
      <c r="O1748"/>
      <c r="Q1748" t="s">
        <v>25</v>
      </c>
      <c r="R1748" s="1"/>
      <c r="S1748" s="1"/>
      <c r="T1748" s="1" t="s">
        <v>52</v>
      </c>
      <c r="U1748" s="1" t="s">
        <v>53</v>
      </c>
      <c r="V1748" t="s">
        <v>29</v>
      </c>
      <c r="W1748"/>
      <c r="X1748" t="s">
        <v>30</v>
      </c>
    </row>
    <row r="1749" spans="2:24">
      <c r="B1749" s="2" t="s">
        <v>2681</v>
      </c>
      <c r="C1749" s="1"/>
      <c r="D1749" s="1"/>
      <c r="E1749" s="1"/>
      <c r="F1749" s="1"/>
      <c r="G1749" s="1"/>
      <c r="H1749" s="1"/>
      <c r="I1749"/>
      <c r="J1749"/>
      <c r="K1749"/>
      <c r="L1749"/>
      <c r="M1749"/>
      <c r="N1749"/>
      <c r="O1749"/>
      <c r="Q1749" t="s">
        <v>25</v>
      </c>
      <c r="R1749" s="1"/>
      <c r="S1749" s="1"/>
      <c r="T1749" s="1" t="s">
        <v>52</v>
      </c>
      <c r="U1749" s="1" t="s">
        <v>53</v>
      </c>
      <c r="V1749" t="s">
        <v>29</v>
      </c>
      <c r="W1749"/>
      <c r="X1749" t="s">
        <v>30</v>
      </c>
    </row>
    <row r="1750" spans="2:24">
      <c r="B1750" s="2" t="s">
        <v>2682</v>
      </c>
      <c r="C1750" s="1">
        <v>9868098541</v>
      </c>
      <c r="D1750" s="1"/>
      <c r="E1750" s="1"/>
      <c r="F1750" s="1"/>
      <c r="G1750" s="1" t="s">
        <v>146</v>
      </c>
      <c r="H1750" s="1" t="s">
        <v>476</v>
      </c>
      <c r="I1750"/>
      <c r="J1750"/>
      <c r="K1750"/>
      <c r="L1750"/>
      <c r="M1750"/>
      <c r="N1750"/>
      <c r="O1750"/>
      <c r="Q1750" t="s">
        <v>25</v>
      </c>
      <c r="R1750" s="1"/>
      <c r="S1750" s="1"/>
      <c r="T1750" s="1" t="s">
        <v>93</v>
      </c>
      <c r="U1750" s="1" t="s">
        <v>53</v>
      </c>
      <c r="V1750" t="s">
        <v>29</v>
      </c>
      <c r="W1750"/>
      <c r="X1750" t="s">
        <v>30</v>
      </c>
    </row>
    <row r="1751" spans="2:24">
      <c r="B1751" s="2" t="s">
        <v>2683</v>
      </c>
      <c r="C1751" s="1">
        <v>9826012233</v>
      </c>
      <c r="D1751" s="1"/>
      <c r="E1751" s="1"/>
      <c r="F1751" s="1"/>
      <c r="G1751" s="1" t="s">
        <v>45</v>
      </c>
      <c r="H1751" s="1" t="s">
        <v>476</v>
      </c>
      <c r="I1751"/>
      <c r="J1751"/>
      <c r="K1751"/>
      <c r="L1751"/>
      <c r="M1751"/>
      <c r="N1751"/>
      <c r="O1751"/>
      <c r="Q1751" t="s">
        <v>25</v>
      </c>
      <c r="R1751" s="1" t="s">
        <v>2684</v>
      </c>
      <c r="S1751" s="1"/>
      <c r="T1751" s="1" t="s">
        <v>110</v>
      </c>
      <c r="U1751" s="1" t="s">
        <v>105</v>
      </c>
      <c r="V1751" t="s">
        <v>29</v>
      </c>
      <c r="W1751"/>
      <c r="X1751" t="s">
        <v>30</v>
      </c>
    </row>
    <row r="1752" spans="2:24">
      <c r="B1752" s="2" t="s">
        <v>2685</v>
      </c>
      <c r="C1752" s="1"/>
      <c r="D1752" s="1"/>
      <c r="E1752" s="1"/>
      <c r="F1752" s="1"/>
      <c r="G1752" s="1"/>
      <c r="H1752" s="1"/>
      <c r="I1752"/>
      <c r="J1752"/>
      <c r="K1752"/>
      <c r="L1752"/>
      <c r="M1752"/>
      <c r="N1752"/>
      <c r="O1752"/>
      <c r="Q1752" t="s">
        <v>25</v>
      </c>
      <c r="R1752" s="1" t="s">
        <v>2686</v>
      </c>
      <c r="S1752" s="1"/>
      <c r="T1752" s="1" t="s">
        <v>2585</v>
      </c>
      <c r="U1752" s="1" t="s">
        <v>105</v>
      </c>
      <c r="V1752" t="s">
        <v>29</v>
      </c>
      <c r="W1752"/>
      <c r="X1752" t="s">
        <v>30</v>
      </c>
    </row>
    <row r="1753" spans="2:24">
      <c r="B1753" s="2" t="s">
        <v>2687</v>
      </c>
      <c r="C1753" s="1"/>
      <c r="D1753" s="1"/>
      <c r="E1753" s="1"/>
      <c r="F1753" s="1"/>
      <c r="G1753" s="1"/>
      <c r="H1753" s="1"/>
      <c r="I1753"/>
      <c r="J1753"/>
      <c r="K1753"/>
      <c r="L1753"/>
      <c r="M1753"/>
      <c r="N1753"/>
      <c r="O1753"/>
      <c r="Q1753" t="s">
        <v>25</v>
      </c>
      <c r="R1753" s="1"/>
      <c r="S1753" s="1"/>
      <c r="T1753" s="1" t="s">
        <v>52</v>
      </c>
      <c r="U1753" s="1" t="s">
        <v>53</v>
      </c>
      <c r="V1753" t="s">
        <v>29</v>
      </c>
      <c r="W1753"/>
      <c r="X1753" t="s">
        <v>30</v>
      </c>
    </row>
    <row r="1754" spans="2:24">
      <c r="B1754" s="2" t="s">
        <v>2688</v>
      </c>
      <c r="C1754" s="1"/>
      <c r="D1754" s="1"/>
      <c r="E1754" s="1"/>
      <c r="F1754" s="1"/>
      <c r="G1754" s="1"/>
      <c r="H1754" s="1"/>
      <c r="I1754"/>
      <c r="J1754"/>
      <c r="K1754"/>
      <c r="L1754"/>
      <c r="M1754"/>
      <c r="N1754"/>
      <c r="O1754"/>
      <c r="Q1754" t="s">
        <v>25</v>
      </c>
      <c r="R1754" s="1"/>
      <c r="S1754" s="1"/>
      <c r="T1754" s="1" t="s">
        <v>1836</v>
      </c>
      <c r="U1754" s="1" t="s">
        <v>105</v>
      </c>
      <c r="V1754" t="s">
        <v>29</v>
      </c>
      <c r="W1754"/>
      <c r="X1754" t="s">
        <v>30</v>
      </c>
    </row>
    <row r="1755" spans="2:24">
      <c r="B1755" s="2" t="s">
        <v>2689</v>
      </c>
      <c r="C1755" s="1">
        <v>9838636111</v>
      </c>
      <c r="D1755" s="1"/>
      <c r="E1755" s="1"/>
      <c r="F1755" s="1"/>
      <c r="G1755" s="1" t="s">
        <v>45</v>
      </c>
      <c r="H1755" s="1" t="s">
        <v>57</v>
      </c>
      <c r="I1755"/>
      <c r="J1755"/>
      <c r="K1755"/>
      <c r="L1755"/>
      <c r="M1755"/>
      <c r="N1755"/>
      <c r="O1755"/>
      <c r="Q1755" t="s">
        <v>25</v>
      </c>
      <c r="R1755" s="1"/>
      <c r="S1755" s="1"/>
      <c r="T1755" s="1" t="s">
        <v>533</v>
      </c>
      <c r="U1755" s="1" t="s">
        <v>28</v>
      </c>
      <c r="V1755" t="s">
        <v>29</v>
      </c>
      <c r="W1755"/>
      <c r="X1755" t="s">
        <v>30</v>
      </c>
    </row>
    <row r="1756" spans="2:24">
      <c r="B1756" s="2" t="s">
        <v>2690</v>
      </c>
      <c r="C1756" s="1"/>
      <c r="D1756" s="1"/>
      <c r="E1756" s="1"/>
      <c r="F1756" s="1"/>
      <c r="G1756" s="1"/>
      <c r="H1756" s="1"/>
      <c r="I1756"/>
      <c r="J1756"/>
      <c r="K1756"/>
      <c r="L1756"/>
      <c r="M1756"/>
      <c r="N1756"/>
      <c r="O1756"/>
      <c r="Q1756" t="s">
        <v>25</v>
      </c>
      <c r="R1756" s="1"/>
      <c r="S1756" s="1"/>
      <c r="T1756" s="1" t="s">
        <v>211</v>
      </c>
      <c r="U1756" s="1" t="s">
        <v>33</v>
      </c>
      <c r="V1756" t="s">
        <v>29</v>
      </c>
      <c r="W1756"/>
      <c r="X1756" t="s">
        <v>30</v>
      </c>
    </row>
    <row r="1757" spans="2:24">
      <c r="B1757" s="2" t="s">
        <v>2691</v>
      </c>
      <c r="C1757" s="1"/>
      <c r="D1757" s="1"/>
      <c r="E1757" s="1"/>
      <c r="F1757" s="1"/>
      <c r="G1757" s="1"/>
      <c r="H1757" s="1"/>
      <c r="I1757"/>
      <c r="J1757"/>
      <c r="K1757"/>
      <c r="L1757"/>
      <c r="M1757"/>
      <c r="N1757"/>
      <c r="O1757"/>
      <c r="Q1757" t="s">
        <v>25</v>
      </c>
      <c r="R1757" s="1"/>
      <c r="S1757" s="1"/>
      <c r="T1757" s="1" t="s">
        <v>2500</v>
      </c>
      <c r="U1757" s="1" t="s">
        <v>60</v>
      </c>
      <c r="V1757" t="s">
        <v>29</v>
      </c>
      <c r="W1757"/>
      <c r="X1757" t="s">
        <v>30</v>
      </c>
    </row>
    <row r="1758" spans="2:24">
      <c r="B1758" s="2" t="s">
        <v>2692</v>
      </c>
      <c r="C1758" s="1"/>
      <c r="D1758" s="1"/>
      <c r="E1758" s="1"/>
      <c r="F1758" s="1"/>
      <c r="G1758" s="1"/>
      <c r="H1758" s="1"/>
      <c r="I1758"/>
      <c r="J1758"/>
      <c r="K1758"/>
      <c r="L1758"/>
      <c r="M1758"/>
      <c r="N1758"/>
      <c r="O1758"/>
      <c r="Q1758" t="s">
        <v>25</v>
      </c>
      <c r="R1758" s="1"/>
      <c r="S1758" s="1"/>
      <c r="T1758" s="1" t="s">
        <v>52</v>
      </c>
      <c r="U1758" s="1" t="s">
        <v>53</v>
      </c>
      <c r="V1758" t="s">
        <v>29</v>
      </c>
      <c r="W1758"/>
      <c r="X1758" t="s">
        <v>30</v>
      </c>
    </row>
    <row r="1759" spans="2:24">
      <c r="B1759" s="2" t="s">
        <v>2693</v>
      </c>
      <c r="C1759" s="1"/>
      <c r="D1759" s="1"/>
      <c r="E1759" s="1"/>
      <c r="F1759" s="1"/>
      <c r="G1759" s="1"/>
      <c r="H1759" s="1"/>
      <c r="I1759"/>
      <c r="J1759"/>
      <c r="K1759"/>
      <c r="L1759"/>
      <c r="M1759"/>
      <c r="N1759"/>
      <c r="O1759"/>
      <c r="Q1759" t="s">
        <v>25</v>
      </c>
      <c r="R1759" s="1"/>
      <c r="S1759" s="1"/>
      <c r="T1759" s="1" t="s">
        <v>631</v>
      </c>
      <c r="U1759" s="1" t="s">
        <v>102</v>
      </c>
      <c r="V1759" t="s">
        <v>29</v>
      </c>
      <c r="W1759"/>
      <c r="X1759" t="s">
        <v>30</v>
      </c>
    </row>
    <row r="1760" spans="2:24">
      <c r="B1760" s="2" t="s">
        <v>2694</v>
      </c>
      <c r="C1760" s="1"/>
      <c r="D1760" s="1"/>
      <c r="E1760" s="1"/>
      <c r="F1760" s="1"/>
      <c r="G1760" s="1"/>
      <c r="H1760" s="1"/>
      <c r="I1760"/>
      <c r="J1760"/>
      <c r="K1760"/>
      <c r="L1760"/>
      <c r="M1760"/>
      <c r="N1760"/>
      <c r="O1760"/>
      <c r="Q1760" t="s">
        <v>25</v>
      </c>
      <c r="R1760" s="1"/>
      <c r="S1760" s="1"/>
      <c r="T1760" s="1" t="s">
        <v>428</v>
      </c>
      <c r="U1760" s="1" t="s">
        <v>28</v>
      </c>
      <c r="V1760" t="s">
        <v>29</v>
      </c>
      <c r="W1760"/>
      <c r="X1760" t="s">
        <v>30</v>
      </c>
    </row>
    <row r="1761" spans="2:24">
      <c r="B1761" s="2" t="s">
        <v>2695</v>
      </c>
      <c r="C1761" s="1"/>
      <c r="D1761" s="1"/>
      <c r="E1761" s="1"/>
      <c r="F1761" s="1"/>
      <c r="G1761" s="1"/>
      <c r="H1761" s="1"/>
      <c r="I1761"/>
      <c r="J1761"/>
      <c r="K1761"/>
      <c r="L1761"/>
      <c r="M1761"/>
      <c r="N1761"/>
      <c r="O1761"/>
      <c r="Q1761" t="s">
        <v>25</v>
      </c>
      <c r="R1761" s="1"/>
      <c r="S1761" s="1"/>
      <c r="T1761" s="1" t="s">
        <v>2696</v>
      </c>
      <c r="U1761" s="1" t="s">
        <v>2697</v>
      </c>
      <c r="V1761" t="s">
        <v>29</v>
      </c>
      <c r="W1761"/>
      <c r="X1761" t="s">
        <v>30</v>
      </c>
    </row>
    <row r="1762" spans="2:24">
      <c r="B1762" s="2" t="s">
        <v>2698</v>
      </c>
      <c r="C1762" s="1"/>
      <c r="D1762" s="1"/>
      <c r="E1762" s="1"/>
      <c r="F1762" s="1"/>
      <c r="G1762" s="1"/>
      <c r="H1762" s="1"/>
      <c r="I1762"/>
      <c r="J1762"/>
      <c r="K1762"/>
      <c r="L1762"/>
      <c r="M1762"/>
      <c r="N1762"/>
      <c r="O1762"/>
      <c r="Q1762" t="s">
        <v>25</v>
      </c>
      <c r="R1762" s="1"/>
      <c r="S1762" s="1"/>
      <c r="T1762" s="1" t="s">
        <v>423</v>
      </c>
      <c r="U1762" s="1" t="s">
        <v>28</v>
      </c>
      <c r="V1762" t="s">
        <v>29</v>
      </c>
      <c r="W1762"/>
      <c r="X1762" t="s">
        <v>30</v>
      </c>
    </row>
    <row r="1763" spans="2:24">
      <c r="B1763" s="2" t="s">
        <v>2699</v>
      </c>
      <c r="C1763" s="1"/>
      <c r="D1763" s="1"/>
      <c r="E1763" s="1"/>
      <c r="F1763" s="1"/>
      <c r="G1763" s="1"/>
      <c r="H1763" s="1"/>
      <c r="I1763"/>
      <c r="J1763"/>
      <c r="K1763"/>
      <c r="L1763"/>
      <c r="M1763"/>
      <c r="N1763"/>
      <c r="O1763"/>
      <c r="Q1763" t="s">
        <v>25</v>
      </c>
      <c r="R1763" s="1"/>
      <c r="S1763" s="1"/>
      <c r="T1763" s="1" t="s">
        <v>32</v>
      </c>
      <c r="U1763" s="1" t="s">
        <v>33</v>
      </c>
      <c r="V1763" t="s">
        <v>29</v>
      </c>
      <c r="W1763"/>
      <c r="X1763" t="s">
        <v>30</v>
      </c>
    </row>
    <row r="1764" spans="2:24">
      <c r="B1764" s="2" t="s">
        <v>2700</v>
      </c>
      <c r="C1764" s="1"/>
      <c r="D1764" s="1"/>
      <c r="E1764" s="1"/>
      <c r="F1764" s="1"/>
      <c r="G1764" s="1"/>
      <c r="H1764" s="1"/>
      <c r="I1764"/>
      <c r="J1764"/>
      <c r="K1764"/>
      <c r="L1764"/>
      <c r="M1764"/>
      <c r="N1764"/>
      <c r="O1764"/>
      <c r="Q1764" t="s">
        <v>25</v>
      </c>
      <c r="R1764" s="1"/>
      <c r="S1764" s="1"/>
      <c r="T1764" s="1" t="s">
        <v>52</v>
      </c>
      <c r="U1764" s="1" t="s">
        <v>53</v>
      </c>
      <c r="V1764" t="s">
        <v>29</v>
      </c>
      <c r="W1764"/>
      <c r="X1764" t="s">
        <v>30</v>
      </c>
    </row>
    <row r="1765" spans="2:24">
      <c r="B1765" s="2" t="s">
        <v>2701</v>
      </c>
      <c r="C1765" s="1">
        <v>7073131555</v>
      </c>
      <c r="D1765" s="1"/>
      <c r="E1765" s="1"/>
      <c r="F1765" s="1"/>
      <c r="G1765" s="1" t="s">
        <v>56</v>
      </c>
      <c r="H1765" s="1" t="s">
        <v>46</v>
      </c>
      <c r="I1765"/>
      <c r="J1765"/>
      <c r="K1765"/>
      <c r="L1765"/>
      <c r="M1765"/>
      <c r="N1765"/>
      <c r="O1765"/>
      <c r="Q1765" t="s">
        <v>25</v>
      </c>
      <c r="R1765" s="1" t="s">
        <v>2702</v>
      </c>
      <c r="S1765" s="1"/>
      <c r="T1765" s="1" t="s">
        <v>126</v>
      </c>
      <c r="U1765" s="1" t="s">
        <v>43</v>
      </c>
      <c r="V1765" t="s">
        <v>29</v>
      </c>
      <c r="W1765"/>
      <c r="X1765" t="s">
        <v>30</v>
      </c>
    </row>
    <row r="1766" spans="2:24">
      <c r="B1766" s="2" t="s">
        <v>2703</v>
      </c>
      <c r="C1766" s="1"/>
      <c r="D1766" s="1"/>
      <c r="E1766" s="1"/>
      <c r="F1766" s="1"/>
      <c r="G1766" s="1"/>
      <c r="H1766" s="1"/>
      <c r="I1766"/>
      <c r="J1766"/>
      <c r="K1766"/>
      <c r="L1766"/>
      <c r="M1766"/>
      <c r="N1766"/>
      <c r="O1766"/>
      <c r="Q1766" t="s">
        <v>25</v>
      </c>
      <c r="R1766" s="1"/>
      <c r="S1766" s="1"/>
      <c r="T1766" s="1" t="s">
        <v>220</v>
      </c>
      <c r="U1766" s="1" t="s">
        <v>60</v>
      </c>
      <c r="V1766" t="s">
        <v>29</v>
      </c>
      <c r="W1766"/>
      <c r="X1766" t="s">
        <v>30</v>
      </c>
    </row>
    <row r="1767" spans="2:24">
      <c r="B1767" s="2" t="s">
        <v>2704</v>
      </c>
      <c r="C1767" s="1"/>
      <c r="D1767" s="1"/>
      <c r="E1767" s="1"/>
      <c r="F1767" s="1"/>
      <c r="G1767" s="1"/>
      <c r="H1767" s="1"/>
      <c r="I1767"/>
      <c r="J1767"/>
      <c r="K1767"/>
      <c r="L1767"/>
      <c r="M1767"/>
      <c r="N1767"/>
      <c r="O1767"/>
      <c r="Q1767" t="s">
        <v>25</v>
      </c>
      <c r="R1767" s="1" t="s">
        <v>2705</v>
      </c>
      <c r="S1767" s="1"/>
      <c r="T1767" s="1" t="s">
        <v>52</v>
      </c>
      <c r="U1767" s="1" t="s">
        <v>53</v>
      </c>
      <c r="V1767" t="s">
        <v>29</v>
      </c>
      <c r="W1767"/>
      <c r="X1767" t="s">
        <v>30</v>
      </c>
    </row>
    <row r="1768" spans="2:24">
      <c r="B1768" s="2" t="s">
        <v>2706</v>
      </c>
      <c r="C1768" s="1">
        <v>8696077766</v>
      </c>
      <c r="D1768" s="1"/>
      <c r="E1768" s="1"/>
      <c r="F1768" s="1"/>
      <c r="G1768" s="1" t="s">
        <v>146</v>
      </c>
      <c r="H1768" s="1" t="s">
        <v>1268</v>
      </c>
      <c r="I1768"/>
      <c r="J1768"/>
      <c r="K1768"/>
      <c r="L1768"/>
      <c r="M1768"/>
      <c r="N1768"/>
      <c r="O1768"/>
      <c r="Q1768" t="s">
        <v>25</v>
      </c>
      <c r="R1768" s="1"/>
      <c r="S1768" s="1"/>
      <c r="T1768" s="1" t="s">
        <v>123</v>
      </c>
      <c r="U1768" s="1" t="s">
        <v>43</v>
      </c>
      <c r="V1768" t="s">
        <v>29</v>
      </c>
      <c r="W1768"/>
      <c r="X1768" t="s">
        <v>30</v>
      </c>
    </row>
    <row r="1769" spans="2:24">
      <c r="B1769" s="2" t="s">
        <v>2707</v>
      </c>
      <c r="C1769" s="1">
        <f>918974054476</f>
        <v>918974054476</v>
      </c>
      <c r="D1769" s="1"/>
      <c r="E1769" s="1"/>
      <c r="F1769" s="1"/>
      <c r="G1769" s="1" t="s">
        <v>146</v>
      </c>
      <c r="H1769" s="1" t="s">
        <v>331</v>
      </c>
      <c r="I1769"/>
      <c r="J1769"/>
      <c r="K1769"/>
      <c r="L1769"/>
      <c r="M1769"/>
      <c r="N1769"/>
      <c r="O1769"/>
      <c r="Q1769" t="s">
        <v>25</v>
      </c>
      <c r="R1769" s="1"/>
      <c r="S1769" s="1"/>
      <c r="T1769" s="1" t="s">
        <v>1478</v>
      </c>
      <c r="U1769" s="1" t="s">
        <v>1479</v>
      </c>
      <c r="V1769" t="s">
        <v>29</v>
      </c>
      <c r="W1769"/>
      <c r="X1769" t="s">
        <v>30</v>
      </c>
    </row>
    <row r="1770" spans="2:24">
      <c r="B1770" s="2" t="s">
        <v>2708</v>
      </c>
      <c r="C1770" s="1"/>
      <c r="D1770" s="1"/>
      <c r="E1770" s="1"/>
      <c r="F1770" s="1"/>
      <c r="G1770" s="1"/>
      <c r="H1770" s="1"/>
      <c r="I1770"/>
      <c r="J1770"/>
      <c r="K1770"/>
      <c r="L1770"/>
      <c r="M1770"/>
      <c r="N1770"/>
      <c r="O1770"/>
      <c r="Q1770" t="s">
        <v>25</v>
      </c>
      <c r="R1770" s="1"/>
      <c r="S1770" s="1"/>
      <c r="T1770" s="1" t="s">
        <v>264</v>
      </c>
      <c r="U1770" s="1" t="s">
        <v>28</v>
      </c>
      <c r="V1770" t="s">
        <v>29</v>
      </c>
      <c r="W1770"/>
      <c r="X1770" t="s">
        <v>30</v>
      </c>
    </row>
    <row r="1771" spans="2:24">
      <c r="B1771" s="2" t="s">
        <v>2709</v>
      </c>
      <c r="C1771" s="1"/>
      <c r="D1771" s="1"/>
      <c r="E1771" s="1"/>
      <c r="F1771" s="1"/>
      <c r="G1771" s="1"/>
      <c r="H1771" s="1"/>
      <c r="I1771"/>
      <c r="J1771"/>
      <c r="K1771"/>
      <c r="L1771"/>
      <c r="M1771"/>
      <c r="N1771"/>
      <c r="O1771"/>
      <c r="Q1771" t="s">
        <v>25</v>
      </c>
      <c r="R1771" s="1" t="s">
        <v>2710</v>
      </c>
      <c r="S1771" s="1"/>
      <c r="T1771" s="1" t="s">
        <v>1348</v>
      </c>
      <c r="U1771" s="1" t="s">
        <v>70</v>
      </c>
      <c r="V1771" t="s">
        <v>29</v>
      </c>
      <c r="W1771"/>
      <c r="X1771" t="s">
        <v>30</v>
      </c>
    </row>
    <row r="1772" spans="2:24">
      <c r="B1772" s="2" t="s">
        <v>2711</v>
      </c>
      <c r="C1772" s="1"/>
      <c r="D1772" s="1"/>
      <c r="E1772" s="1"/>
      <c r="F1772" s="1"/>
      <c r="G1772" s="1"/>
      <c r="H1772" s="1"/>
      <c r="I1772"/>
      <c r="J1772"/>
      <c r="K1772"/>
      <c r="L1772"/>
      <c r="M1772"/>
      <c r="N1772"/>
      <c r="O1772"/>
      <c r="Q1772" t="s">
        <v>25</v>
      </c>
      <c r="R1772" s="1"/>
      <c r="S1772" s="1"/>
      <c r="T1772" s="1" t="s">
        <v>211</v>
      </c>
      <c r="U1772" s="1" t="s">
        <v>33</v>
      </c>
      <c r="V1772" t="s">
        <v>29</v>
      </c>
      <c r="W1772"/>
      <c r="X1772" t="s">
        <v>30</v>
      </c>
    </row>
    <row r="1773" spans="2:24">
      <c r="B1773" s="2" t="s">
        <v>2712</v>
      </c>
      <c r="C1773" s="1"/>
      <c r="D1773" s="1"/>
      <c r="E1773" s="1"/>
      <c r="F1773" s="1"/>
      <c r="G1773" s="1"/>
      <c r="H1773" s="1"/>
      <c r="I1773"/>
      <c r="J1773"/>
      <c r="K1773"/>
      <c r="L1773"/>
      <c r="M1773"/>
      <c r="N1773"/>
      <c r="O1773"/>
      <c r="Q1773" t="s">
        <v>25</v>
      </c>
      <c r="R1773" s="1"/>
      <c r="S1773" s="1"/>
      <c r="T1773" s="1" t="s">
        <v>187</v>
      </c>
      <c r="U1773" s="1" t="s">
        <v>105</v>
      </c>
      <c r="V1773" t="s">
        <v>29</v>
      </c>
      <c r="W1773"/>
      <c r="X1773" t="s">
        <v>30</v>
      </c>
    </row>
    <row r="1774" spans="2:24">
      <c r="B1774" s="2" t="s">
        <v>2713</v>
      </c>
      <c r="C1774" s="1"/>
      <c r="D1774" s="1"/>
      <c r="E1774" s="1"/>
      <c r="F1774" s="1"/>
      <c r="G1774" s="1"/>
      <c r="H1774" s="1"/>
      <c r="I1774"/>
      <c r="J1774"/>
      <c r="K1774"/>
      <c r="L1774"/>
      <c r="M1774"/>
      <c r="N1774"/>
      <c r="O1774"/>
      <c r="Q1774" t="s">
        <v>25</v>
      </c>
      <c r="R1774" s="1"/>
      <c r="S1774" s="1"/>
      <c r="T1774" s="1" t="s">
        <v>139</v>
      </c>
      <c r="U1774" s="1" t="s">
        <v>28</v>
      </c>
      <c r="V1774" t="s">
        <v>29</v>
      </c>
      <c r="W1774"/>
      <c r="X1774" t="s">
        <v>30</v>
      </c>
    </row>
    <row r="1775" spans="2:24">
      <c r="B1775" s="2" t="s">
        <v>2714</v>
      </c>
      <c r="C1775" s="1"/>
      <c r="D1775" s="1"/>
      <c r="E1775" s="1"/>
      <c r="F1775" s="1"/>
      <c r="G1775" s="1"/>
      <c r="H1775" s="1"/>
      <c r="I1775"/>
      <c r="J1775"/>
      <c r="K1775"/>
      <c r="L1775"/>
      <c r="M1775"/>
      <c r="N1775"/>
      <c r="O1775"/>
      <c r="Q1775" t="s">
        <v>25</v>
      </c>
      <c r="R1775" s="1" t="s">
        <v>2715</v>
      </c>
      <c r="S1775" s="1"/>
      <c r="T1775" s="1" t="s">
        <v>356</v>
      </c>
      <c r="U1775" s="1" t="s">
        <v>78</v>
      </c>
      <c r="V1775" t="s">
        <v>29</v>
      </c>
      <c r="W1775"/>
      <c r="X1775" t="s">
        <v>30</v>
      </c>
    </row>
    <row r="1776" spans="2:24">
      <c r="B1776" s="2" t="s">
        <v>2716</v>
      </c>
      <c r="C1776" s="1"/>
      <c r="D1776" s="1"/>
      <c r="E1776" s="1"/>
      <c r="F1776" s="1"/>
      <c r="G1776" s="1"/>
      <c r="H1776" s="1"/>
      <c r="I1776"/>
      <c r="J1776"/>
      <c r="K1776"/>
      <c r="L1776"/>
      <c r="M1776"/>
      <c r="N1776"/>
      <c r="O1776"/>
      <c r="Q1776" t="s">
        <v>25</v>
      </c>
      <c r="R1776" s="1"/>
      <c r="S1776" s="1"/>
      <c r="T1776" s="1" t="s">
        <v>2717</v>
      </c>
      <c r="U1776" s="1" t="s">
        <v>33</v>
      </c>
      <c r="V1776" t="s">
        <v>29</v>
      </c>
      <c r="W1776"/>
      <c r="X1776" t="s">
        <v>30</v>
      </c>
    </row>
    <row r="1777" spans="2:24">
      <c r="B1777" s="2" t="s">
        <v>2718</v>
      </c>
      <c r="C1777" s="1"/>
      <c r="D1777" s="1"/>
      <c r="E1777" s="1"/>
      <c r="F1777" s="1"/>
      <c r="G1777" s="1"/>
      <c r="H1777" s="1"/>
      <c r="I1777"/>
      <c r="J1777"/>
      <c r="K1777"/>
      <c r="L1777"/>
      <c r="M1777"/>
      <c r="N1777"/>
      <c r="O1777"/>
      <c r="Q1777" t="s">
        <v>25</v>
      </c>
      <c r="R1777" s="1" t="s">
        <v>2719</v>
      </c>
      <c r="S1777" s="1"/>
      <c r="T1777" s="1" t="s">
        <v>423</v>
      </c>
      <c r="U1777" s="1" t="s">
        <v>28</v>
      </c>
      <c r="V1777" t="s">
        <v>29</v>
      </c>
      <c r="W1777"/>
      <c r="X1777" t="s">
        <v>30</v>
      </c>
    </row>
    <row r="1778" spans="2:24">
      <c r="B1778" s="2" t="s">
        <v>2720</v>
      </c>
      <c r="C1778" s="1"/>
      <c r="D1778" s="1"/>
      <c r="E1778" s="1"/>
      <c r="F1778" s="1"/>
      <c r="G1778" s="1"/>
      <c r="H1778" s="1"/>
      <c r="I1778"/>
      <c r="J1778"/>
      <c r="K1778"/>
      <c r="L1778"/>
      <c r="M1778"/>
      <c r="N1778"/>
      <c r="O1778"/>
      <c r="Q1778" t="s">
        <v>25</v>
      </c>
      <c r="R1778" s="1" t="s">
        <v>2721</v>
      </c>
      <c r="S1778" s="1"/>
      <c r="T1778" s="1" t="s">
        <v>225</v>
      </c>
      <c r="U1778" s="1" t="s">
        <v>60</v>
      </c>
      <c r="V1778" t="s">
        <v>29</v>
      </c>
      <c r="W1778"/>
      <c r="X1778" t="s">
        <v>30</v>
      </c>
    </row>
    <row r="1779" spans="2:24">
      <c r="B1779" s="2" t="s">
        <v>2722</v>
      </c>
      <c r="C1779" s="1"/>
      <c r="D1779" s="1"/>
      <c r="E1779" s="1"/>
      <c r="F1779" s="1"/>
      <c r="G1779" s="1"/>
      <c r="H1779" s="1"/>
      <c r="I1779"/>
      <c r="J1779"/>
      <c r="K1779"/>
      <c r="L1779"/>
      <c r="M1779"/>
      <c r="N1779"/>
      <c r="O1779"/>
      <c r="Q1779" t="s">
        <v>25</v>
      </c>
      <c r="R1779" s="1"/>
      <c r="S1779" s="1"/>
      <c r="T1779" s="1" t="s">
        <v>374</v>
      </c>
      <c r="U1779" s="1" t="s">
        <v>78</v>
      </c>
      <c r="V1779" t="s">
        <v>29</v>
      </c>
      <c r="W1779"/>
      <c r="X1779" t="s">
        <v>30</v>
      </c>
    </row>
    <row r="1780" spans="2:24">
      <c r="B1780" s="2" t="s">
        <v>2723</v>
      </c>
      <c r="C1780" s="1"/>
      <c r="D1780" s="1"/>
      <c r="E1780" s="1"/>
      <c r="F1780" s="1"/>
      <c r="G1780" s="1"/>
      <c r="H1780" s="1"/>
      <c r="I1780"/>
      <c r="J1780"/>
      <c r="K1780"/>
      <c r="L1780"/>
      <c r="M1780"/>
      <c r="N1780"/>
      <c r="O1780"/>
      <c r="Q1780" t="s">
        <v>25</v>
      </c>
      <c r="R1780" s="1"/>
      <c r="S1780" s="1"/>
      <c r="T1780" s="1" t="s">
        <v>39</v>
      </c>
      <c r="U1780" s="1" t="s">
        <v>28</v>
      </c>
      <c r="V1780" t="s">
        <v>29</v>
      </c>
      <c r="W1780"/>
      <c r="X1780" t="s">
        <v>30</v>
      </c>
    </row>
    <row r="1781" spans="2:24">
      <c r="B1781" s="2" t="s">
        <v>2724</v>
      </c>
      <c r="C1781" s="1"/>
      <c r="D1781" s="1"/>
      <c r="E1781" s="1"/>
      <c r="F1781" s="1"/>
      <c r="G1781" s="1"/>
      <c r="H1781" s="1"/>
      <c r="I1781"/>
      <c r="J1781"/>
      <c r="K1781"/>
      <c r="L1781"/>
      <c r="M1781"/>
      <c r="N1781"/>
      <c r="O1781"/>
      <c r="Q1781" t="s">
        <v>25</v>
      </c>
      <c r="R1781" s="1"/>
      <c r="S1781" s="1"/>
      <c r="T1781" s="1" t="s">
        <v>163</v>
      </c>
      <c r="U1781" s="1" t="s">
        <v>116</v>
      </c>
      <c r="V1781" t="s">
        <v>29</v>
      </c>
      <c r="W1781"/>
      <c r="X1781" t="s">
        <v>30</v>
      </c>
    </row>
    <row r="1782" spans="2:24">
      <c r="B1782" s="2" t="s">
        <v>2725</v>
      </c>
      <c r="C1782" s="1"/>
      <c r="D1782" s="1"/>
      <c r="E1782" s="1"/>
      <c r="F1782" s="1"/>
      <c r="G1782" s="1"/>
      <c r="H1782" s="1"/>
      <c r="I1782"/>
      <c r="J1782"/>
      <c r="K1782"/>
      <c r="L1782"/>
      <c r="M1782"/>
      <c r="N1782"/>
      <c r="O1782"/>
      <c r="Q1782" t="s">
        <v>25</v>
      </c>
      <c r="R1782" s="1"/>
      <c r="S1782" s="1"/>
      <c r="T1782" s="1" t="s">
        <v>2726</v>
      </c>
      <c r="U1782" s="1" t="s">
        <v>33</v>
      </c>
      <c r="V1782" t="s">
        <v>29</v>
      </c>
      <c r="W1782"/>
      <c r="X1782" t="s">
        <v>30</v>
      </c>
    </row>
    <row r="1783" spans="2:24">
      <c r="B1783" s="2" t="s">
        <v>2727</v>
      </c>
      <c r="C1783" s="1">
        <v>9796116509</v>
      </c>
      <c r="D1783" s="1"/>
      <c r="E1783" s="1"/>
      <c r="F1783" s="1"/>
      <c r="G1783" s="1" t="s">
        <v>146</v>
      </c>
      <c r="H1783" s="1" t="s">
        <v>331</v>
      </c>
      <c r="I1783"/>
      <c r="J1783"/>
      <c r="K1783"/>
      <c r="L1783"/>
      <c r="M1783"/>
      <c r="N1783"/>
      <c r="O1783"/>
      <c r="Q1783" t="s">
        <v>25</v>
      </c>
      <c r="R1783" s="1" t="s">
        <v>2728</v>
      </c>
      <c r="S1783" s="1"/>
      <c r="T1783" s="1" t="s">
        <v>2729</v>
      </c>
      <c r="U1783" s="1" t="s">
        <v>148</v>
      </c>
      <c r="V1783" t="s">
        <v>29</v>
      </c>
      <c r="W1783"/>
      <c r="X1783" t="s">
        <v>30</v>
      </c>
    </row>
    <row r="1784" spans="2:24">
      <c r="B1784" s="2" t="s">
        <v>2730</v>
      </c>
      <c r="C1784" s="1"/>
      <c r="D1784" s="1"/>
      <c r="E1784" s="1"/>
      <c r="F1784" s="1"/>
      <c r="G1784" s="1"/>
      <c r="H1784" s="1"/>
      <c r="I1784"/>
      <c r="J1784"/>
      <c r="K1784"/>
      <c r="L1784"/>
      <c r="M1784"/>
      <c r="N1784"/>
      <c r="O1784"/>
      <c r="Q1784" t="s">
        <v>25</v>
      </c>
      <c r="R1784" s="1"/>
      <c r="S1784" s="1"/>
      <c r="T1784" s="1" t="s">
        <v>52</v>
      </c>
      <c r="U1784" s="1" t="s">
        <v>53</v>
      </c>
      <c r="V1784" t="s">
        <v>29</v>
      </c>
      <c r="W1784"/>
      <c r="X1784" t="s">
        <v>30</v>
      </c>
    </row>
    <row r="1785" spans="2:24">
      <c r="B1785" s="2" t="s">
        <v>2731</v>
      </c>
      <c r="C1785" s="1">
        <v>9334117200</v>
      </c>
      <c r="D1785" s="1"/>
      <c r="E1785" s="1"/>
      <c r="F1785" s="1"/>
      <c r="G1785" s="1" t="s">
        <v>45</v>
      </c>
      <c r="H1785" s="1" t="s">
        <v>476</v>
      </c>
      <c r="I1785"/>
      <c r="J1785"/>
      <c r="K1785"/>
      <c r="L1785"/>
      <c r="M1785"/>
      <c r="N1785"/>
      <c r="O1785"/>
      <c r="Q1785" t="s">
        <v>25</v>
      </c>
      <c r="R1785" s="1"/>
      <c r="S1785" s="1"/>
      <c r="T1785" s="1" t="s">
        <v>2732</v>
      </c>
      <c r="U1785" s="1" t="s">
        <v>284</v>
      </c>
      <c r="V1785" t="s">
        <v>29</v>
      </c>
      <c r="W1785"/>
      <c r="X1785" t="s">
        <v>30</v>
      </c>
    </row>
    <row r="1786" spans="2:24">
      <c r="B1786" s="2" t="s">
        <v>2733</v>
      </c>
      <c r="C1786" s="1">
        <v>9852064241</v>
      </c>
      <c r="D1786" s="1"/>
      <c r="E1786" s="1"/>
      <c r="F1786" s="1"/>
      <c r="G1786" s="1" t="s">
        <v>45</v>
      </c>
      <c r="H1786" s="1" t="s">
        <v>331</v>
      </c>
      <c r="I1786"/>
      <c r="J1786"/>
      <c r="K1786"/>
      <c r="L1786"/>
      <c r="M1786"/>
      <c r="N1786"/>
      <c r="O1786"/>
      <c r="Q1786" t="s">
        <v>25</v>
      </c>
      <c r="R1786" s="1" t="s">
        <v>2734</v>
      </c>
      <c r="S1786" s="1"/>
      <c r="T1786" s="1" t="s">
        <v>748</v>
      </c>
      <c r="U1786" s="1" t="s">
        <v>284</v>
      </c>
      <c r="V1786" t="s">
        <v>29</v>
      </c>
      <c r="W1786"/>
      <c r="X1786" t="s">
        <v>30</v>
      </c>
    </row>
    <row r="1787" spans="2:24">
      <c r="B1787" s="2" t="s">
        <v>2735</v>
      </c>
      <c r="C1787" s="1"/>
      <c r="D1787" s="1"/>
      <c r="E1787" s="1"/>
      <c r="F1787" s="1"/>
      <c r="G1787" s="1"/>
      <c r="H1787" s="1"/>
      <c r="I1787"/>
      <c r="J1787"/>
      <c r="K1787"/>
      <c r="L1787"/>
      <c r="M1787"/>
      <c r="N1787"/>
      <c r="O1787"/>
      <c r="Q1787" t="s">
        <v>25</v>
      </c>
      <c r="R1787" s="1"/>
      <c r="S1787" s="1"/>
      <c r="T1787" s="1" t="s">
        <v>2672</v>
      </c>
      <c r="U1787" s="1" t="s">
        <v>284</v>
      </c>
      <c r="V1787" t="s">
        <v>29</v>
      </c>
      <c r="W1787"/>
      <c r="X1787" t="s">
        <v>30</v>
      </c>
    </row>
    <row r="1788" spans="2:24">
      <c r="B1788" s="2" t="s">
        <v>2736</v>
      </c>
      <c r="C1788" s="1">
        <v>9634464095</v>
      </c>
      <c r="D1788" s="1"/>
      <c r="E1788" s="1"/>
      <c r="F1788" s="1"/>
      <c r="G1788" s="1" t="s">
        <v>146</v>
      </c>
      <c r="H1788" s="1" t="s">
        <v>476</v>
      </c>
      <c r="I1788"/>
      <c r="J1788"/>
      <c r="K1788"/>
      <c r="L1788"/>
      <c r="M1788"/>
      <c r="N1788"/>
      <c r="O1788"/>
      <c r="Q1788" t="s">
        <v>25</v>
      </c>
      <c r="R1788" s="1" t="s">
        <v>2737</v>
      </c>
      <c r="S1788" s="1"/>
      <c r="T1788" s="1" t="s">
        <v>93</v>
      </c>
      <c r="U1788" s="1" t="s">
        <v>53</v>
      </c>
      <c r="V1788" t="s">
        <v>29</v>
      </c>
      <c r="W1788"/>
      <c r="X1788" t="s">
        <v>30</v>
      </c>
    </row>
    <row r="1789" spans="2:24">
      <c r="B1789" s="2" t="s">
        <v>2738</v>
      </c>
      <c r="C1789" s="1"/>
      <c r="D1789" s="1"/>
      <c r="E1789" s="1"/>
      <c r="F1789" s="1"/>
      <c r="G1789" s="1"/>
      <c r="H1789" s="1"/>
      <c r="I1789"/>
      <c r="J1789"/>
      <c r="K1789"/>
      <c r="L1789"/>
      <c r="M1789"/>
      <c r="N1789"/>
      <c r="O1789"/>
      <c r="Q1789" t="s">
        <v>25</v>
      </c>
      <c r="R1789" s="1"/>
      <c r="S1789" s="1"/>
      <c r="T1789" s="1" t="s">
        <v>52</v>
      </c>
      <c r="U1789" s="1" t="s">
        <v>53</v>
      </c>
      <c r="V1789" t="s">
        <v>29</v>
      </c>
      <c r="W1789"/>
      <c r="X1789" t="s">
        <v>30</v>
      </c>
    </row>
    <row r="1790" spans="2:24">
      <c r="B1790" s="2" t="s">
        <v>2739</v>
      </c>
      <c r="C1790" s="1"/>
      <c r="D1790" s="1"/>
      <c r="E1790" s="1"/>
      <c r="F1790" s="1"/>
      <c r="G1790" s="1"/>
      <c r="H1790" s="1"/>
      <c r="I1790"/>
      <c r="J1790"/>
      <c r="K1790"/>
      <c r="L1790"/>
      <c r="M1790"/>
      <c r="N1790"/>
      <c r="O1790"/>
      <c r="Q1790" t="s">
        <v>25</v>
      </c>
      <c r="R1790" s="1"/>
      <c r="S1790" s="1"/>
      <c r="T1790" s="1" t="s">
        <v>52</v>
      </c>
      <c r="U1790" s="1" t="s">
        <v>53</v>
      </c>
      <c r="V1790" t="s">
        <v>29</v>
      </c>
      <c r="W1790"/>
      <c r="X1790" t="s">
        <v>30</v>
      </c>
    </row>
    <row r="1791" spans="2:24">
      <c r="B1791" s="2" t="s">
        <v>2740</v>
      </c>
      <c r="C1791" s="1"/>
      <c r="D1791" s="1"/>
      <c r="E1791" s="1"/>
      <c r="F1791" s="1"/>
      <c r="G1791" s="1"/>
      <c r="H1791" s="1"/>
      <c r="I1791"/>
      <c r="J1791"/>
      <c r="K1791"/>
      <c r="L1791"/>
      <c r="M1791"/>
      <c r="N1791"/>
      <c r="O1791"/>
      <c r="Q1791" t="s">
        <v>25</v>
      </c>
      <c r="R1791" s="1"/>
      <c r="S1791" s="1"/>
      <c r="T1791" s="1" t="s">
        <v>52</v>
      </c>
      <c r="U1791" s="1" t="s">
        <v>53</v>
      </c>
      <c r="V1791" t="s">
        <v>29</v>
      </c>
      <c r="W1791"/>
      <c r="X1791" t="s">
        <v>30</v>
      </c>
    </row>
    <row r="1792" spans="2:24">
      <c r="B1792" s="2" t="s">
        <v>2741</v>
      </c>
      <c r="C1792" s="1"/>
      <c r="D1792" s="1"/>
      <c r="E1792" s="1"/>
      <c r="F1792" s="1"/>
      <c r="G1792" s="1"/>
      <c r="H1792" s="1"/>
      <c r="I1792"/>
      <c r="J1792"/>
      <c r="K1792"/>
      <c r="L1792"/>
      <c r="M1792"/>
      <c r="N1792"/>
      <c r="O1792"/>
      <c r="Q1792" t="s">
        <v>25</v>
      </c>
      <c r="R1792" s="1"/>
      <c r="S1792" s="1"/>
      <c r="T1792" s="1" t="s">
        <v>52</v>
      </c>
      <c r="U1792" s="1" t="s">
        <v>53</v>
      </c>
      <c r="V1792" t="s">
        <v>29</v>
      </c>
      <c r="W1792"/>
      <c r="X1792" t="s">
        <v>30</v>
      </c>
    </row>
    <row r="1793" spans="2:24">
      <c r="B1793" s="2" t="s">
        <v>2742</v>
      </c>
      <c r="C1793" s="1">
        <f>919555359695</f>
        <v>919555359695</v>
      </c>
      <c r="D1793" s="1"/>
      <c r="E1793" s="1"/>
      <c r="F1793" s="1"/>
      <c r="G1793" s="1" t="s">
        <v>146</v>
      </c>
      <c r="H1793" s="1" t="s">
        <v>331</v>
      </c>
      <c r="I1793"/>
      <c r="J1793"/>
      <c r="K1793"/>
      <c r="L1793"/>
      <c r="M1793"/>
      <c r="N1793"/>
      <c r="O1793"/>
      <c r="Q1793" t="s">
        <v>25</v>
      </c>
      <c r="R1793" s="1"/>
      <c r="S1793" s="1"/>
      <c r="T1793" s="1" t="s">
        <v>73</v>
      </c>
      <c r="U1793" s="1" t="s">
        <v>53</v>
      </c>
      <c r="V1793" t="s">
        <v>29</v>
      </c>
      <c r="W1793"/>
      <c r="X1793" t="s">
        <v>30</v>
      </c>
    </row>
    <row r="1794" spans="2:24">
      <c r="B1794" s="2" t="s">
        <v>2743</v>
      </c>
      <c r="C1794" s="1">
        <v>9212098345</v>
      </c>
      <c r="D1794" s="1"/>
      <c r="E1794" s="1"/>
      <c r="F1794" s="1"/>
      <c r="G1794" s="1" t="s">
        <v>146</v>
      </c>
      <c r="H1794" s="1" t="s">
        <v>331</v>
      </c>
      <c r="I1794"/>
      <c r="J1794"/>
      <c r="K1794"/>
      <c r="L1794"/>
      <c r="M1794"/>
      <c r="N1794"/>
      <c r="O1794"/>
      <c r="Q1794" t="s">
        <v>25</v>
      </c>
      <c r="R1794" s="1"/>
      <c r="S1794" s="1"/>
      <c r="T1794" s="1" t="s">
        <v>660</v>
      </c>
      <c r="U1794" s="1" t="s">
        <v>53</v>
      </c>
      <c r="V1794" t="s">
        <v>29</v>
      </c>
      <c r="W1794"/>
      <c r="X1794" t="s">
        <v>30</v>
      </c>
    </row>
    <row r="1795" spans="2:24">
      <c r="B1795" s="2" t="s">
        <v>2744</v>
      </c>
      <c r="C1795" s="1"/>
      <c r="D1795" s="1"/>
      <c r="E1795" s="1"/>
      <c r="F1795" s="1"/>
      <c r="G1795" s="1"/>
      <c r="H1795" s="1"/>
      <c r="I1795"/>
      <c r="J1795"/>
      <c r="K1795"/>
      <c r="L1795"/>
      <c r="M1795"/>
      <c r="N1795"/>
      <c r="O1795"/>
      <c r="Q1795" t="s">
        <v>25</v>
      </c>
      <c r="R1795" s="1"/>
      <c r="S1795" s="1"/>
      <c r="T1795" s="1" t="s">
        <v>39</v>
      </c>
      <c r="U1795" s="1" t="s">
        <v>28</v>
      </c>
      <c r="V1795" t="s">
        <v>29</v>
      </c>
      <c r="W1795"/>
      <c r="X1795" t="s">
        <v>30</v>
      </c>
    </row>
    <row r="1796" spans="2:24">
      <c r="B1796" s="2" t="s">
        <v>2745</v>
      </c>
      <c r="C1796" s="1"/>
      <c r="D1796" s="1"/>
      <c r="E1796" s="1"/>
      <c r="F1796" s="1"/>
      <c r="G1796" s="1"/>
      <c r="H1796" s="1"/>
      <c r="I1796"/>
      <c r="J1796"/>
      <c r="K1796"/>
      <c r="L1796"/>
      <c r="M1796"/>
      <c r="N1796"/>
      <c r="O1796"/>
      <c r="Q1796" t="s">
        <v>25</v>
      </c>
      <c r="R1796" s="1"/>
      <c r="S1796" s="1"/>
      <c r="T1796" s="1" t="s">
        <v>39</v>
      </c>
      <c r="U1796" s="1" t="s">
        <v>28</v>
      </c>
      <c r="V1796" t="s">
        <v>29</v>
      </c>
      <c r="W1796"/>
      <c r="X1796" t="s">
        <v>30</v>
      </c>
    </row>
    <row r="1797" spans="2:24">
      <c r="B1797" s="2" t="s">
        <v>2746</v>
      </c>
      <c r="C1797" s="1"/>
      <c r="D1797" s="1"/>
      <c r="E1797" s="1"/>
      <c r="F1797" s="1"/>
      <c r="G1797" s="1"/>
      <c r="H1797" s="1"/>
      <c r="I1797"/>
      <c r="J1797"/>
      <c r="K1797"/>
      <c r="L1797"/>
      <c r="M1797"/>
      <c r="N1797"/>
      <c r="O1797"/>
      <c r="Q1797" t="s">
        <v>25</v>
      </c>
      <c r="R1797" s="1"/>
      <c r="S1797" s="1"/>
      <c r="T1797" s="1" t="s">
        <v>391</v>
      </c>
      <c r="U1797" s="1" t="s">
        <v>350</v>
      </c>
      <c r="V1797" t="s">
        <v>29</v>
      </c>
      <c r="W1797"/>
      <c r="X1797" t="s">
        <v>30</v>
      </c>
    </row>
    <row r="1798" spans="2:24">
      <c r="B1798" s="2" t="s">
        <v>2747</v>
      </c>
      <c r="C1798" s="1"/>
      <c r="D1798" s="1"/>
      <c r="E1798" s="1"/>
      <c r="F1798" s="1"/>
      <c r="G1798" s="1"/>
      <c r="H1798" s="1"/>
      <c r="I1798"/>
      <c r="J1798"/>
      <c r="K1798"/>
      <c r="L1798"/>
      <c r="M1798"/>
      <c r="N1798"/>
      <c r="O1798"/>
      <c r="Q1798" t="s">
        <v>25</v>
      </c>
      <c r="R1798" s="1" t="s">
        <v>2748</v>
      </c>
      <c r="S1798" s="1"/>
      <c r="T1798" s="1" t="s">
        <v>52</v>
      </c>
      <c r="U1798" s="1" t="s">
        <v>53</v>
      </c>
      <c r="V1798" t="s">
        <v>29</v>
      </c>
      <c r="W1798"/>
      <c r="X1798" t="s">
        <v>30</v>
      </c>
    </row>
    <row r="1799" spans="2:24">
      <c r="B1799" s="2" t="s">
        <v>2749</v>
      </c>
      <c r="C1799" s="1"/>
      <c r="D1799" s="1"/>
      <c r="E1799" s="1"/>
      <c r="F1799" s="1"/>
      <c r="G1799" s="1"/>
      <c r="H1799" s="1"/>
      <c r="I1799"/>
      <c r="J1799"/>
      <c r="K1799"/>
      <c r="L1799"/>
      <c r="M1799"/>
      <c r="N1799"/>
      <c r="O1799"/>
      <c r="Q1799" t="s">
        <v>25</v>
      </c>
      <c r="R1799" s="1"/>
      <c r="S1799" s="1"/>
      <c r="T1799" s="1" t="s">
        <v>167</v>
      </c>
      <c r="U1799" s="1" t="s">
        <v>28</v>
      </c>
      <c r="V1799" t="s">
        <v>29</v>
      </c>
      <c r="W1799"/>
      <c r="X1799" t="s">
        <v>30</v>
      </c>
    </row>
    <row r="1800" spans="2:24">
      <c r="B1800" s="2" t="s">
        <v>2750</v>
      </c>
      <c r="C1800" s="1"/>
      <c r="D1800" s="1"/>
      <c r="E1800" s="1"/>
      <c r="F1800" s="1"/>
      <c r="G1800" s="1"/>
      <c r="H1800" s="1"/>
      <c r="I1800"/>
      <c r="J1800"/>
      <c r="K1800"/>
      <c r="L1800"/>
      <c r="M1800"/>
      <c r="N1800"/>
      <c r="O1800"/>
      <c r="Q1800" t="s">
        <v>25</v>
      </c>
      <c r="R1800" s="1"/>
      <c r="S1800" s="1"/>
      <c r="T1800" s="1" t="s">
        <v>908</v>
      </c>
      <c r="U1800" s="1" t="s">
        <v>43</v>
      </c>
      <c r="V1800" t="s">
        <v>29</v>
      </c>
      <c r="W1800"/>
      <c r="X1800" t="s">
        <v>30</v>
      </c>
    </row>
    <row r="1801" spans="2:24">
      <c r="B1801" s="2" t="s">
        <v>2751</v>
      </c>
      <c r="C1801" s="1"/>
      <c r="D1801" s="1"/>
      <c r="E1801" s="1"/>
      <c r="F1801" s="1"/>
      <c r="G1801" s="1"/>
      <c r="H1801" s="1"/>
      <c r="I1801"/>
      <c r="J1801"/>
      <c r="K1801"/>
      <c r="L1801"/>
      <c r="M1801"/>
      <c r="N1801"/>
      <c r="O1801"/>
      <c r="Q1801" t="s">
        <v>25</v>
      </c>
      <c r="R1801" s="1" t="s">
        <v>2752</v>
      </c>
      <c r="S1801" s="1"/>
      <c r="T1801" s="1" t="s">
        <v>1391</v>
      </c>
      <c r="U1801" s="1" t="s">
        <v>90</v>
      </c>
      <c r="V1801" t="s">
        <v>29</v>
      </c>
      <c r="W1801"/>
      <c r="X1801" t="s">
        <v>30</v>
      </c>
    </row>
    <row r="1802" spans="2:24">
      <c r="B1802" s="2" t="s">
        <v>2753</v>
      </c>
      <c r="C1802" s="1"/>
      <c r="D1802" s="1"/>
      <c r="E1802" s="1"/>
      <c r="F1802" s="1"/>
      <c r="G1802" s="1"/>
      <c r="H1802" s="1"/>
      <c r="I1802"/>
      <c r="J1802"/>
      <c r="K1802"/>
      <c r="L1802"/>
      <c r="M1802"/>
      <c r="N1802"/>
      <c r="O1802"/>
      <c r="Q1802" t="s">
        <v>25</v>
      </c>
      <c r="R1802" s="1" t="s">
        <v>2754</v>
      </c>
      <c r="S1802" s="1"/>
      <c r="T1802" s="1" t="s">
        <v>792</v>
      </c>
      <c r="U1802" s="1" t="s">
        <v>60</v>
      </c>
      <c r="V1802" t="s">
        <v>29</v>
      </c>
      <c r="W1802"/>
      <c r="X1802" t="s">
        <v>30</v>
      </c>
    </row>
    <row r="1803" spans="2:24">
      <c r="B1803" s="2" t="s">
        <v>2755</v>
      </c>
      <c r="C1803" s="1">
        <v>9642442043</v>
      </c>
      <c r="D1803" s="1"/>
      <c r="E1803" s="1"/>
      <c r="F1803" s="1"/>
      <c r="G1803" s="1" t="s">
        <v>45</v>
      </c>
      <c r="H1803" s="1" t="s">
        <v>57</v>
      </c>
      <c r="I1803"/>
      <c r="J1803"/>
      <c r="K1803"/>
      <c r="L1803"/>
      <c r="M1803"/>
      <c r="N1803"/>
      <c r="O1803"/>
      <c r="Q1803" t="s">
        <v>25</v>
      </c>
      <c r="R1803" s="1"/>
      <c r="S1803" s="1"/>
      <c r="T1803" s="1" t="s">
        <v>184</v>
      </c>
      <c r="U1803" s="1" t="s">
        <v>185</v>
      </c>
      <c r="V1803" t="s">
        <v>29</v>
      </c>
      <c r="W1803"/>
      <c r="X1803" t="s">
        <v>30</v>
      </c>
    </row>
    <row r="1804" spans="2:24">
      <c r="B1804" s="2" t="s">
        <v>2756</v>
      </c>
      <c r="C1804" s="1"/>
      <c r="D1804" s="1"/>
      <c r="E1804" s="1"/>
      <c r="F1804" s="1"/>
      <c r="G1804" s="1"/>
      <c r="H1804" s="1"/>
      <c r="I1804"/>
      <c r="J1804"/>
      <c r="K1804"/>
      <c r="L1804"/>
      <c r="M1804"/>
      <c r="N1804"/>
      <c r="O1804"/>
      <c r="Q1804" t="s">
        <v>25</v>
      </c>
      <c r="R1804" s="1"/>
      <c r="S1804" s="1"/>
      <c r="T1804" s="1" t="s">
        <v>39</v>
      </c>
      <c r="U1804" s="1" t="s">
        <v>28</v>
      </c>
      <c r="V1804" t="s">
        <v>29</v>
      </c>
      <c r="W1804"/>
      <c r="X1804" t="s">
        <v>30</v>
      </c>
    </row>
    <row r="1805" spans="2:24">
      <c r="B1805" s="2" t="s">
        <v>2757</v>
      </c>
      <c r="C1805" s="1"/>
      <c r="D1805" s="1"/>
      <c r="E1805" s="1"/>
      <c r="F1805" s="1"/>
      <c r="G1805" s="1"/>
      <c r="H1805" s="1"/>
      <c r="I1805"/>
      <c r="J1805"/>
      <c r="K1805"/>
      <c r="L1805"/>
      <c r="M1805"/>
      <c r="N1805"/>
      <c r="O1805"/>
      <c r="Q1805" t="s">
        <v>25</v>
      </c>
      <c r="R1805" s="1"/>
      <c r="S1805" s="1"/>
      <c r="T1805" s="1" t="s">
        <v>374</v>
      </c>
      <c r="U1805" s="1" t="s">
        <v>78</v>
      </c>
      <c r="V1805" t="s">
        <v>29</v>
      </c>
      <c r="W1805"/>
      <c r="X1805" t="s">
        <v>30</v>
      </c>
    </row>
    <row r="1806" spans="2:24">
      <c r="B1806" s="2" t="s">
        <v>2758</v>
      </c>
      <c r="C1806" s="1">
        <v>8806355030</v>
      </c>
      <c r="D1806" s="1"/>
      <c r="E1806" s="1"/>
      <c r="F1806" s="1"/>
      <c r="G1806" s="1" t="s">
        <v>45</v>
      </c>
      <c r="H1806" s="1" t="s">
        <v>476</v>
      </c>
      <c r="I1806"/>
      <c r="J1806"/>
      <c r="K1806"/>
      <c r="L1806"/>
      <c r="M1806"/>
      <c r="N1806"/>
      <c r="O1806"/>
      <c r="Q1806" t="s">
        <v>25</v>
      </c>
      <c r="R1806" s="1" t="s">
        <v>2759</v>
      </c>
      <c r="S1806" s="1"/>
      <c r="T1806" s="1" t="s">
        <v>2760</v>
      </c>
      <c r="U1806" s="1" t="s">
        <v>33</v>
      </c>
      <c r="V1806" t="s">
        <v>29</v>
      </c>
      <c r="W1806"/>
      <c r="X1806" t="s">
        <v>30</v>
      </c>
    </row>
    <row r="1807" spans="2:24">
      <c r="B1807" s="2" t="s">
        <v>2761</v>
      </c>
      <c r="C1807" s="1"/>
      <c r="D1807" s="1"/>
      <c r="E1807" s="1"/>
      <c r="F1807" s="1"/>
      <c r="G1807" s="1"/>
      <c r="H1807" s="1"/>
      <c r="I1807"/>
      <c r="J1807"/>
      <c r="K1807"/>
      <c r="L1807"/>
      <c r="M1807"/>
      <c r="N1807"/>
      <c r="O1807"/>
      <c r="Q1807" t="s">
        <v>25</v>
      </c>
      <c r="R1807" s="1"/>
      <c r="S1807" s="1"/>
      <c r="T1807" s="1" t="s">
        <v>2585</v>
      </c>
      <c r="U1807" s="1" t="s">
        <v>105</v>
      </c>
      <c r="V1807" t="s">
        <v>29</v>
      </c>
      <c r="W1807"/>
      <c r="X1807" t="s">
        <v>30</v>
      </c>
    </row>
    <row r="1808" spans="2:24">
      <c r="B1808" s="2" t="s">
        <v>2762</v>
      </c>
      <c r="C1808" s="1"/>
      <c r="D1808" s="1"/>
      <c r="E1808" s="1"/>
      <c r="F1808" s="1"/>
      <c r="G1808" s="1"/>
      <c r="H1808" s="1"/>
      <c r="I1808"/>
      <c r="J1808"/>
      <c r="K1808"/>
      <c r="L1808"/>
      <c r="M1808"/>
      <c r="N1808"/>
      <c r="O1808"/>
      <c r="Q1808" t="s">
        <v>25</v>
      </c>
      <c r="R1808" s="1"/>
      <c r="S1808" s="1"/>
      <c r="T1808" s="1" t="s">
        <v>423</v>
      </c>
      <c r="U1808" s="1" t="s">
        <v>28</v>
      </c>
      <c r="V1808" t="s">
        <v>29</v>
      </c>
      <c r="W1808"/>
      <c r="X1808" t="s">
        <v>30</v>
      </c>
    </row>
    <row r="1809" spans="2:24">
      <c r="B1809" s="2" t="s">
        <v>2763</v>
      </c>
      <c r="C1809" s="1"/>
      <c r="D1809" s="1"/>
      <c r="E1809" s="1"/>
      <c r="F1809" s="1"/>
      <c r="G1809" s="1"/>
      <c r="H1809" s="1"/>
      <c r="I1809"/>
      <c r="J1809"/>
      <c r="K1809"/>
      <c r="L1809"/>
      <c r="M1809"/>
      <c r="N1809"/>
      <c r="O1809"/>
      <c r="Q1809" t="s">
        <v>25</v>
      </c>
      <c r="R1809" s="1"/>
      <c r="S1809" s="1"/>
      <c r="T1809" s="1" t="s">
        <v>631</v>
      </c>
      <c r="U1809" s="1" t="s">
        <v>102</v>
      </c>
      <c r="V1809" t="s">
        <v>29</v>
      </c>
      <c r="W1809"/>
      <c r="X1809" t="s">
        <v>30</v>
      </c>
    </row>
    <row r="1810" spans="2:24">
      <c r="B1810" s="2" t="s">
        <v>2764</v>
      </c>
      <c r="C1810" s="1"/>
      <c r="D1810" s="1"/>
      <c r="E1810" s="1"/>
      <c r="F1810" s="1"/>
      <c r="G1810" s="1"/>
      <c r="H1810" s="1"/>
      <c r="I1810"/>
      <c r="J1810"/>
      <c r="K1810"/>
      <c r="L1810"/>
      <c r="M1810"/>
      <c r="N1810"/>
      <c r="O1810"/>
      <c r="Q1810" t="s">
        <v>25</v>
      </c>
      <c r="R1810" s="1"/>
      <c r="S1810" s="1"/>
      <c r="T1810" s="1" t="s">
        <v>1333</v>
      </c>
      <c r="U1810" s="1" t="s">
        <v>33</v>
      </c>
      <c r="V1810" t="s">
        <v>29</v>
      </c>
      <c r="W1810"/>
      <c r="X1810" t="s">
        <v>30</v>
      </c>
    </row>
    <row r="1811" spans="2:24">
      <c r="B1811" s="2" t="s">
        <v>2765</v>
      </c>
      <c r="C1811" s="1">
        <f>919839656086</f>
        <v>919839656086</v>
      </c>
      <c r="D1811" s="1"/>
      <c r="E1811" s="1"/>
      <c r="F1811" s="1"/>
      <c r="G1811" s="1" t="s">
        <v>45</v>
      </c>
      <c r="H1811" s="1" t="s">
        <v>247</v>
      </c>
      <c r="I1811"/>
      <c r="J1811"/>
      <c r="K1811"/>
      <c r="L1811"/>
      <c r="M1811"/>
      <c r="N1811"/>
      <c r="O1811"/>
      <c r="Q1811" t="s">
        <v>25</v>
      </c>
      <c r="R1811" s="1"/>
      <c r="S1811" s="1"/>
      <c r="T1811" s="1" t="s">
        <v>2016</v>
      </c>
      <c r="U1811" s="1" t="s">
        <v>28</v>
      </c>
      <c r="V1811" t="s">
        <v>29</v>
      </c>
      <c r="W1811"/>
      <c r="X1811" t="s">
        <v>30</v>
      </c>
    </row>
    <row r="1812" spans="2:24">
      <c r="B1812" s="2" t="s">
        <v>2766</v>
      </c>
      <c r="C1812" s="1"/>
      <c r="D1812" s="1"/>
      <c r="E1812" s="1"/>
      <c r="F1812" s="1"/>
      <c r="G1812" s="1"/>
      <c r="H1812" s="1"/>
      <c r="I1812"/>
      <c r="J1812"/>
      <c r="K1812"/>
      <c r="L1812"/>
      <c r="M1812"/>
      <c r="N1812"/>
      <c r="O1812"/>
      <c r="Q1812" t="s">
        <v>25</v>
      </c>
      <c r="R1812" s="1"/>
      <c r="S1812" s="1"/>
      <c r="T1812" s="1" t="s">
        <v>36</v>
      </c>
      <c r="U1812" s="1" t="s">
        <v>37</v>
      </c>
      <c r="V1812" t="s">
        <v>29</v>
      </c>
      <c r="W1812"/>
      <c r="X1812" t="s">
        <v>30</v>
      </c>
    </row>
    <row r="1813" spans="2:24">
      <c r="B1813" s="2" t="s">
        <v>2767</v>
      </c>
      <c r="C1813" s="1">
        <v>9992431053</v>
      </c>
      <c r="D1813" s="1"/>
      <c r="E1813" s="1"/>
      <c r="F1813" s="1"/>
      <c r="G1813" s="1" t="s">
        <v>45</v>
      </c>
      <c r="H1813" s="1" t="s">
        <v>46</v>
      </c>
      <c r="I1813"/>
      <c r="J1813"/>
      <c r="K1813"/>
      <c r="L1813"/>
      <c r="M1813"/>
      <c r="N1813"/>
      <c r="O1813"/>
      <c r="Q1813" t="s">
        <v>25</v>
      </c>
      <c r="R1813" s="1"/>
      <c r="S1813" s="1"/>
      <c r="T1813" s="1" t="s">
        <v>271</v>
      </c>
      <c r="U1813" s="1" t="s">
        <v>78</v>
      </c>
      <c r="V1813" t="s">
        <v>29</v>
      </c>
      <c r="W1813"/>
      <c r="X1813" t="s">
        <v>30</v>
      </c>
    </row>
    <row r="1814" spans="2:24">
      <c r="B1814" s="2" t="s">
        <v>2768</v>
      </c>
      <c r="C1814" s="1"/>
      <c r="D1814" s="1"/>
      <c r="E1814" s="1"/>
      <c r="F1814" s="1"/>
      <c r="G1814" s="1"/>
      <c r="H1814" s="1"/>
      <c r="I1814"/>
      <c r="J1814"/>
      <c r="K1814"/>
      <c r="L1814"/>
      <c r="M1814"/>
      <c r="N1814"/>
      <c r="O1814"/>
      <c r="Q1814" t="s">
        <v>25</v>
      </c>
      <c r="R1814" s="1"/>
      <c r="S1814" s="1"/>
      <c r="T1814" s="1" t="s">
        <v>115</v>
      </c>
      <c r="U1814" s="1" t="s">
        <v>116</v>
      </c>
      <c r="V1814" t="s">
        <v>29</v>
      </c>
      <c r="W1814"/>
      <c r="X1814" t="s">
        <v>30</v>
      </c>
    </row>
    <row r="1815" spans="2:24">
      <c r="B1815" s="2" t="s">
        <v>2769</v>
      </c>
      <c r="C1815" s="1"/>
      <c r="D1815" s="1"/>
      <c r="E1815" s="1"/>
      <c r="F1815" s="1"/>
      <c r="G1815" s="1"/>
      <c r="H1815" s="1"/>
      <c r="I1815"/>
      <c r="J1815"/>
      <c r="K1815"/>
      <c r="L1815"/>
      <c r="M1815"/>
      <c r="N1815"/>
      <c r="O1815"/>
      <c r="Q1815" t="s">
        <v>25</v>
      </c>
      <c r="R1815" s="1"/>
      <c r="S1815" s="1"/>
      <c r="T1815" s="1" t="s">
        <v>211</v>
      </c>
      <c r="U1815" s="1" t="s">
        <v>33</v>
      </c>
      <c r="V1815" t="s">
        <v>29</v>
      </c>
      <c r="W1815"/>
      <c r="X1815" t="s">
        <v>30</v>
      </c>
    </row>
    <row r="1816" spans="2:24">
      <c r="B1816" s="2" t="s">
        <v>2770</v>
      </c>
      <c r="C1816" s="1"/>
      <c r="D1816" s="1"/>
      <c r="E1816" s="1"/>
      <c r="F1816" s="1"/>
      <c r="G1816" s="1"/>
      <c r="H1816" s="1"/>
      <c r="I1816"/>
      <c r="J1816"/>
      <c r="K1816"/>
      <c r="L1816"/>
      <c r="M1816"/>
      <c r="N1816"/>
      <c r="O1816"/>
      <c r="Q1816" t="s">
        <v>25</v>
      </c>
      <c r="R1816" s="1"/>
      <c r="S1816" s="1"/>
      <c r="T1816" s="1" t="s">
        <v>2771</v>
      </c>
      <c r="U1816" s="1" t="s">
        <v>1479</v>
      </c>
      <c r="V1816" t="s">
        <v>29</v>
      </c>
      <c r="W1816"/>
      <c r="X1816" t="s">
        <v>30</v>
      </c>
    </row>
    <row r="1817" spans="2:24">
      <c r="B1817" s="2" t="s">
        <v>2772</v>
      </c>
      <c r="C1817" s="1">
        <v>9424483935</v>
      </c>
      <c r="D1817" s="1"/>
      <c r="E1817" s="1"/>
      <c r="F1817" s="1"/>
      <c r="G1817" s="1" t="s">
        <v>146</v>
      </c>
      <c r="H1817" s="1" t="s">
        <v>247</v>
      </c>
      <c r="I1817"/>
      <c r="J1817"/>
      <c r="K1817"/>
      <c r="L1817"/>
      <c r="M1817"/>
      <c r="N1817"/>
      <c r="O1817"/>
      <c r="Q1817" t="s">
        <v>25</v>
      </c>
      <c r="R1817" s="1" t="s">
        <v>2773</v>
      </c>
      <c r="S1817" s="1"/>
      <c r="T1817" s="1" t="s">
        <v>110</v>
      </c>
      <c r="U1817" s="1" t="s">
        <v>105</v>
      </c>
      <c r="V1817" t="s">
        <v>29</v>
      </c>
      <c r="W1817"/>
      <c r="X1817" t="s">
        <v>30</v>
      </c>
    </row>
    <row r="1818" spans="2:24">
      <c r="B1818" s="2" t="s">
        <v>2774</v>
      </c>
      <c r="C1818" s="1"/>
      <c r="D1818" s="1"/>
      <c r="E1818" s="1"/>
      <c r="F1818" s="1"/>
      <c r="G1818" s="1"/>
      <c r="H1818" s="1"/>
      <c r="I1818"/>
      <c r="J1818"/>
      <c r="K1818"/>
      <c r="L1818"/>
      <c r="M1818"/>
      <c r="N1818"/>
      <c r="O1818"/>
      <c r="Q1818" t="s">
        <v>25</v>
      </c>
      <c r="R1818" s="1"/>
      <c r="S1818" s="1"/>
      <c r="T1818" s="1" t="s">
        <v>356</v>
      </c>
      <c r="U1818" s="1" t="s">
        <v>78</v>
      </c>
      <c r="V1818" t="s">
        <v>29</v>
      </c>
      <c r="W1818"/>
      <c r="X1818" t="s">
        <v>30</v>
      </c>
    </row>
    <row r="1819" spans="2:24">
      <c r="B1819" s="2" t="s">
        <v>2775</v>
      </c>
      <c r="C1819" s="1">
        <v>9709229645</v>
      </c>
      <c r="D1819" s="1"/>
      <c r="E1819" s="1"/>
      <c r="F1819" s="1"/>
      <c r="G1819" s="1" t="s">
        <v>45</v>
      </c>
      <c r="H1819" s="1" t="s">
        <v>510</v>
      </c>
      <c r="I1819"/>
      <c r="J1819"/>
      <c r="K1819"/>
      <c r="L1819"/>
      <c r="M1819"/>
      <c r="N1819"/>
      <c r="O1819"/>
      <c r="Q1819" t="s">
        <v>25</v>
      </c>
      <c r="R1819" s="1"/>
      <c r="S1819" s="1"/>
      <c r="T1819" s="1" t="s">
        <v>157</v>
      </c>
      <c r="U1819" s="1" t="s">
        <v>158</v>
      </c>
      <c r="V1819" t="s">
        <v>29</v>
      </c>
      <c r="W1819"/>
      <c r="X1819" t="s">
        <v>30</v>
      </c>
    </row>
    <row r="1820" spans="2:24">
      <c r="B1820" s="2" t="s">
        <v>2776</v>
      </c>
      <c r="C1820" s="1"/>
      <c r="D1820" s="1"/>
      <c r="E1820" s="1"/>
      <c r="F1820" s="1"/>
      <c r="G1820" s="1"/>
      <c r="H1820" s="1"/>
      <c r="I1820"/>
      <c r="J1820"/>
      <c r="K1820"/>
      <c r="L1820"/>
      <c r="M1820"/>
      <c r="N1820"/>
      <c r="O1820"/>
      <c r="Q1820" t="s">
        <v>25</v>
      </c>
      <c r="R1820" s="1" t="s">
        <v>2777</v>
      </c>
      <c r="S1820" s="1"/>
      <c r="T1820" s="1" t="s">
        <v>52</v>
      </c>
      <c r="U1820" s="1" t="s">
        <v>53</v>
      </c>
      <c r="V1820" t="s">
        <v>29</v>
      </c>
      <c r="W1820"/>
      <c r="X1820" t="s">
        <v>30</v>
      </c>
    </row>
    <row r="1821" spans="2:24">
      <c r="B1821" s="2" t="s">
        <v>2778</v>
      </c>
      <c r="C1821" s="1"/>
      <c r="D1821" s="1"/>
      <c r="E1821" s="1"/>
      <c r="F1821" s="1"/>
      <c r="G1821" s="1"/>
      <c r="H1821" s="1"/>
      <c r="I1821"/>
      <c r="J1821"/>
      <c r="K1821"/>
      <c r="L1821"/>
      <c r="M1821"/>
      <c r="N1821"/>
      <c r="O1821"/>
      <c r="Q1821" t="s">
        <v>25</v>
      </c>
      <c r="R1821" s="1"/>
      <c r="S1821" s="1"/>
      <c r="T1821" s="1" t="s">
        <v>39</v>
      </c>
      <c r="U1821" s="1" t="s">
        <v>28</v>
      </c>
      <c r="V1821" t="s">
        <v>29</v>
      </c>
      <c r="W1821"/>
      <c r="X1821" t="s">
        <v>30</v>
      </c>
    </row>
    <row r="1822" spans="2:24">
      <c r="B1822" s="2" t="s">
        <v>2779</v>
      </c>
      <c r="C1822" s="1"/>
      <c r="D1822" s="1"/>
      <c r="E1822" s="1"/>
      <c r="F1822" s="1"/>
      <c r="G1822" s="1"/>
      <c r="H1822" s="1"/>
      <c r="I1822"/>
      <c r="J1822"/>
      <c r="K1822"/>
      <c r="L1822"/>
      <c r="M1822"/>
      <c r="N1822"/>
      <c r="O1822"/>
      <c r="Q1822" t="s">
        <v>25</v>
      </c>
      <c r="R1822" s="1"/>
      <c r="S1822" s="1"/>
      <c r="T1822" s="1" t="s">
        <v>792</v>
      </c>
      <c r="U1822" s="1" t="s">
        <v>60</v>
      </c>
      <c r="V1822" t="s">
        <v>29</v>
      </c>
      <c r="W1822"/>
      <c r="X1822" t="s">
        <v>30</v>
      </c>
    </row>
    <row r="1823" spans="2:24">
      <c r="B1823" s="2" t="s">
        <v>2780</v>
      </c>
      <c r="C1823" s="1">
        <v>9958261070</v>
      </c>
      <c r="D1823" s="1"/>
      <c r="E1823" s="1"/>
      <c r="F1823" s="1"/>
      <c r="G1823" s="1" t="s">
        <v>146</v>
      </c>
      <c r="H1823" s="1" t="s">
        <v>476</v>
      </c>
      <c r="I1823"/>
      <c r="J1823"/>
      <c r="K1823"/>
      <c r="L1823"/>
      <c r="M1823"/>
      <c r="N1823"/>
      <c r="O1823"/>
      <c r="Q1823" t="s">
        <v>25</v>
      </c>
      <c r="R1823" s="1"/>
      <c r="S1823" s="1"/>
      <c r="T1823" s="1" t="s">
        <v>93</v>
      </c>
      <c r="U1823" s="1" t="s">
        <v>53</v>
      </c>
      <c r="V1823" t="s">
        <v>29</v>
      </c>
      <c r="W1823"/>
      <c r="X1823" t="s">
        <v>30</v>
      </c>
    </row>
    <row r="1824" spans="2:24">
      <c r="B1824" s="2" t="s">
        <v>2781</v>
      </c>
      <c r="C1824" s="1"/>
      <c r="D1824" s="1"/>
      <c r="E1824" s="1"/>
      <c r="F1824" s="1"/>
      <c r="G1824" s="1"/>
      <c r="H1824" s="1"/>
      <c r="I1824"/>
      <c r="J1824"/>
      <c r="K1824"/>
      <c r="L1824"/>
      <c r="M1824"/>
      <c r="N1824"/>
      <c r="O1824"/>
      <c r="Q1824" t="s">
        <v>25</v>
      </c>
      <c r="R1824" s="1" t="s">
        <v>2782</v>
      </c>
      <c r="S1824" s="1"/>
      <c r="T1824" s="1" t="s">
        <v>1326</v>
      </c>
      <c r="U1824" s="1" t="s">
        <v>28</v>
      </c>
      <c r="V1824" t="s">
        <v>29</v>
      </c>
      <c r="W1824"/>
      <c r="X1824" t="s">
        <v>30</v>
      </c>
    </row>
    <row r="1825" spans="2:24">
      <c r="B1825" s="2" t="s">
        <v>2783</v>
      </c>
      <c r="C1825" s="1"/>
      <c r="D1825" s="1"/>
      <c r="E1825" s="1"/>
      <c r="F1825" s="1"/>
      <c r="G1825" s="1"/>
      <c r="H1825" s="1"/>
      <c r="I1825"/>
      <c r="J1825"/>
      <c r="K1825"/>
      <c r="L1825"/>
      <c r="M1825"/>
      <c r="N1825"/>
      <c r="O1825"/>
      <c r="Q1825" t="s">
        <v>25</v>
      </c>
      <c r="R1825" s="1"/>
      <c r="S1825" s="1"/>
      <c r="T1825" s="1" t="s">
        <v>39</v>
      </c>
      <c r="U1825" s="1" t="s">
        <v>28</v>
      </c>
      <c r="V1825" t="s">
        <v>29</v>
      </c>
      <c r="W1825"/>
      <c r="X1825" t="s">
        <v>30</v>
      </c>
    </row>
    <row r="1826" spans="2:24">
      <c r="B1826" s="2" t="s">
        <v>2784</v>
      </c>
      <c r="C1826" s="1"/>
      <c r="D1826" s="1"/>
      <c r="E1826" s="1"/>
      <c r="F1826" s="1"/>
      <c r="G1826" s="1"/>
      <c r="H1826" s="1"/>
      <c r="I1826"/>
      <c r="J1826"/>
      <c r="K1826"/>
      <c r="L1826"/>
      <c r="M1826"/>
      <c r="N1826"/>
      <c r="O1826"/>
      <c r="Q1826" t="s">
        <v>25</v>
      </c>
      <c r="R1826" s="1"/>
      <c r="S1826" s="1"/>
      <c r="T1826" s="1" t="s">
        <v>172</v>
      </c>
      <c r="U1826" s="1" t="s">
        <v>43</v>
      </c>
      <c r="V1826" t="s">
        <v>29</v>
      </c>
      <c r="W1826"/>
      <c r="X1826" t="s">
        <v>30</v>
      </c>
    </row>
    <row r="1827" spans="2:24">
      <c r="B1827" s="2" t="s">
        <v>2785</v>
      </c>
      <c r="C1827" s="1">
        <v>6363714241</v>
      </c>
      <c r="D1827" s="1"/>
      <c r="E1827" s="1"/>
      <c r="F1827" s="1"/>
      <c r="G1827" s="1" t="s">
        <v>72</v>
      </c>
      <c r="H1827" s="1" t="s">
        <v>57</v>
      </c>
      <c r="I1827"/>
      <c r="J1827"/>
      <c r="K1827"/>
      <c r="L1827"/>
      <c r="M1827"/>
      <c r="N1827"/>
      <c r="O1827"/>
      <c r="Q1827" t="s">
        <v>25</v>
      </c>
      <c r="R1827" s="1"/>
      <c r="S1827" s="1"/>
      <c r="T1827" s="1" t="s">
        <v>2064</v>
      </c>
      <c r="U1827" s="1" t="s">
        <v>102</v>
      </c>
      <c r="V1827" t="s">
        <v>29</v>
      </c>
      <c r="W1827"/>
      <c r="X1827" t="s">
        <v>30</v>
      </c>
    </row>
    <row r="1828" spans="2:24">
      <c r="B1828" s="2" t="s">
        <v>2786</v>
      </c>
      <c r="C1828" s="1">
        <v>7011229938</v>
      </c>
      <c r="D1828" s="1"/>
      <c r="E1828" s="1"/>
      <c r="F1828" s="1"/>
      <c r="G1828" s="1" t="s">
        <v>230</v>
      </c>
      <c r="H1828" s="1" t="s">
        <v>46</v>
      </c>
      <c r="I1828"/>
      <c r="J1828"/>
      <c r="K1828"/>
      <c r="L1828"/>
      <c r="M1828"/>
      <c r="N1828"/>
      <c r="O1828"/>
      <c r="Q1828" t="s">
        <v>25</v>
      </c>
      <c r="R1828" s="1"/>
      <c r="S1828" s="1"/>
      <c r="T1828" s="1" t="s">
        <v>423</v>
      </c>
      <c r="U1828" s="1" t="s">
        <v>28</v>
      </c>
      <c r="V1828" t="s">
        <v>29</v>
      </c>
      <c r="W1828"/>
      <c r="X1828" t="s">
        <v>30</v>
      </c>
    </row>
    <row r="1829" spans="2:24">
      <c r="B1829" s="2" t="s">
        <v>2787</v>
      </c>
      <c r="C1829" s="1">
        <v>8588828720</v>
      </c>
      <c r="D1829" s="1"/>
      <c r="E1829" s="1"/>
      <c r="F1829" s="1"/>
      <c r="G1829" s="1" t="s">
        <v>230</v>
      </c>
      <c r="H1829" s="1" t="s">
        <v>57</v>
      </c>
      <c r="I1829"/>
      <c r="J1829"/>
      <c r="K1829"/>
      <c r="L1829"/>
      <c r="M1829"/>
      <c r="N1829"/>
      <c r="O1829"/>
      <c r="Q1829" t="s">
        <v>25</v>
      </c>
      <c r="R1829" s="1"/>
      <c r="S1829" s="1"/>
      <c r="T1829" s="1" t="s">
        <v>423</v>
      </c>
      <c r="U1829" s="1" t="s">
        <v>28</v>
      </c>
      <c r="V1829" t="s">
        <v>29</v>
      </c>
      <c r="W1829"/>
      <c r="X1829" t="s">
        <v>30</v>
      </c>
    </row>
    <row r="1830" spans="2:24">
      <c r="B1830" s="2" t="s">
        <v>2788</v>
      </c>
      <c r="C1830" s="1">
        <v>7011017398</v>
      </c>
      <c r="D1830" s="1"/>
      <c r="E1830" s="1"/>
      <c r="F1830" s="1"/>
      <c r="G1830" s="1" t="s">
        <v>56</v>
      </c>
      <c r="H1830" s="1" t="s">
        <v>46</v>
      </c>
      <c r="I1830"/>
      <c r="J1830"/>
      <c r="K1830"/>
      <c r="L1830"/>
      <c r="M1830"/>
      <c r="N1830"/>
      <c r="O1830"/>
      <c r="Q1830" t="s">
        <v>25</v>
      </c>
      <c r="R1830" s="1"/>
      <c r="S1830" s="1"/>
      <c r="T1830" s="1" t="s">
        <v>356</v>
      </c>
      <c r="U1830" s="1" t="s">
        <v>78</v>
      </c>
      <c r="V1830" t="s">
        <v>29</v>
      </c>
      <c r="W1830"/>
      <c r="X1830" t="s">
        <v>30</v>
      </c>
    </row>
    <row r="1831" spans="2:24">
      <c r="B1831" s="2" t="s">
        <v>2789</v>
      </c>
      <c r="C1831" s="1"/>
      <c r="D1831" s="1"/>
      <c r="E1831" s="1"/>
      <c r="F1831" s="1"/>
      <c r="G1831" s="1"/>
      <c r="H1831" s="1"/>
      <c r="I1831"/>
      <c r="J1831"/>
      <c r="K1831"/>
      <c r="L1831"/>
      <c r="M1831"/>
      <c r="N1831"/>
      <c r="O1831"/>
      <c r="Q1831" t="s">
        <v>25</v>
      </c>
      <c r="R1831" s="1"/>
      <c r="S1831" s="1"/>
      <c r="T1831" s="1" t="s">
        <v>972</v>
      </c>
      <c r="U1831" s="1" t="s">
        <v>179</v>
      </c>
      <c r="V1831" t="s">
        <v>29</v>
      </c>
      <c r="W1831"/>
      <c r="X1831" t="s">
        <v>30</v>
      </c>
    </row>
    <row r="1832" spans="2:24">
      <c r="B1832" s="2" t="s">
        <v>2790</v>
      </c>
      <c r="C1832" s="1"/>
      <c r="D1832" s="1"/>
      <c r="E1832" s="1"/>
      <c r="F1832" s="1"/>
      <c r="G1832" s="1"/>
      <c r="H1832" s="1"/>
      <c r="I1832"/>
      <c r="J1832"/>
      <c r="K1832"/>
      <c r="L1832"/>
      <c r="M1832"/>
      <c r="N1832"/>
      <c r="O1832"/>
      <c r="Q1832" t="s">
        <v>25</v>
      </c>
      <c r="R1832" s="1" t="s">
        <v>2791</v>
      </c>
      <c r="S1832" s="1"/>
      <c r="T1832" s="1" t="s">
        <v>52</v>
      </c>
      <c r="U1832" s="1" t="s">
        <v>53</v>
      </c>
      <c r="V1832" t="s">
        <v>29</v>
      </c>
      <c r="W1832"/>
      <c r="X1832" t="s">
        <v>30</v>
      </c>
    </row>
    <row r="1833" spans="2:24">
      <c r="B1833" s="2" t="s">
        <v>2792</v>
      </c>
      <c r="C1833" s="1"/>
      <c r="D1833" s="1"/>
      <c r="E1833" s="1"/>
      <c r="F1833" s="1"/>
      <c r="G1833" s="1"/>
      <c r="H1833" s="1"/>
      <c r="I1833"/>
      <c r="J1833"/>
      <c r="K1833"/>
      <c r="L1833"/>
      <c r="M1833"/>
      <c r="N1833"/>
      <c r="O1833"/>
      <c r="Q1833" t="s">
        <v>25</v>
      </c>
      <c r="R1833" s="1"/>
      <c r="S1833" s="1"/>
      <c r="T1833" s="1" t="s">
        <v>52</v>
      </c>
      <c r="U1833" s="1" t="s">
        <v>53</v>
      </c>
      <c r="V1833" t="s">
        <v>29</v>
      </c>
      <c r="W1833"/>
      <c r="X1833" t="s">
        <v>30</v>
      </c>
    </row>
    <row r="1834" spans="2:24">
      <c r="B1834" s="2" t="s">
        <v>2793</v>
      </c>
      <c r="C1834" s="1"/>
      <c r="D1834" s="1"/>
      <c r="E1834" s="1"/>
      <c r="F1834" s="1"/>
      <c r="G1834" s="1"/>
      <c r="H1834" s="1"/>
      <c r="I1834"/>
      <c r="J1834"/>
      <c r="K1834"/>
      <c r="L1834"/>
      <c r="M1834"/>
      <c r="N1834"/>
      <c r="O1834"/>
      <c r="Q1834" t="s">
        <v>25</v>
      </c>
      <c r="R1834" s="1"/>
      <c r="S1834" s="1"/>
      <c r="T1834" s="1" t="s">
        <v>53</v>
      </c>
      <c r="U1834" s="1" t="s">
        <v>53</v>
      </c>
      <c r="V1834" t="s">
        <v>29</v>
      </c>
      <c r="W1834"/>
      <c r="X1834" t="s">
        <v>30</v>
      </c>
    </row>
    <row r="1835" spans="2:24">
      <c r="B1835" s="2" t="s">
        <v>2794</v>
      </c>
      <c r="C1835" s="1">
        <v>9810246017</v>
      </c>
      <c r="D1835" s="1"/>
      <c r="E1835" s="1"/>
      <c r="F1835" s="1"/>
      <c r="G1835" s="1" t="s">
        <v>915</v>
      </c>
      <c r="H1835" s="1" t="s">
        <v>331</v>
      </c>
      <c r="I1835"/>
      <c r="J1835"/>
      <c r="K1835"/>
      <c r="L1835"/>
      <c r="M1835"/>
      <c r="N1835"/>
      <c r="O1835"/>
      <c r="Q1835" t="s">
        <v>25</v>
      </c>
      <c r="R1835" s="1" t="s">
        <v>2795</v>
      </c>
      <c r="S1835" s="1"/>
      <c r="T1835" s="1" t="s">
        <v>39</v>
      </c>
      <c r="U1835" s="1" t="s">
        <v>28</v>
      </c>
      <c r="V1835" t="s">
        <v>29</v>
      </c>
      <c r="W1835"/>
      <c r="X1835" t="s">
        <v>30</v>
      </c>
    </row>
    <row r="1836" spans="2:24">
      <c r="B1836" s="2" t="s">
        <v>2796</v>
      </c>
      <c r="C1836" s="1"/>
      <c r="D1836" s="1"/>
      <c r="E1836" s="1"/>
      <c r="F1836" s="1"/>
      <c r="G1836" s="1"/>
      <c r="H1836" s="1"/>
      <c r="I1836"/>
      <c r="J1836"/>
      <c r="K1836"/>
      <c r="L1836"/>
      <c r="M1836"/>
      <c r="N1836"/>
      <c r="O1836"/>
      <c r="Q1836" t="s">
        <v>25</v>
      </c>
      <c r="R1836" s="1"/>
      <c r="S1836" s="1"/>
      <c r="T1836" s="1" t="s">
        <v>52</v>
      </c>
      <c r="U1836" s="1" t="s">
        <v>53</v>
      </c>
      <c r="V1836" t="s">
        <v>29</v>
      </c>
      <c r="W1836"/>
      <c r="X1836" t="s">
        <v>30</v>
      </c>
    </row>
    <row r="1837" spans="2:24">
      <c r="B1837" s="2" t="s">
        <v>2797</v>
      </c>
      <c r="C1837" s="1"/>
      <c r="D1837" s="1"/>
      <c r="E1837" s="1"/>
      <c r="F1837" s="1"/>
      <c r="G1837" s="1"/>
      <c r="H1837" s="1"/>
      <c r="I1837"/>
      <c r="J1837"/>
      <c r="K1837"/>
      <c r="L1837"/>
      <c r="M1837"/>
      <c r="N1837"/>
      <c r="O1837"/>
      <c r="Q1837" t="s">
        <v>25</v>
      </c>
      <c r="R1837" s="1"/>
      <c r="S1837" s="1"/>
      <c r="T1837" s="1" t="s">
        <v>258</v>
      </c>
      <c r="U1837" s="1" t="s">
        <v>179</v>
      </c>
      <c r="V1837" t="s">
        <v>29</v>
      </c>
      <c r="W1837"/>
      <c r="X1837" t="s">
        <v>30</v>
      </c>
    </row>
    <row r="1838" spans="2:24">
      <c r="B1838" s="2" t="s">
        <v>2798</v>
      </c>
      <c r="C1838" s="1">
        <v>8475066012</v>
      </c>
      <c r="D1838" s="1"/>
      <c r="E1838" s="1"/>
      <c r="F1838" s="1"/>
      <c r="G1838" s="1" t="s">
        <v>146</v>
      </c>
      <c r="H1838" s="1" t="s">
        <v>331</v>
      </c>
      <c r="I1838"/>
      <c r="J1838"/>
      <c r="K1838"/>
      <c r="L1838"/>
      <c r="M1838"/>
      <c r="N1838"/>
      <c r="O1838"/>
      <c r="Q1838" t="s">
        <v>25</v>
      </c>
      <c r="R1838" s="1"/>
      <c r="S1838" s="1"/>
      <c r="T1838" s="1" t="s">
        <v>2799</v>
      </c>
      <c r="U1838" s="1" t="s">
        <v>28</v>
      </c>
      <c r="V1838" t="s">
        <v>29</v>
      </c>
      <c r="W1838"/>
      <c r="X1838" t="s">
        <v>30</v>
      </c>
    </row>
    <row r="1839" spans="2:24">
      <c r="B1839" s="2" t="s">
        <v>2800</v>
      </c>
      <c r="C1839" s="1">
        <v>8285864478</v>
      </c>
      <c r="D1839" s="1"/>
      <c r="E1839" s="1"/>
      <c r="F1839" s="1"/>
      <c r="G1839" s="1" t="s">
        <v>146</v>
      </c>
      <c r="H1839" s="1" t="s">
        <v>331</v>
      </c>
      <c r="I1839"/>
      <c r="J1839"/>
      <c r="K1839"/>
      <c r="L1839"/>
      <c r="M1839"/>
      <c r="N1839"/>
      <c r="O1839"/>
      <c r="Q1839" t="s">
        <v>25</v>
      </c>
      <c r="R1839" s="1"/>
      <c r="S1839" s="1"/>
      <c r="T1839" s="1" t="s">
        <v>84</v>
      </c>
      <c r="U1839" s="1" t="s">
        <v>53</v>
      </c>
      <c r="V1839" t="s">
        <v>29</v>
      </c>
      <c r="W1839"/>
      <c r="X1839" t="s">
        <v>30</v>
      </c>
    </row>
    <row r="1840" spans="2:24">
      <c r="B1840" s="2" t="s">
        <v>2801</v>
      </c>
      <c r="C1840" s="1"/>
      <c r="D1840" s="1"/>
      <c r="E1840" s="1"/>
      <c r="F1840" s="1"/>
      <c r="G1840" s="1"/>
      <c r="H1840" s="1"/>
      <c r="I1840"/>
      <c r="J1840"/>
      <c r="K1840"/>
      <c r="L1840"/>
      <c r="M1840"/>
      <c r="N1840"/>
      <c r="O1840"/>
      <c r="Q1840" t="s">
        <v>25</v>
      </c>
      <c r="R1840" s="1"/>
      <c r="S1840" s="1"/>
      <c r="T1840" s="1" t="s">
        <v>52</v>
      </c>
      <c r="U1840" s="1" t="s">
        <v>53</v>
      </c>
      <c r="V1840" t="s">
        <v>29</v>
      </c>
      <c r="W1840"/>
      <c r="X1840" t="s">
        <v>30</v>
      </c>
    </row>
    <row r="1841" spans="2:24">
      <c r="B1841" s="2" t="s">
        <v>2802</v>
      </c>
      <c r="C1841" s="1"/>
      <c r="D1841" s="1"/>
      <c r="E1841" s="1"/>
      <c r="F1841" s="1"/>
      <c r="G1841" s="1"/>
      <c r="H1841" s="1"/>
      <c r="I1841"/>
      <c r="J1841"/>
      <c r="K1841"/>
      <c r="L1841"/>
      <c r="M1841"/>
      <c r="N1841"/>
      <c r="O1841"/>
      <c r="Q1841" t="s">
        <v>25</v>
      </c>
      <c r="R1841" s="1"/>
      <c r="S1841" s="1"/>
      <c r="T1841" s="1" t="s">
        <v>52</v>
      </c>
      <c r="U1841" s="1" t="s">
        <v>53</v>
      </c>
      <c r="V1841" t="s">
        <v>29</v>
      </c>
      <c r="W1841"/>
      <c r="X1841" t="s">
        <v>30</v>
      </c>
    </row>
    <row r="1842" spans="2:24">
      <c r="B1842" s="2" t="s">
        <v>2803</v>
      </c>
      <c r="C1842" s="1"/>
      <c r="D1842" s="1"/>
      <c r="E1842" s="1"/>
      <c r="F1842" s="1"/>
      <c r="G1842" s="1"/>
      <c r="H1842" s="1"/>
      <c r="I1842"/>
      <c r="J1842"/>
      <c r="K1842"/>
      <c r="L1842"/>
      <c r="M1842"/>
      <c r="N1842"/>
      <c r="O1842"/>
      <c r="Q1842" t="s">
        <v>25</v>
      </c>
      <c r="R1842" s="1"/>
      <c r="S1842" s="1"/>
      <c r="T1842" s="1" t="s">
        <v>184</v>
      </c>
      <c r="U1842" s="1" t="s">
        <v>185</v>
      </c>
      <c r="V1842" t="s">
        <v>29</v>
      </c>
      <c r="W1842"/>
      <c r="X1842" t="s">
        <v>30</v>
      </c>
    </row>
    <row r="1843" spans="2:24">
      <c r="B1843" s="2" t="s">
        <v>2804</v>
      </c>
      <c r="C1843" s="1"/>
      <c r="D1843" s="1"/>
      <c r="E1843" s="1"/>
      <c r="F1843" s="1"/>
      <c r="G1843" s="1"/>
      <c r="H1843" s="1"/>
      <c r="I1843"/>
      <c r="J1843"/>
      <c r="K1843"/>
      <c r="L1843"/>
      <c r="M1843"/>
      <c r="N1843"/>
      <c r="O1843"/>
      <c r="Q1843" t="s">
        <v>25</v>
      </c>
      <c r="R1843" s="1"/>
      <c r="S1843" s="1"/>
      <c r="T1843" s="1" t="s">
        <v>2064</v>
      </c>
      <c r="U1843" s="1" t="s">
        <v>102</v>
      </c>
      <c r="V1843" t="s">
        <v>29</v>
      </c>
      <c r="W1843"/>
      <c r="X1843" t="s">
        <v>30</v>
      </c>
    </row>
    <row r="1844" spans="2:24">
      <c r="B1844" s="2" t="s">
        <v>2805</v>
      </c>
      <c r="C1844" s="1"/>
      <c r="D1844" s="1"/>
      <c r="E1844" s="1"/>
      <c r="F1844" s="1"/>
      <c r="G1844" s="1"/>
      <c r="H1844" s="1"/>
      <c r="I1844"/>
      <c r="J1844"/>
      <c r="K1844"/>
      <c r="L1844"/>
      <c r="M1844"/>
      <c r="N1844"/>
      <c r="O1844"/>
      <c r="Q1844" t="s">
        <v>25</v>
      </c>
      <c r="R1844" s="1"/>
      <c r="S1844" s="1"/>
      <c r="T1844" s="1" t="s">
        <v>211</v>
      </c>
      <c r="U1844" s="1" t="s">
        <v>33</v>
      </c>
      <c r="V1844" t="s">
        <v>29</v>
      </c>
      <c r="W1844"/>
      <c r="X1844" t="s">
        <v>30</v>
      </c>
    </row>
    <row r="1845" spans="2:24">
      <c r="B1845" s="2" t="s">
        <v>2806</v>
      </c>
      <c r="C1845" s="1">
        <v>7843931566</v>
      </c>
      <c r="D1845" s="1"/>
      <c r="E1845" s="1"/>
      <c r="F1845" s="1"/>
      <c r="G1845" s="1" t="s">
        <v>45</v>
      </c>
      <c r="H1845" s="1" t="s">
        <v>331</v>
      </c>
      <c r="I1845"/>
      <c r="J1845"/>
      <c r="K1845"/>
      <c r="L1845"/>
      <c r="M1845"/>
      <c r="N1845"/>
      <c r="O1845"/>
      <c r="Q1845" t="s">
        <v>25</v>
      </c>
      <c r="R1845" s="1" t="s">
        <v>2807</v>
      </c>
      <c r="S1845" s="1"/>
      <c r="T1845" s="1" t="s">
        <v>1326</v>
      </c>
      <c r="U1845" s="1" t="s">
        <v>28</v>
      </c>
      <c r="V1845" t="s">
        <v>29</v>
      </c>
      <c r="W1845"/>
      <c r="X1845" t="s">
        <v>30</v>
      </c>
    </row>
    <row r="1846" spans="2:24">
      <c r="B1846" s="2" t="s">
        <v>2808</v>
      </c>
      <c r="C1846" s="1"/>
      <c r="D1846" s="1"/>
      <c r="E1846" s="1"/>
      <c r="F1846" s="1"/>
      <c r="G1846" s="1"/>
      <c r="H1846" s="1"/>
      <c r="I1846"/>
      <c r="J1846"/>
      <c r="K1846"/>
      <c r="L1846"/>
      <c r="M1846"/>
      <c r="N1846"/>
      <c r="O1846"/>
      <c r="Q1846" t="s">
        <v>25</v>
      </c>
      <c r="R1846" s="1" t="s">
        <v>2809</v>
      </c>
      <c r="S1846" s="1"/>
      <c r="T1846" s="1" t="s">
        <v>217</v>
      </c>
      <c r="U1846" s="1" t="s">
        <v>28</v>
      </c>
      <c r="V1846" t="s">
        <v>29</v>
      </c>
      <c r="W1846"/>
      <c r="X1846" t="s">
        <v>30</v>
      </c>
    </row>
    <row r="1847" spans="2:24">
      <c r="B1847" s="2" t="s">
        <v>2810</v>
      </c>
      <c r="C1847" s="1">
        <v>9796337785</v>
      </c>
      <c r="D1847" s="1"/>
      <c r="E1847" s="1"/>
      <c r="F1847" s="1"/>
      <c r="G1847" s="1" t="s">
        <v>45</v>
      </c>
      <c r="H1847" s="1" t="s">
        <v>247</v>
      </c>
      <c r="I1847"/>
      <c r="J1847"/>
      <c r="K1847"/>
      <c r="L1847"/>
      <c r="M1847"/>
      <c r="N1847"/>
      <c r="O1847"/>
      <c r="Q1847" t="s">
        <v>25</v>
      </c>
      <c r="R1847" s="1"/>
      <c r="S1847" s="1"/>
      <c r="T1847" s="1" t="s">
        <v>147</v>
      </c>
      <c r="U1847" s="1" t="s">
        <v>148</v>
      </c>
      <c r="V1847" t="s">
        <v>29</v>
      </c>
      <c r="W1847"/>
      <c r="X1847" t="s">
        <v>30</v>
      </c>
    </row>
    <row r="1848" spans="2:24">
      <c r="B1848" s="2" t="s">
        <v>2811</v>
      </c>
      <c r="C1848" s="1"/>
      <c r="D1848" s="1"/>
      <c r="E1848" s="1"/>
      <c r="F1848" s="1"/>
      <c r="G1848" s="1"/>
      <c r="H1848" s="1"/>
      <c r="I1848"/>
      <c r="J1848"/>
      <c r="K1848"/>
      <c r="L1848"/>
      <c r="M1848"/>
      <c r="N1848"/>
      <c r="O1848"/>
      <c r="Q1848" t="s">
        <v>25</v>
      </c>
      <c r="R1848" s="1"/>
      <c r="S1848" s="1"/>
      <c r="T1848" s="1" t="s">
        <v>52</v>
      </c>
      <c r="U1848" s="1" t="s">
        <v>53</v>
      </c>
      <c r="V1848" t="s">
        <v>29</v>
      </c>
      <c r="W1848"/>
      <c r="X1848" t="s">
        <v>30</v>
      </c>
    </row>
    <row r="1849" spans="2:24">
      <c r="B1849" s="2" t="s">
        <v>2812</v>
      </c>
      <c r="C1849" s="1">
        <v>9811069489</v>
      </c>
      <c r="D1849" s="1"/>
      <c r="E1849" s="1"/>
      <c r="F1849" s="1"/>
      <c r="G1849" s="1" t="s">
        <v>1956</v>
      </c>
      <c r="H1849" s="1" t="s">
        <v>331</v>
      </c>
      <c r="I1849"/>
      <c r="J1849"/>
      <c r="K1849"/>
      <c r="L1849"/>
      <c r="M1849"/>
      <c r="N1849"/>
      <c r="O1849"/>
      <c r="Q1849" t="s">
        <v>25</v>
      </c>
      <c r="R1849" s="1"/>
      <c r="S1849" s="1"/>
      <c r="T1849" s="1" t="s">
        <v>84</v>
      </c>
      <c r="U1849" s="1" t="s">
        <v>53</v>
      </c>
      <c r="V1849" t="s">
        <v>29</v>
      </c>
      <c r="W1849"/>
      <c r="X1849" t="s">
        <v>30</v>
      </c>
    </row>
    <row r="1850" spans="2:24">
      <c r="B1850" s="2" t="s">
        <v>2813</v>
      </c>
      <c r="C1850" s="1"/>
      <c r="D1850" s="1"/>
      <c r="E1850" s="1"/>
      <c r="F1850" s="1"/>
      <c r="G1850" s="1"/>
      <c r="H1850" s="1"/>
      <c r="I1850"/>
      <c r="J1850"/>
      <c r="K1850"/>
      <c r="L1850"/>
      <c r="M1850"/>
      <c r="N1850"/>
      <c r="O1850"/>
      <c r="Q1850" t="s">
        <v>25</v>
      </c>
      <c r="R1850" s="1"/>
      <c r="S1850" s="1"/>
      <c r="T1850" s="1" t="s">
        <v>52</v>
      </c>
      <c r="U1850" s="1" t="s">
        <v>53</v>
      </c>
      <c r="V1850" t="s">
        <v>29</v>
      </c>
      <c r="W1850"/>
      <c r="X1850" t="s">
        <v>30</v>
      </c>
    </row>
    <row r="1851" spans="2:24">
      <c r="B1851" s="2" t="s">
        <v>2814</v>
      </c>
      <c r="C1851" s="1"/>
      <c r="D1851" s="1"/>
      <c r="E1851" s="1"/>
      <c r="F1851" s="1"/>
      <c r="G1851" s="1"/>
      <c r="H1851" s="1"/>
      <c r="I1851"/>
      <c r="J1851"/>
      <c r="K1851"/>
      <c r="L1851"/>
      <c r="M1851"/>
      <c r="N1851"/>
      <c r="O1851"/>
      <c r="Q1851" t="s">
        <v>25</v>
      </c>
      <c r="R1851" s="1"/>
      <c r="S1851" s="1"/>
      <c r="T1851" s="1" t="s">
        <v>502</v>
      </c>
      <c r="U1851" s="1" t="s">
        <v>276</v>
      </c>
      <c r="V1851" t="s">
        <v>29</v>
      </c>
      <c r="W1851"/>
      <c r="X1851" t="s">
        <v>30</v>
      </c>
    </row>
    <row r="1852" spans="2:24">
      <c r="B1852" s="2" t="s">
        <v>2815</v>
      </c>
      <c r="C1852" s="1">
        <v>9414893400</v>
      </c>
      <c r="D1852" s="1"/>
      <c r="E1852" s="1"/>
      <c r="F1852" s="1"/>
      <c r="G1852" s="1" t="s">
        <v>708</v>
      </c>
      <c r="H1852" s="1" t="s">
        <v>247</v>
      </c>
      <c r="I1852"/>
      <c r="J1852"/>
      <c r="K1852"/>
      <c r="L1852"/>
      <c r="M1852"/>
      <c r="N1852"/>
      <c r="O1852"/>
      <c r="Q1852" t="s">
        <v>25</v>
      </c>
      <c r="R1852" s="1"/>
      <c r="S1852" s="1"/>
      <c r="T1852" s="1" t="s">
        <v>86</v>
      </c>
      <c r="U1852" s="1" t="s">
        <v>43</v>
      </c>
      <c r="V1852" t="s">
        <v>29</v>
      </c>
      <c r="W1852"/>
      <c r="X1852" t="s">
        <v>30</v>
      </c>
    </row>
    <row r="1853" spans="2:24">
      <c r="B1853" s="2" t="s">
        <v>2816</v>
      </c>
      <c r="C1853" s="1"/>
      <c r="D1853" s="1"/>
      <c r="E1853" s="1"/>
      <c r="F1853" s="1"/>
      <c r="G1853" s="1"/>
      <c r="H1853" s="1"/>
      <c r="I1853"/>
      <c r="J1853"/>
      <c r="K1853"/>
      <c r="L1853"/>
      <c r="M1853"/>
      <c r="N1853"/>
      <c r="O1853"/>
      <c r="Q1853" t="s">
        <v>25</v>
      </c>
      <c r="R1853" s="1"/>
      <c r="S1853" s="1"/>
      <c r="T1853" s="1" t="s">
        <v>52</v>
      </c>
      <c r="U1853" s="1" t="s">
        <v>53</v>
      </c>
      <c r="V1853" t="s">
        <v>29</v>
      </c>
      <c r="W1853"/>
      <c r="X1853" t="s">
        <v>30</v>
      </c>
    </row>
    <row r="1854" spans="2:24">
      <c r="B1854" s="2" t="s">
        <v>2817</v>
      </c>
      <c r="C1854" s="1"/>
      <c r="D1854" s="1"/>
      <c r="E1854" s="1"/>
      <c r="F1854" s="1"/>
      <c r="G1854" s="1"/>
      <c r="H1854" s="1"/>
      <c r="I1854"/>
      <c r="J1854"/>
      <c r="K1854"/>
      <c r="L1854"/>
      <c r="M1854"/>
      <c r="N1854"/>
      <c r="O1854"/>
      <c r="Q1854" t="s">
        <v>25</v>
      </c>
      <c r="R1854" s="1"/>
      <c r="S1854" s="1"/>
      <c r="T1854" s="1" t="s">
        <v>255</v>
      </c>
      <c r="U1854" s="1" t="s">
        <v>116</v>
      </c>
      <c r="V1854" t="s">
        <v>29</v>
      </c>
      <c r="W1854"/>
      <c r="X1854" t="s">
        <v>30</v>
      </c>
    </row>
    <row r="1855" spans="2:24">
      <c r="B1855" s="2" t="s">
        <v>2818</v>
      </c>
      <c r="C1855" s="1"/>
      <c r="D1855" s="1"/>
      <c r="E1855" s="1"/>
      <c r="F1855" s="1"/>
      <c r="G1855" s="1"/>
      <c r="H1855" s="1"/>
      <c r="I1855"/>
      <c r="J1855"/>
      <c r="K1855"/>
      <c r="L1855"/>
      <c r="M1855"/>
      <c r="N1855"/>
      <c r="O1855"/>
      <c r="Q1855" t="s">
        <v>25</v>
      </c>
      <c r="R1855" s="1" t="s">
        <v>2819</v>
      </c>
      <c r="S1855" s="1"/>
      <c r="T1855" s="1" t="s">
        <v>118</v>
      </c>
      <c r="U1855" s="1" t="s">
        <v>116</v>
      </c>
      <c r="V1855" t="s">
        <v>29</v>
      </c>
      <c r="W1855"/>
      <c r="X1855" t="s">
        <v>30</v>
      </c>
    </row>
    <row r="1856" spans="2:24">
      <c r="B1856" s="2" t="s">
        <v>2820</v>
      </c>
      <c r="C1856" s="1"/>
      <c r="D1856" s="1"/>
      <c r="E1856" s="1"/>
      <c r="F1856" s="1"/>
      <c r="G1856" s="1"/>
      <c r="H1856" s="1"/>
      <c r="I1856"/>
      <c r="J1856"/>
      <c r="K1856"/>
      <c r="L1856"/>
      <c r="M1856"/>
      <c r="N1856"/>
      <c r="O1856"/>
      <c r="Q1856" t="s">
        <v>25</v>
      </c>
      <c r="R1856" s="1"/>
      <c r="S1856" s="1"/>
      <c r="T1856" s="1" t="s">
        <v>1326</v>
      </c>
      <c r="U1856" s="1" t="s">
        <v>28</v>
      </c>
      <c r="V1856" t="s">
        <v>29</v>
      </c>
      <c r="W1856"/>
      <c r="X1856" t="s">
        <v>30</v>
      </c>
    </row>
    <row r="1857" spans="2:24">
      <c r="B1857" s="2" t="s">
        <v>2821</v>
      </c>
      <c r="C1857" s="1"/>
      <c r="D1857" s="1"/>
      <c r="E1857" s="1"/>
      <c r="F1857" s="1"/>
      <c r="G1857" s="1"/>
      <c r="H1857" s="1"/>
      <c r="I1857"/>
      <c r="J1857"/>
      <c r="K1857"/>
      <c r="L1857"/>
      <c r="M1857"/>
      <c r="N1857"/>
      <c r="O1857"/>
      <c r="Q1857" t="s">
        <v>25</v>
      </c>
      <c r="R1857" s="1"/>
      <c r="S1857" s="1"/>
      <c r="T1857" s="1" t="s">
        <v>118</v>
      </c>
      <c r="U1857" s="1" t="s">
        <v>116</v>
      </c>
      <c r="V1857" t="s">
        <v>29</v>
      </c>
      <c r="W1857"/>
      <c r="X1857" t="s">
        <v>30</v>
      </c>
    </row>
    <row r="1858" spans="2:24">
      <c r="B1858" s="2" t="s">
        <v>2822</v>
      </c>
      <c r="C1858" s="1"/>
      <c r="D1858" s="1"/>
      <c r="E1858" s="1"/>
      <c r="F1858" s="1"/>
      <c r="G1858" s="1"/>
      <c r="H1858" s="1"/>
      <c r="I1858"/>
      <c r="J1858"/>
      <c r="K1858"/>
      <c r="L1858"/>
      <c r="M1858"/>
      <c r="N1858"/>
      <c r="O1858"/>
      <c r="Q1858" t="s">
        <v>25</v>
      </c>
      <c r="R1858" s="1"/>
      <c r="S1858" s="1"/>
      <c r="T1858" s="1" t="s">
        <v>178</v>
      </c>
      <c r="U1858" s="1" t="s">
        <v>179</v>
      </c>
      <c r="V1858" t="s">
        <v>29</v>
      </c>
      <c r="W1858"/>
      <c r="X1858" t="s">
        <v>30</v>
      </c>
    </row>
    <row r="1859" spans="2:24">
      <c r="B1859" s="2" t="s">
        <v>2823</v>
      </c>
      <c r="C1859" s="1"/>
      <c r="D1859" s="1"/>
      <c r="E1859" s="1"/>
      <c r="F1859" s="1"/>
      <c r="G1859" s="1"/>
      <c r="H1859" s="1"/>
      <c r="I1859"/>
      <c r="J1859"/>
      <c r="K1859"/>
      <c r="L1859"/>
      <c r="M1859"/>
      <c r="N1859"/>
      <c r="O1859"/>
      <c r="Q1859" t="s">
        <v>25</v>
      </c>
      <c r="R1859" s="1"/>
      <c r="S1859" s="1"/>
      <c r="T1859" s="1" t="s">
        <v>52</v>
      </c>
      <c r="U1859" s="1" t="s">
        <v>53</v>
      </c>
      <c r="V1859" t="s">
        <v>29</v>
      </c>
      <c r="W1859"/>
      <c r="X1859" t="s">
        <v>30</v>
      </c>
    </row>
    <row r="1860" spans="2:24">
      <c r="B1860" s="2" t="s">
        <v>2824</v>
      </c>
      <c r="C1860" s="1"/>
      <c r="D1860" s="1"/>
      <c r="E1860" s="1"/>
      <c r="F1860" s="1"/>
      <c r="G1860" s="1"/>
      <c r="H1860" s="1"/>
      <c r="I1860"/>
      <c r="J1860"/>
      <c r="K1860"/>
      <c r="L1860"/>
      <c r="M1860"/>
      <c r="N1860"/>
      <c r="O1860"/>
      <c r="Q1860" t="s">
        <v>25</v>
      </c>
      <c r="R1860" s="1"/>
      <c r="S1860" s="1"/>
      <c r="T1860" s="1" t="s">
        <v>52</v>
      </c>
      <c r="U1860" s="1" t="s">
        <v>53</v>
      </c>
      <c r="V1860" t="s">
        <v>29</v>
      </c>
      <c r="W1860"/>
      <c r="X1860" t="s">
        <v>30</v>
      </c>
    </row>
    <row r="1861" spans="2:24">
      <c r="B1861" s="2" t="s">
        <v>2825</v>
      </c>
      <c r="C1861" s="1">
        <v>9953093355</v>
      </c>
      <c r="D1861" s="1"/>
      <c r="E1861" s="1"/>
      <c r="F1861" s="1"/>
      <c r="G1861" s="1" t="s">
        <v>45</v>
      </c>
      <c r="H1861" s="1" t="s">
        <v>46</v>
      </c>
      <c r="I1861"/>
      <c r="J1861"/>
      <c r="K1861"/>
      <c r="L1861"/>
      <c r="M1861"/>
      <c r="N1861"/>
      <c r="O1861"/>
      <c r="Q1861" t="s">
        <v>25</v>
      </c>
      <c r="R1861" s="1"/>
      <c r="S1861" s="1"/>
      <c r="T1861" s="1" t="s">
        <v>73</v>
      </c>
      <c r="U1861" s="1" t="s">
        <v>53</v>
      </c>
      <c r="V1861" t="s">
        <v>29</v>
      </c>
      <c r="W1861"/>
      <c r="X1861" t="s">
        <v>30</v>
      </c>
    </row>
    <row r="1862" spans="2:24">
      <c r="B1862" s="2" t="s">
        <v>2826</v>
      </c>
      <c r="C1862" s="1"/>
      <c r="D1862" s="1"/>
      <c r="E1862" s="1"/>
      <c r="F1862" s="1"/>
      <c r="G1862" s="1"/>
      <c r="H1862" s="1"/>
      <c r="I1862"/>
      <c r="J1862"/>
      <c r="K1862"/>
      <c r="L1862"/>
      <c r="M1862"/>
      <c r="N1862"/>
      <c r="O1862"/>
      <c r="Q1862" t="s">
        <v>25</v>
      </c>
      <c r="R1862" s="1"/>
      <c r="S1862" s="1"/>
      <c r="T1862" s="1" t="s">
        <v>52</v>
      </c>
      <c r="U1862" s="1" t="s">
        <v>53</v>
      </c>
      <c r="V1862" t="s">
        <v>29</v>
      </c>
      <c r="W1862"/>
      <c r="X1862" t="s">
        <v>30</v>
      </c>
    </row>
    <row r="1863" spans="2:24">
      <c r="B1863" s="2" t="s">
        <v>2827</v>
      </c>
      <c r="C1863" s="1">
        <v>9601584148</v>
      </c>
      <c r="D1863" s="1"/>
      <c r="E1863" s="1"/>
      <c r="F1863" s="1"/>
      <c r="G1863" s="1" t="s">
        <v>56</v>
      </c>
      <c r="H1863" s="1" t="s">
        <v>476</v>
      </c>
      <c r="I1863"/>
      <c r="J1863"/>
      <c r="K1863"/>
      <c r="L1863"/>
      <c r="M1863"/>
      <c r="N1863"/>
      <c r="O1863"/>
      <c r="Q1863" t="s">
        <v>25</v>
      </c>
      <c r="R1863" s="1"/>
      <c r="S1863" s="1"/>
      <c r="T1863" s="1" t="s">
        <v>2162</v>
      </c>
      <c r="U1863" s="1" t="s">
        <v>116</v>
      </c>
      <c r="V1863" t="s">
        <v>29</v>
      </c>
      <c r="W1863"/>
      <c r="X1863" t="s">
        <v>30</v>
      </c>
    </row>
    <row r="1864" spans="2:24">
      <c r="B1864" s="2" t="s">
        <v>2828</v>
      </c>
      <c r="C1864" s="1"/>
      <c r="D1864" s="1"/>
      <c r="E1864" s="1"/>
      <c r="F1864" s="1"/>
      <c r="G1864" s="1"/>
      <c r="H1864" s="1"/>
      <c r="I1864"/>
      <c r="J1864"/>
      <c r="K1864"/>
      <c r="L1864"/>
      <c r="M1864"/>
      <c r="N1864"/>
      <c r="O1864"/>
      <c r="Q1864" t="s">
        <v>25</v>
      </c>
      <c r="R1864" s="1"/>
      <c r="S1864" s="1"/>
      <c r="T1864" s="1" t="s">
        <v>1256</v>
      </c>
      <c r="U1864" s="1" t="s">
        <v>33</v>
      </c>
      <c r="V1864" t="s">
        <v>29</v>
      </c>
      <c r="W1864"/>
      <c r="X1864" t="s">
        <v>30</v>
      </c>
    </row>
    <row r="1865" spans="2:24">
      <c r="B1865" s="2" t="s">
        <v>2829</v>
      </c>
      <c r="C1865" s="1"/>
      <c r="D1865" s="1"/>
      <c r="E1865" s="1"/>
      <c r="F1865" s="1"/>
      <c r="G1865" s="1"/>
      <c r="H1865" s="1"/>
      <c r="I1865"/>
      <c r="J1865"/>
      <c r="K1865"/>
      <c r="L1865"/>
      <c r="M1865"/>
      <c r="N1865"/>
      <c r="O1865"/>
      <c r="Q1865" t="s">
        <v>25</v>
      </c>
      <c r="R1865" s="1"/>
      <c r="S1865" s="1"/>
      <c r="T1865" s="1" t="s">
        <v>52</v>
      </c>
      <c r="U1865" s="1" t="s">
        <v>53</v>
      </c>
      <c r="V1865" t="s">
        <v>29</v>
      </c>
      <c r="W1865"/>
      <c r="X1865" t="s">
        <v>30</v>
      </c>
    </row>
    <row r="1866" spans="2:24">
      <c r="B1866" s="2" t="s">
        <v>2830</v>
      </c>
      <c r="C1866" s="1"/>
      <c r="D1866" s="1"/>
      <c r="E1866" s="1"/>
      <c r="F1866" s="1"/>
      <c r="G1866" s="1"/>
      <c r="H1866" s="1"/>
      <c r="I1866"/>
      <c r="J1866"/>
      <c r="K1866"/>
      <c r="L1866"/>
      <c r="M1866"/>
      <c r="N1866"/>
      <c r="O1866"/>
      <c r="Q1866" t="s">
        <v>25</v>
      </c>
      <c r="R1866" s="1" t="s">
        <v>2831</v>
      </c>
      <c r="S1866" s="1"/>
      <c r="T1866" s="1" t="s">
        <v>516</v>
      </c>
      <c r="U1866" s="1" t="s">
        <v>105</v>
      </c>
      <c r="V1866" t="s">
        <v>29</v>
      </c>
      <c r="W1866"/>
      <c r="X1866" t="s">
        <v>30</v>
      </c>
    </row>
    <row r="1867" spans="2:24">
      <c r="B1867" s="2" t="s">
        <v>2832</v>
      </c>
      <c r="C1867" s="1">
        <v>9334486330</v>
      </c>
      <c r="D1867" s="1"/>
      <c r="E1867" s="1"/>
      <c r="F1867" s="1"/>
      <c r="G1867" s="1" t="s">
        <v>45</v>
      </c>
      <c r="H1867" s="1" t="s">
        <v>510</v>
      </c>
      <c r="I1867"/>
      <c r="J1867"/>
      <c r="K1867"/>
      <c r="L1867"/>
      <c r="M1867"/>
      <c r="N1867"/>
      <c r="O1867"/>
      <c r="Q1867" t="s">
        <v>25</v>
      </c>
      <c r="R1867" s="1"/>
      <c r="S1867" s="1"/>
      <c r="T1867" s="1" t="s">
        <v>2833</v>
      </c>
      <c r="U1867" s="1" t="s">
        <v>158</v>
      </c>
      <c r="V1867" t="s">
        <v>29</v>
      </c>
      <c r="W1867"/>
      <c r="X1867" t="s">
        <v>30</v>
      </c>
    </row>
    <row r="1868" spans="2:24">
      <c r="B1868" s="2" t="s">
        <v>2834</v>
      </c>
      <c r="C1868" s="1">
        <v>9818340339</v>
      </c>
      <c r="D1868" s="1"/>
      <c r="E1868" s="1"/>
      <c r="F1868" s="1"/>
      <c r="G1868" s="1" t="s">
        <v>72</v>
      </c>
      <c r="H1868" s="1" t="s">
        <v>57</v>
      </c>
      <c r="I1868"/>
      <c r="J1868"/>
      <c r="K1868"/>
      <c r="L1868"/>
      <c r="M1868"/>
      <c r="N1868"/>
      <c r="O1868"/>
      <c r="Q1868" t="s">
        <v>25</v>
      </c>
      <c r="R1868" s="1"/>
      <c r="S1868" s="1"/>
      <c r="T1868" s="1" t="s">
        <v>660</v>
      </c>
      <c r="U1868" s="1" t="s">
        <v>53</v>
      </c>
      <c r="V1868" t="s">
        <v>29</v>
      </c>
      <c r="W1868"/>
      <c r="X1868" t="s">
        <v>30</v>
      </c>
    </row>
    <row r="1869" spans="2:24">
      <c r="B1869" s="2" t="s">
        <v>2835</v>
      </c>
      <c r="C1869" s="1">
        <v>9811280563</v>
      </c>
      <c r="D1869" s="1"/>
      <c r="E1869" s="1"/>
      <c r="F1869" s="1"/>
      <c r="G1869" s="1" t="s">
        <v>146</v>
      </c>
      <c r="H1869" s="1" t="s">
        <v>331</v>
      </c>
      <c r="I1869"/>
      <c r="J1869"/>
      <c r="K1869"/>
      <c r="L1869"/>
      <c r="M1869"/>
      <c r="N1869"/>
      <c r="O1869"/>
      <c r="Q1869" t="s">
        <v>25</v>
      </c>
      <c r="R1869" s="1"/>
      <c r="S1869" s="1"/>
      <c r="T1869" s="1" t="s">
        <v>39</v>
      </c>
      <c r="U1869" s="1" t="s">
        <v>28</v>
      </c>
      <c r="V1869" t="s">
        <v>29</v>
      </c>
      <c r="W1869"/>
      <c r="X1869" t="s">
        <v>30</v>
      </c>
    </row>
    <row r="1870" spans="2:24">
      <c r="B1870" s="2" t="s">
        <v>2836</v>
      </c>
      <c r="C1870" s="1"/>
      <c r="D1870" s="1"/>
      <c r="E1870" s="1"/>
      <c r="F1870" s="1"/>
      <c r="G1870" s="1"/>
      <c r="H1870" s="1"/>
      <c r="I1870"/>
      <c r="J1870"/>
      <c r="K1870"/>
      <c r="L1870"/>
      <c r="M1870"/>
      <c r="N1870"/>
      <c r="O1870"/>
      <c r="Q1870" t="s">
        <v>25</v>
      </c>
      <c r="R1870" s="1"/>
      <c r="S1870" s="1"/>
      <c r="T1870" s="1" t="s">
        <v>81</v>
      </c>
      <c r="U1870" s="1" t="s">
        <v>28</v>
      </c>
      <c r="V1870" t="s">
        <v>29</v>
      </c>
      <c r="W1870"/>
      <c r="X1870" t="s">
        <v>30</v>
      </c>
    </row>
    <row r="1871" spans="2:24">
      <c r="B1871" s="2" t="s">
        <v>2837</v>
      </c>
      <c r="C1871" s="1"/>
      <c r="D1871" s="1"/>
      <c r="E1871" s="1"/>
      <c r="F1871" s="1"/>
      <c r="G1871" s="1"/>
      <c r="H1871" s="1"/>
      <c r="I1871"/>
      <c r="J1871"/>
      <c r="K1871"/>
      <c r="L1871"/>
      <c r="M1871"/>
      <c r="N1871"/>
      <c r="O1871"/>
      <c r="Q1871" t="s">
        <v>25</v>
      </c>
      <c r="R1871" s="1"/>
      <c r="S1871" s="1"/>
      <c r="T1871" s="1" t="s">
        <v>52</v>
      </c>
      <c r="U1871" s="1" t="s">
        <v>53</v>
      </c>
      <c r="V1871" t="s">
        <v>29</v>
      </c>
      <c r="W1871"/>
      <c r="X1871" t="s">
        <v>30</v>
      </c>
    </row>
    <row r="1872" spans="2:24">
      <c r="B1872" s="2" t="s">
        <v>2838</v>
      </c>
      <c r="C1872" s="1">
        <v>9310390502</v>
      </c>
      <c r="D1872" s="1"/>
      <c r="E1872" s="1"/>
      <c r="F1872" s="1"/>
      <c r="G1872" s="1" t="s">
        <v>146</v>
      </c>
      <c r="H1872" s="1" t="s">
        <v>247</v>
      </c>
      <c r="I1872"/>
      <c r="J1872"/>
      <c r="K1872"/>
      <c r="L1872"/>
      <c r="M1872"/>
      <c r="N1872"/>
      <c r="O1872"/>
      <c r="Q1872" t="s">
        <v>25</v>
      </c>
      <c r="R1872" s="1" t="s">
        <v>2839</v>
      </c>
      <c r="S1872" s="1"/>
      <c r="T1872" s="1" t="s">
        <v>660</v>
      </c>
      <c r="U1872" s="1" t="s">
        <v>53</v>
      </c>
      <c r="V1872" t="s">
        <v>29</v>
      </c>
      <c r="W1872"/>
      <c r="X1872" t="s">
        <v>30</v>
      </c>
    </row>
    <row r="1873" spans="2:24">
      <c r="B1873" s="2" t="s">
        <v>2840</v>
      </c>
      <c r="C1873" s="1"/>
      <c r="D1873" s="1"/>
      <c r="E1873" s="1"/>
      <c r="F1873" s="1"/>
      <c r="G1873" s="1"/>
      <c r="H1873" s="1"/>
      <c r="I1873"/>
      <c r="J1873"/>
      <c r="K1873"/>
      <c r="L1873"/>
      <c r="M1873"/>
      <c r="N1873"/>
      <c r="O1873"/>
      <c r="Q1873" t="s">
        <v>25</v>
      </c>
      <c r="R1873" s="1"/>
      <c r="S1873" s="1"/>
      <c r="T1873" s="1" t="s">
        <v>52</v>
      </c>
      <c r="U1873" s="1" t="s">
        <v>53</v>
      </c>
      <c r="V1873" t="s">
        <v>29</v>
      </c>
      <c r="W1873"/>
      <c r="X1873" t="s">
        <v>30</v>
      </c>
    </row>
    <row r="1874" spans="2:24">
      <c r="B1874" s="2" t="s">
        <v>2841</v>
      </c>
      <c r="C1874" s="1"/>
      <c r="D1874" s="1"/>
      <c r="E1874" s="1"/>
      <c r="F1874" s="1"/>
      <c r="G1874" s="1"/>
      <c r="H1874" s="1"/>
      <c r="I1874"/>
      <c r="J1874"/>
      <c r="K1874"/>
      <c r="L1874"/>
      <c r="M1874"/>
      <c r="N1874"/>
      <c r="O1874"/>
      <c r="Q1874" t="s">
        <v>25</v>
      </c>
      <c r="R1874" s="1"/>
      <c r="S1874" s="1"/>
      <c r="T1874" s="1" t="s">
        <v>52</v>
      </c>
      <c r="U1874" s="1" t="s">
        <v>53</v>
      </c>
      <c r="V1874" t="s">
        <v>29</v>
      </c>
      <c r="W1874"/>
      <c r="X1874" t="s">
        <v>30</v>
      </c>
    </row>
    <row r="1875" spans="2:24">
      <c r="B1875" s="2" t="s">
        <v>2842</v>
      </c>
      <c r="C1875" s="1">
        <v>9414212041</v>
      </c>
      <c r="D1875" s="1"/>
      <c r="E1875" s="1"/>
      <c r="F1875" s="1"/>
      <c r="G1875" s="1" t="s">
        <v>146</v>
      </c>
      <c r="H1875" s="1" t="s">
        <v>247</v>
      </c>
      <c r="I1875"/>
      <c r="J1875"/>
      <c r="K1875"/>
      <c r="L1875"/>
      <c r="M1875"/>
      <c r="N1875"/>
      <c r="O1875"/>
      <c r="Q1875" t="s">
        <v>25</v>
      </c>
      <c r="R1875" s="1"/>
      <c r="S1875" s="1"/>
      <c r="T1875" s="1" t="s">
        <v>95</v>
      </c>
      <c r="U1875" s="1" t="s">
        <v>43</v>
      </c>
      <c r="V1875" t="s">
        <v>29</v>
      </c>
      <c r="W1875"/>
      <c r="X1875" t="s">
        <v>30</v>
      </c>
    </row>
    <row r="1876" spans="2:24">
      <c r="B1876" s="2" t="s">
        <v>2843</v>
      </c>
      <c r="C1876" s="1"/>
      <c r="D1876" s="1"/>
      <c r="E1876" s="1"/>
      <c r="F1876" s="1"/>
      <c r="G1876" s="1"/>
      <c r="H1876" s="1"/>
      <c r="I1876"/>
      <c r="J1876"/>
      <c r="K1876"/>
      <c r="L1876"/>
      <c r="M1876"/>
      <c r="N1876"/>
      <c r="O1876"/>
      <c r="Q1876" t="s">
        <v>25</v>
      </c>
      <c r="R1876" s="1"/>
      <c r="S1876" s="1"/>
      <c r="T1876" s="1" t="s">
        <v>52</v>
      </c>
      <c r="U1876" s="1" t="s">
        <v>53</v>
      </c>
      <c r="V1876" t="s">
        <v>29</v>
      </c>
      <c r="W1876"/>
      <c r="X1876" t="s">
        <v>30</v>
      </c>
    </row>
    <row r="1877" spans="2:24">
      <c r="B1877" s="2" t="s">
        <v>2844</v>
      </c>
      <c r="C1877" s="1"/>
      <c r="D1877" s="1"/>
      <c r="E1877" s="1"/>
      <c r="F1877" s="1"/>
      <c r="G1877" s="1"/>
      <c r="H1877" s="1"/>
      <c r="I1877"/>
      <c r="J1877"/>
      <c r="K1877"/>
      <c r="L1877"/>
      <c r="M1877"/>
      <c r="N1877"/>
      <c r="O1877"/>
      <c r="Q1877" t="s">
        <v>25</v>
      </c>
      <c r="R1877" s="1"/>
      <c r="S1877" s="1"/>
      <c r="T1877" s="1" t="s">
        <v>2845</v>
      </c>
      <c r="U1877" s="1" t="s">
        <v>33</v>
      </c>
      <c r="V1877" t="s">
        <v>29</v>
      </c>
      <c r="W1877"/>
      <c r="X1877" t="s">
        <v>30</v>
      </c>
    </row>
    <row r="1878" spans="2:24">
      <c r="B1878" s="2" t="s">
        <v>2846</v>
      </c>
      <c r="C1878" s="1"/>
      <c r="D1878" s="1"/>
      <c r="E1878" s="1"/>
      <c r="F1878" s="1"/>
      <c r="G1878" s="1"/>
      <c r="H1878" s="1"/>
      <c r="I1878"/>
      <c r="J1878"/>
      <c r="K1878"/>
      <c r="L1878"/>
      <c r="M1878"/>
      <c r="N1878"/>
      <c r="O1878"/>
      <c r="Q1878" t="s">
        <v>25</v>
      </c>
      <c r="R1878" s="1"/>
      <c r="S1878" s="1"/>
      <c r="T1878" s="1" t="s">
        <v>2847</v>
      </c>
      <c r="U1878" s="1" t="s">
        <v>33</v>
      </c>
      <c r="V1878" t="s">
        <v>29</v>
      </c>
      <c r="W1878"/>
      <c r="X1878" t="s">
        <v>30</v>
      </c>
    </row>
    <row r="1879" spans="2:24">
      <c r="B1879" s="2" t="s">
        <v>2848</v>
      </c>
      <c r="C1879" s="1">
        <v>9967771723</v>
      </c>
      <c r="D1879" s="1"/>
      <c r="E1879" s="1"/>
      <c r="F1879" s="1"/>
      <c r="G1879" s="1" t="s">
        <v>2849</v>
      </c>
      <c r="H1879" s="1" t="s">
        <v>46</v>
      </c>
      <c r="I1879"/>
      <c r="J1879"/>
      <c r="K1879"/>
      <c r="L1879"/>
      <c r="M1879"/>
      <c r="N1879"/>
      <c r="O1879"/>
      <c r="Q1879" t="s">
        <v>25</v>
      </c>
      <c r="R1879" s="1"/>
      <c r="S1879" s="1"/>
      <c r="T1879" s="1" t="s">
        <v>77</v>
      </c>
      <c r="U1879" s="1" t="s">
        <v>78</v>
      </c>
      <c r="V1879" t="s">
        <v>29</v>
      </c>
      <c r="W1879"/>
      <c r="X1879" t="s">
        <v>30</v>
      </c>
    </row>
    <row r="1880" spans="2:24">
      <c r="B1880" s="2" t="s">
        <v>2850</v>
      </c>
      <c r="C1880" s="1">
        <v>9934755872</v>
      </c>
      <c r="D1880" s="1"/>
      <c r="E1880" s="1"/>
      <c r="F1880" s="1"/>
      <c r="G1880" s="1" t="s">
        <v>45</v>
      </c>
      <c r="H1880" s="1" t="s">
        <v>510</v>
      </c>
      <c r="I1880"/>
      <c r="J1880"/>
      <c r="K1880"/>
      <c r="L1880"/>
      <c r="M1880"/>
      <c r="N1880"/>
      <c r="O1880"/>
      <c r="Q1880" t="s">
        <v>25</v>
      </c>
      <c r="R1880" s="1"/>
      <c r="S1880" s="1"/>
      <c r="T1880" s="1" t="s">
        <v>566</v>
      </c>
      <c r="U1880" s="1" t="s">
        <v>284</v>
      </c>
      <c r="V1880" t="s">
        <v>29</v>
      </c>
      <c r="W1880"/>
      <c r="X1880" t="s">
        <v>30</v>
      </c>
    </row>
    <row r="1881" spans="2:24">
      <c r="B1881" s="2" t="s">
        <v>2851</v>
      </c>
      <c r="C1881" s="1"/>
      <c r="D1881" s="1"/>
      <c r="E1881" s="1"/>
      <c r="F1881" s="1"/>
      <c r="G1881" s="1"/>
      <c r="H1881" s="1"/>
      <c r="I1881"/>
      <c r="J1881"/>
      <c r="K1881"/>
      <c r="L1881"/>
      <c r="M1881"/>
      <c r="N1881"/>
      <c r="O1881"/>
      <c r="Q1881" t="s">
        <v>25</v>
      </c>
      <c r="R1881" s="1"/>
      <c r="S1881" s="1"/>
      <c r="T1881" s="1" t="s">
        <v>746</v>
      </c>
      <c r="U1881" s="1" t="s">
        <v>78</v>
      </c>
      <c r="V1881" t="s">
        <v>29</v>
      </c>
      <c r="W1881"/>
      <c r="X1881" t="s">
        <v>30</v>
      </c>
    </row>
    <row r="1882" spans="2:24">
      <c r="B1882" s="2" t="s">
        <v>2852</v>
      </c>
      <c r="C1882" s="1">
        <v>9558388808</v>
      </c>
      <c r="D1882" s="1"/>
      <c r="E1882" s="1"/>
      <c r="F1882" s="1"/>
      <c r="G1882" s="1" t="s">
        <v>45</v>
      </c>
      <c r="H1882" s="1" t="s">
        <v>57</v>
      </c>
      <c r="I1882"/>
      <c r="J1882"/>
      <c r="K1882"/>
      <c r="L1882"/>
      <c r="M1882"/>
      <c r="N1882"/>
      <c r="O1882"/>
      <c r="Q1882" t="s">
        <v>25</v>
      </c>
      <c r="R1882" s="1" t="s">
        <v>2853</v>
      </c>
      <c r="S1882" s="1"/>
      <c r="T1882" s="1" t="s">
        <v>345</v>
      </c>
      <c r="U1882" s="1" t="s">
        <v>116</v>
      </c>
      <c r="V1882" t="s">
        <v>29</v>
      </c>
      <c r="W1882"/>
      <c r="X1882" t="s">
        <v>30</v>
      </c>
    </row>
    <row r="1883" spans="2:24">
      <c r="B1883" s="2" t="s">
        <v>2854</v>
      </c>
      <c r="C1883" s="1"/>
      <c r="D1883" s="1"/>
      <c r="E1883" s="1"/>
      <c r="F1883" s="1"/>
      <c r="G1883" s="1"/>
      <c r="H1883" s="1"/>
      <c r="I1883"/>
      <c r="J1883"/>
      <c r="K1883"/>
      <c r="L1883"/>
      <c r="M1883"/>
      <c r="N1883"/>
      <c r="O1883"/>
      <c r="Q1883" t="s">
        <v>25</v>
      </c>
      <c r="R1883" s="1"/>
      <c r="S1883" s="1"/>
      <c r="T1883" s="1" t="s">
        <v>1193</v>
      </c>
      <c r="U1883" s="1" t="s">
        <v>90</v>
      </c>
      <c r="V1883" t="s">
        <v>29</v>
      </c>
      <c r="W1883"/>
      <c r="X1883" t="s">
        <v>30</v>
      </c>
    </row>
    <row r="1884" spans="2:24">
      <c r="B1884" s="2" t="s">
        <v>2855</v>
      </c>
      <c r="C1884" s="1"/>
      <c r="D1884" s="1"/>
      <c r="E1884" s="1"/>
      <c r="F1884" s="1"/>
      <c r="G1884" s="1"/>
      <c r="H1884" s="1"/>
      <c r="I1884"/>
      <c r="J1884"/>
      <c r="K1884"/>
      <c r="L1884"/>
      <c r="M1884"/>
      <c r="N1884"/>
      <c r="O1884"/>
      <c r="Q1884" t="s">
        <v>25</v>
      </c>
      <c r="R1884" s="1" t="s">
        <v>2856</v>
      </c>
      <c r="S1884" s="1"/>
      <c r="T1884" s="1" t="s">
        <v>792</v>
      </c>
      <c r="U1884" s="1" t="s">
        <v>60</v>
      </c>
      <c r="V1884" t="s">
        <v>29</v>
      </c>
      <c r="W1884"/>
      <c r="X1884" t="s">
        <v>30</v>
      </c>
    </row>
    <row r="1885" spans="2:24">
      <c r="B1885" s="2" t="s">
        <v>2857</v>
      </c>
      <c r="C1885" s="1"/>
      <c r="D1885" s="1"/>
      <c r="E1885" s="1"/>
      <c r="F1885" s="1"/>
      <c r="G1885" s="1"/>
      <c r="H1885" s="1"/>
      <c r="I1885"/>
      <c r="J1885"/>
      <c r="K1885"/>
      <c r="L1885"/>
      <c r="M1885"/>
      <c r="N1885"/>
      <c r="O1885"/>
      <c r="Q1885" t="s">
        <v>25</v>
      </c>
      <c r="R1885" s="1" t="s">
        <v>2858</v>
      </c>
      <c r="S1885" s="1"/>
      <c r="T1885" s="1" t="s">
        <v>2859</v>
      </c>
      <c r="U1885" s="1" t="s">
        <v>60</v>
      </c>
      <c r="V1885" t="s">
        <v>29</v>
      </c>
      <c r="W1885"/>
      <c r="X1885" t="s">
        <v>30</v>
      </c>
    </row>
    <row r="1886" spans="2:24">
      <c r="B1886" s="2" t="s">
        <v>2860</v>
      </c>
      <c r="C1886" s="1">
        <v>9811584032</v>
      </c>
      <c r="D1886" s="1"/>
      <c r="E1886" s="1"/>
      <c r="F1886" s="1"/>
      <c r="G1886" s="1" t="s">
        <v>146</v>
      </c>
      <c r="H1886" s="1" t="s">
        <v>247</v>
      </c>
      <c r="I1886"/>
      <c r="J1886"/>
      <c r="K1886"/>
      <c r="L1886"/>
      <c r="M1886"/>
      <c r="N1886"/>
      <c r="O1886"/>
      <c r="Q1886" t="s">
        <v>25</v>
      </c>
      <c r="R1886" s="1"/>
      <c r="S1886" s="1"/>
      <c r="T1886" s="1" t="s">
        <v>301</v>
      </c>
      <c r="U1886" s="1" t="s">
        <v>53</v>
      </c>
      <c r="V1886" t="s">
        <v>29</v>
      </c>
      <c r="W1886"/>
      <c r="X1886" t="s">
        <v>30</v>
      </c>
    </row>
    <row r="1887" spans="2:24">
      <c r="B1887" s="2" t="s">
        <v>2861</v>
      </c>
      <c r="C1887" s="1"/>
      <c r="D1887" s="1"/>
      <c r="E1887" s="1"/>
      <c r="F1887" s="1"/>
      <c r="G1887" s="1"/>
      <c r="H1887" s="1"/>
      <c r="I1887"/>
      <c r="J1887"/>
      <c r="K1887"/>
      <c r="L1887"/>
      <c r="M1887"/>
      <c r="N1887"/>
      <c r="O1887"/>
      <c r="Q1887" t="s">
        <v>25</v>
      </c>
      <c r="R1887" s="1"/>
      <c r="S1887" s="1"/>
      <c r="T1887" s="1" t="s">
        <v>2862</v>
      </c>
      <c r="U1887" s="1" t="s">
        <v>102</v>
      </c>
      <c r="V1887" t="s">
        <v>29</v>
      </c>
      <c r="W1887"/>
      <c r="X1887" t="s">
        <v>30</v>
      </c>
    </row>
    <row r="1888" spans="2:24">
      <c r="B1888" s="2" t="s">
        <v>2863</v>
      </c>
      <c r="C1888" s="1"/>
      <c r="D1888" s="1"/>
      <c r="E1888" s="1"/>
      <c r="F1888" s="1"/>
      <c r="G1888" s="1"/>
      <c r="H1888" s="1"/>
      <c r="I1888"/>
      <c r="J1888"/>
      <c r="K1888"/>
      <c r="L1888"/>
      <c r="M1888"/>
      <c r="N1888"/>
      <c r="O1888"/>
      <c r="Q1888" t="s">
        <v>25</v>
      </c>
      <c r="R1888" s="1"/>
      <c r="S1888" s="1"/>
      <c r="T1888" s="1" t="s">
        <v>52</v>
      </c>
      <c r="U1888" s="1" t="s">
        <v>53</v>
      </c>
      <c r="V1888" t="s">
        <v>29</v>
      </c>
      <c r="W1888"/>
      <c r="X1888" t="s">
        <v>30</v>
      </c>
    </row>
    <row r="1889" spans="2:24">
      <c r="B1889" s="2" t="s">
        <v>2864</v>
      </c>
      <c r="C1889" s="1">
        <v>9883313575</v>
      </c>
      <c r="D1889" s="1"/>
      <c r="E1889" s="1"/>
      <c r="F1889" s="1"/>
      <c r="G1889" s="1" t="s">
        <v>45</v>
      </c>
      <c r="H1889" s="1" t="s">
        <v>331</v>
      </c>
      <c r="I1889"/>
      <c r="J1889"/>
      <c r="K1889"/>
      <c r="L1889"/>
      <c r="M1889"/>
      <c r="N1889"/>
      <c r="O1889"/>
      <c r="Q1889" t="s">
        <v>25</v>
      </c>
      <c r="R1889" s="1"/>
      <c r="S1889" s="1"/>
      <c r="T1889" s="1" t="s">
        <v>614</v>
      </c>
      <c r="U1889" s="1" t="s">
        <v>70</v>
      </c>
      <c r="V1889" t="s">
        <v>29</v>
      </c>
      <c r="W1889"/>
      <c r="X1889" t="s">
        <v>30</v>
      </c>
    </row>
    <row r="1890" spans="2:24">
      <c r="B1890" s="2" t="s">
        <v>2865</v>
      </c>
      <c r="C1890" s="1"/>
      <c r="D1890" s="1"/>
      <c r="E1890" s="1"/>
      <c r="F1890" s="1"/>
      <c r="G1890" s="1"/>
      <c r="H1890" s="1"/>
      <c r="I1890"/>
      <c r="J1890"/>
      <c r="K1890"/>
      <c r="L1890"/>
      <c r="M1890"/>
      <c r="N1890"/>
      <c r="O1890"/>
      <c r="Q1890" t="s">
        <v>25</v>
      </c>
      <c r="R1890" s="1"/>
      <c r="S1890" s="1"/>
      <c r="T1890" s="1" t="s">
        <v>39</v>
      </c>
      <c r="U1890" s="1" t="s">
        <v>28</v>
      </c>
      <c r="V1890" t="s">
        <v>29</v>
      </c>
      <c r="W1890"/>
      <c r="X1890" t="s">
        <v>30</v>
      </c>
    </row>
    <row r="1891" spans="2:24">
      <c r="B1891" s="2" t="s">
        <v>2866</v>
      </c>
      <c r="C1891" s="1"/>
      <c r="D1891" s="1"/>
      <c r="E1891" s="1"/>
      <c r="F1891" s="1"/>
      <c r="G1891" s="1"/>
      <c r="H1891" s="1"/>
      <c r="I1891"/>
      <c r="J1891"/>
      <c r="K1891"/>
      <c r="L1891"/>
      <c r="M1891"/>
      <c r="N1891"/>
      <c r="O1891"/>
      <c r="Q1891" t="s">
        <v>25</v>
      </c>
      <c r="R1891" s="1"/>
      <c r="S1891" s="1"/>
      <c r="T1891" s="1" t="s">
        <v>1391</v>
      </c>
      <c r="U1891" s="1" t="s">
        <v>90</v>
      </c>
      <c r="V1891" t="s">
        <v>29</v>
      </c>
      <c r="W1891"/>
      <c r="X1891" t="s">
        <v>30</v>
      </c>
    </row>
    <row r="1892" spans="2:24">
      <c r="B1892" s="2" t="s">
        <v>2867</v>
      </c>
      <c r="C1892" s="1">
        <v>9899270202</v>
      </c>
      <c r="D1892" s="1"/>
      <c r="E1892" s="1"/>
      <c r="F1892" s="1"/>
      <c r="G1892" s="1" t="s">
        <v>146</v>
      </c>
      <c r="H1892" s="1" t="s">
        <v>476</v>
      </c>
      <c r="I1892"/>
      <c r="J1892"/>
      <c r="K1892"/>
      <c r="L1892"/>
      <c r="M1892"/>
      <c r="N1892"/>
      <c r="O1892"/>
      <c r="Q1892" t="s">
        <v>25</v>
      </c>
      <c r="R1892" s="1"/>
      <c r="S1892" s="1"/>
      <c r="T1892" s="1" t="s">
        <v>39</v>
      </c>
      <c r="U1892" s="1" t="s">
        <v>28</v>
      </c>
      <c r="V1892" t="s">
        <v>29</v>
      </c>
      <c r="W1892"/>
      <c r="X1892" t="s">
        <v>30</v>
      </c>
    </row>
    <row r="1893" spans="2:24">
      <c r="B1893" s="2" t="s">
        <v>2868</v>
      </c>
      <c r="C1893" s="1"/>
      <c r="D1893" s="1"/>
      <c r="E1893" s="1"/>
      <c r="F1893" s="1"/>
      <c r="G1893" s="1"/>
      <c r="H1893" s="1"/>
      <c r="I1893"/>
      <c r="J1893"/>
      <c r="K1893"/>
      <c r="L1893"/>
      <c r="M1893"/>
      <c r="N1893"/>
      <c r="O1893"/>
      <c r="Q1893" t="s">
        <v>25</v>
      </c>
      <c r="R1893" s="1"/>
      <c r="S1893" s="1"/>
      <c r="T1893" s="1" t="s">
        <v>39</v>
      </c>
      <c r="U1893" s="1" t="s">
        <v>28</v>
      </c>
      <c r="V1893" t="s">
        <v>29</v>
      </c>
      <c r="W1893"/>
      <c r="X1893" t="s">
        <v>30</v>
      </c>
    </row>
    <row r="1894" spans="2:24">
      <c r="B1894" s="2" t="s">
        <v>2869</v>
      </c>
      <c r="C1894" s="1">
        <v>9729757576</v>
      </c>
      <c r="D1894" s="1"/>
      <c r="E1894" s="1"/>
      <c r="F1894" s="1"/>
      <c r="G1894" s="1" t="s">
        <v>731</v>
      </c>
      <c r="H1894" s="1" t="s">
        <v>57</v>
      </c>
      <c r="I1894"/>
      <c r="J1894"/>
      <c r="K1894"/>
      <c r="L1894"/>
      <c r="M1894"/>
      <c r="N1894"/>
      <c r="O1894"/>
      <c r="Q1894" t="s">
        <v>25</v>
      </c>
      <c r="R1894" s="1"/>
      <c r="S1894" s="1"/>
      <c r="T1894" s="1" t="s">
        <v>2870</v>
      </c>
      <c r="U1894" s="1" t="s">
        <v>78</v>
      </c>
      <c r="V1894" t="s">
        <v>29</v>
      </c>
      <c r="W1894"/>
      <c r="X1894" t="s">
        <v>30</v>
      </c>
    </row>
    <row r="1895" spans="2:24">
      <c r="B1895" s="2" t="s">
        <v>2871</v>
      </c>
      <c r="C1895" s="1">
        <v>9877000154</v>
      </c>
      <c r="D1895" s="1"/>
      <c r="E1895" s="1"/>
      <c r="F1895" s="1"/>
      <c r="G1895" s="1" t="s">
        <v>146</v>
      </c>
      <c r="H1895" s="1" t="s">
        <v>476</v>
      </c>
      <c r="I1895"/>
      <c r="J1895"/>
      <c r="K1895"/>
      <c r="L1895"/>
      <c r="M1895"/>
      <c r="N1895"/>
      <c r="O1895"/>
      <c r="Q1895" t="s">
        <v>25</v>
      </c>
      <c r="R1895" s="1" t="s">
        <v>2872</v>
      </c>
      <c r="S1895" s="1"/>
      <c r="T1895" s="1" t="s">
        <v>719</v>
      </c>
      <c r="U1895" s="1" t="s">
        <v>90</v>
      </c>
      <c r="V1895" t="s">
        <v>29</v>
      </c>
      <c r="W1895"/>
      <c r="X1895" t="s">
        <v>30</v>
      </c>
    </row>
    <row r="1896" spans="2:24">
      <c r="B1896" s="2" t="s">
        <v>2873</v>
      </c>
      <c r="C1896" s="1"/>
      <c r="D1896" s="1"/>
      <c r="E1896" s="1"/>
      <c r="F1896" s="1"/>
      <c r="G1896" s="1"/>
      <c r="H1896" s="1"/>
      <c r="I1896"/>
      <c r="J1896"/>
      <c r="K1896"/>
      <c r="L1896"/>
      <c r="M1896"/>
      <c r="N1896"/>
      <c r="O1896"/>
      <c r="Q1896" t="s">
        <v>25</v>
      </c>
      <c r="R1896" s="1"/>
      <c r="S1896" s="1"/>
      <c r="T1896" s="1" t="s">
        <v>356</v>
      </c>
      <c r="U1896" s="1" t="s">
        <v>78</v>
      </c>
      <c r="V1896" t="s">
        <v>29</v>
      </c>
      <c r="W1896"/>
      <c r="X1896" t="s">
        <v>30</v>
      </c>
    </row>
    <row r="1897" spans="2:24">
      <c r="B1897" s="2" t="s">
        <v>2874</v>
      </c>
      <c r="C1897" s="1"/>
      <c r="D1897" s="1"/>
      <c r="E1897" s="1"/>
      <c r="F1897" s="1"/>
      <c r="G1897" s="1"/>
      <c r="H1897" s="1"/>
      <c r="I1897"/>
      <c r="J1897"/>
      <c r="K1897"/>
      <c r="L1897"/>
      <c r="M1897"/>
      <c r="N1897"/>
      <c r="O1897"/>
      <c r="Q1897" t="s">
        <v>25</v>
      </c>
      <c r="R1897" s="1"/>
      <c r="S1897" s="1"/>
      <c r="T1897" s="1" t="s">
        <v>155</v>
      </c>
      <c r="U1897" s="1" t="s">
        <v>90</v>
      </c>
      <c r="V1897" t="s">
        <v>29</v>
      </c>
      <c r="W1897"/>
      <c r="X1897" t="s">
        <v>30</v>
      </c>
    </row>
    <row r="1898" spans="2:24">
      <c r="B1898" s="2" t="s">
        <v>2875</v>
      </c>
      <c r="C1898" s="1">
        <v>9312270812</v>
      </c>
      <c r="D1898" s="1"/>
      <c r="E1898" s="1"/>
      <c r="F1898" s="1"/>
      <c r="G1898" s="1" t="s">
        <v>230</v>
      </c>
      <c r="H1898" s="1" t="s">
        <v>247</v>
      </c>
      <c r="I1898"/>
      <c r="J1898"/>
      <c r="K1898"/>
      <c r="L1898"/>
      <c r="M1898"/>
      <c r="N1898"/>
      <c r="O1898"/>
      <c r="Q1898" t="s">
        <v>25</v>
      </c>
      <c r="R1898" s="1"/>
      <c r="S1898" s="1"/>
      <c r="T1898" s="1" t="s">
        <v>374</v>
      </c>
      <c r="U1898" s="1" t="s">
        <v>78</v>
      </c>
      <c r="V1898" t="s">
        <v>29</v>
      </c>
      <c r="W1898"/>
      <c r="X1898" t="s">
        <v>30</v>
      </c>
    </row>
    <row r="1899" spans="2:24">
      <c r="B1899" s="2" t="s">
        <v>2876</v>
      </c>
      <c r="C1899" s="1">
        <v>9990995882</v>
      </c>
      <c r="D1899" s="1"/>
      <c r="E1899" s="1"/>
      <c r="F1899" s="1"/>
      <c r="G1899" s="1" t="s">
        <v>146</v>
      </c>
      <c r="H1899" s="1" t="s">
        <v>331</v>
      </c>
      <c r="I1899"/>
      <c r="J1899"/>
      <c r="K1899"/>
      <c r="L1899"/>
      <c r="M1899"/>
      <c r="N1899"/>
      <c r="O1899"/>
      <c r="Q1899" t="s">
        <v>25</v>
      </c>
      <c r="R1899" s="1"/>
      <c r="S1899" s="1"/>
      <c r="T1899" s="1" t="s">
        <v>73</v>
      </c>
      <c r="U1899" s="1" t="s">
        <v>53</v>
      </c>
      <c r="V1899" t="s">
        <v>29</v>
      </c>
      <c r="W1899"/>
      <c r="X1899" t="s">
        <v>30</v>
      </c>
    </row>
    <row r="1900" spans="2:24">
      <c r="B1900" s="2" t="s">
        <v>2877</v>
      </c>
      <c r="C1900" s="1"/>
      <c r="D1900" s="1"/>
      <c r="E1900" s="1"/>
      <c r="F1900" s="1"/>
      <c r="G1900" s="1"/>
      <c r="H1900" s="1"/>
      <c r="I1900"/>
      <c r="J1900"/>
      <c r="K1900"/>
      <c r="L1900"/>
      <c r="M1900"/>
      <c r="N1900"/>
      <c r="O1900"/>
      <c r="Q1900" t="s">
        <v>25</v>
      </c>
      <c r="R1900" s="1"/>
      <c r="S1900" s="1"/>
      <c r="T1900" s="1" t="s">
        <v>755</v>
      </c>
      <c r="U1900" s="1" t="s">
        <v>755</v>
      </c>
      <c r="V1900" t="s">
        <v>29</v>
      </c>
      <c r="W1900"/>
      <c r="X1900" t="s">
        <v>30</v>
      </c>
    </row>
    <row r="1901" spans="2:24">
      <c r="B1901" s="2" t="s">
        <v>2878</v>
      </c>
      <c r="C1901" s="1"/>
      <c r="D1901" s="1"/>
      <c r="E1901" s="1"/>
      <c r="F1901" s="1"/>
      <c r="G1901" s="1"/>
      <c r="H1901" s="1"/>
      <c r="I1901"/>
      <c r="J1901"/>
      <c r="K1901"/>
      <c r="L1901"/>
      <c r="M1901"/>
      <c r="N1901"/>
      <c r="O1901"/>
      <c r="Q1901" t="s">
        <v>25</v>
      </c>
      <c r="R1901" s="1"/>
      <c r="S1901" s="1"/>
      <c r="T1901" s="1" t="s">
        <v>374</v>
      </c>
      <c r="U1901" s="1" t="s">
        <v>78</v>
      </c>
      <c r="V1901" t="s">
        <v>29</v>
      </c>
      <c r="W1901"/>
      <c r="X1901" t="s">
        <v>30</v>
      </c>
    </row>
    <row r="1902" spans="2:24">
      <c r="B1902" s="2" t="s">
        <v>2879</v>
      </c>
      <c r="C1902" s="1">
        <v>9586783423</v>
      </c>
      <c r="D1902" s="1"/>
      <c r="E1902" s="1"/>
      <c r="F1902" s="1"/>
      <c r="G1902" s="1" t="s">
        <v>72</v>
      </c>
      <c r="H1902" s="1" t="s">
        <v>57</v>
      </c>
      <c r="I1902"/>
      <c r="J1902"/>
      <c r="K1902"/>
      <c r="L1902"/>
      <c r="M1902"/>
      <c r="N1902"/>
      <c r="O1902"/>
      <c r="Q1902" t="s">
        <v>25</v>
      </c>
      <c r="R1902" s="1"/>
      <c r="S1902" s="1"/>
      <c r="T1902" s="1" t="s">
        <v>423</v>
      </c>
      <c r="U1902" s="1" t="s">
        <v>28</v>
      </c>
      <c r="V1902" t="s">
        <v>29</v>
      </c>
      <c r="W1902"/>
      <c r="X1902" t="s">
        <v>30</v>
      </c>
    </row>
    <row r="1903" spans="2:24">
      <c r="B1903" s="2" t="s">
        <v>2880</v>
      </c>
      <c r="C1903" s="1">
        <v>9868502027</v>
      </c>
      <c r="D1903" s="1"/>
      <c r="E1903" s="1"/>
      <c r="F1903" s="1"/>
      <c r="G1903" s="1" t="s">
        <v>72</v>
      </c>
      <c r="H1903" s="1" t="s">
        <v>695</v>
      </c>
      <c r="I1903"/>
      <c r="J1903"/>
      <c r="K1903"/>
      <c r="L1903"/>
      <c r="M1903"/>
      <c r="N1903"/>
      <c r="O1903"/>
      <c r="Q1903" t="s">
        <v>25</v>
      </c>
      <c r="R1903" s="1"/>
      <c r="S1903" s="1"/>
      <c r="T1903" s="1" t="s">
        <v>356</v>
      </c>
      <c r="U1903" s="1" t="s">
        <v>78</v>
      </c>
      <c r="V1903" t="s">
        <v>29</v>
      </c>
      <c r="W1903"/>
      <c r="X1903" t="s">
        <v>30</v>
      </c>
    </row>
    <row r="1904" spans="2:24">
      <c r="B1904" s="2" t="s">
        <v>2881</v>
      </c>
      <c r="C1904" s="1"/>
      <c r="D1904" s="1"/>
      <c r="E1904" s="1"/>
      <c r="F1904" s="1"/>
      <c r="G1904" s="1"/>
      <c r="H1904" s="1"/>
      <c r="I1904"/>
      <c r="J1904"/>
      <c r="K1904"/>
      <c r="L1904"/>
      <c r="M1904"/>
      <c r="N1904"/>
      <c r="O1904"/>
      <c r="Q1904" t="s">
        <v>25</v>
      </c>
      <c r="R1904" s="1" t="s">
        <v>2882</v>
      </c>
      <c r="S1904" s="1"/>
      <c r="T1904" s="1" t="s">
        <v>211</v>
      </c>
      <c r="U1904" s="1" t="s">
        <v>33</v>
      </c>
      <c r="V1904" t="s">
        <v>29</v>
      </c>
      <c r="W1904"/>
      <c r="X1904" t="s">
        <v>30</v>
      </c>
    </row>
    <row r="1905" spans="2:24">
      <c r="B1905" s="2" t="s">
        <v>2883</v>
      </c>
      <c r="C1905" s="1"/>
      <c r="D1905" s="1"/>
      <c r="E1905" s="1"/>
      <c r="F1905" s="1"/>
      <c r="G1905" s="1"/>
      <c r="H1905" s="1"/>
      <c r="I1905"/>
      <c r="J1905"/>
      <c r="K1905"/>
      <c r="L1905"/>
      <c r="M1905"/>
      <c r="N1905"/>
      <c r="O1905"/>
      <c r="Q1905" t="s">
        <v>25</v>
      </c>
      <c r="R1905" s="1"/>
      <c r="S1905" s="1"/>
      <c r="T1905" s="1" t="s">
        <v>52</v>
      </c>
      <c r="U1905" s="1" t="s">
        <v>53</v>
      </c>
      <c r="V1905" t="s">
        <v>29</v>
      </c>
      <c r="W1905"/>
      <c r="X1905" t="s">
        <v>30</v>
      </c>
    </row>
    <row r="1906" spans="2:24">
      <c r="B1906" s="2" t="s">
        <v>2884</v>
      </c>
      <c r="C1906" s="1"/>
      <c r="D1906" s="1"/>
      <c r="E1906" s="1"/>
      <c r="F1906" s="1"/>
      <c r="G1906" s="1"/>
      <c r="H1906" s="1"/>
      <c r="I1906"/>
      <c r="J1906"/>
      <c r="K1906"/>
      <c r="L1906"/>
      <c r="M1906"/>
      <c r="N1906"/>
      <c r="O1906"/>
      <c r="Q1906" t="s">
        <v>25</v>
      </c>
      <c r="R1906" s="1"/>
      <c r="S1906" s="1"/>
      <c r="T1906" s="1" t="s">
        <v>533</v>
      </c>
      <c r="U1906" s="1" t="s">
        <v>28</v>
      </c>
      <c r="V1906" t="s">
        <v>29</v>
      </c>
      <c r="W1906"/>
      <c r="X1906" t="s">
        <v>30</v>
      </c>
    </row>
    <row r="1907" spans="2:24">
      <c r="B1907" s="2" t="s">
        <v>2885</v>
      </c>
      <c r="C1907" s="1">
        <v>9436010319</v>
      </c>
      <c r="D1907" s="1"/>
      <c r="E1907" s="1"/>
      <c r="F1907" s="1"/>
      <c r="G1907" s="1" t="s">
        <v>56</v>
      </c>
      <c r="H1907" s="1" t="s">
        <v>57</v>
      </c>
      <c r="I1907"/>
      <c r="J1907"/>
      <c r="K1907"/>
      <c r="L1907"/>
      <c r="M1907"/>
      <c r="N1907"/>
      <c r="O1907"/>
      <c r="Q1907" t="s">
        <v>25</v>
      </c>
      <c r="R1907" s="1"/>
      <c r="S1907" s="1"/>
      <c r="T1907" s="1" t="s">
        <v>249</v>
      </c>
      <c r="U1907" s="1" t="s">
        <v>250</v>
      </c>
      <c r="V1907" t="s">
        <v>29</v>
      </c>
      <c r="W1907"/>
      <c r="X1907" t="s">
        <v>30</v>
      </c>
    </row>
    <row r="1908" spans="2:24">
      <c r="B1908" s="2" t="s">
        <v>2886</v>
      </c>
      <c r="C1908" s="1">
        <v>9890703134</v>
      </c>
      <c r="D1908" s="1"/>
      <c r="E1908" s="1"/>
      <c r="F1908" s="1"/>
      <c r="G1908" s="1" t="s">
        <v>45</v>
      </c>
      <c r="H1908" s="1" t="s">
        <v>331</v>
      </c>
      <c r="I1908"/>
      <c r="J1908"/>
      <c r="K1908"/>
      <c r="L1908"/>
      <c r="M1908"/>
      <c r="N1908"/>
      <c r="O1908"/>
      <c r="Q1908" t="s">
        <v>25</v>
      </c>
      <c r="R1908" s="1"/>
      <c r="S1908" s="1"/>
      <c r="T1908" s="1" t="s">
        <v>457</v>
      </c>
      <c r="U1908" s="1" t="s">
        <v>33</v>
      </c>
      <c r="V1908" t="s">
        <v>29</v>
      </c>
      <c r="W1908"/>
      <c r="X1908" t="s">
        <v>30</v>
      </c>
    </row>
    <row r="1909" spans="2:24">
      <c r="B1909" s="2" t="s">
        <v>2887</v>
      </c>
      <c r="C1909" s="1">
        <v>8112266210</v>
      </c>
      <c r="D1909" s="1"/>
      <c r="E1909" s="1"/>
      <c r="F1909" s="1"/>
      <c r="G1909" s="1" t="s">
        <v>45</v>
      </c>
      <c r="H1909" s="1" t="s">
        <v>57</v>
      </c>
      <c r="I1909"/>
      <c r="J1909"/>
      <c r="K1909"/>
      <c r="L1909"/>
      <c r="M1909"/>
      <c r="N1909"/>
      <c r="O1909"/>
      <c r="Q1909" t="s">
        <v>25</v>
      </c>
      <c r="R1909" s="1"/>
      <c r="S1909" s="1"/>
      <c r="T1909" s="1" t="s">
        <v>2888</v>
      </c>
      <c r="U1909" s="1" t="s">
        <v>43</v>
      </c>
      <c r="V1909" t="s">
        <v>29</v>
      </c>
      <c r="W1909"/>
      <c r="X1909" t="s">
        <v>30</v>
      </c>
    </row>
    <row r="1910" spans="2:24">
      <c r="B1910" s="2" t="s">
        <v>2889</v>
      </c>
      <c r="C1910" s="1"/>
      <c r="D1910" s="1"/>
      <c r="E1910" s="1"/>
      <c r="F1910" s="1"/>
      <c r="G1910" s="1"/>
      <c r="H1910" s="1"/>
      <c r="I1910"/>
      <c r="J1910"/>
      <c r="K1910"/>
      <c r="L1910"/>
      <c r="M1910"/>
      <c r="N1910"/>
      <c r="O1910"/>
      <c r="Q1910" t="s">
        <v>25</v>
      </c>
      <c r="R1910" s="1"/>
      <c r="S1910" s="1"/>
      <c r="T1910" s="1" t="s">
        <v>118</v>
      </c>
      <c r="U1910" s="1" t="s">
        <v>116</v>
      </c>
      <c r="V1910" t="s">
        <v>29</v>
      </c>
      <c r="W1910"/>
      <c r="X1910" t="s">
        <v>30</v>
      </c>
    </row>
    <row r="1911" spans="2:24">
      <c r="B1911" s="2" t="s">
        <v>2890</v>
      </c>
      <c r="C1911" s="1">
        <v>9967611355</v>
      </c>
      <c r="D1911" s="1"/>
      <c r="E1911" s="1"/>
      <c r="F1911" s="1"/>
      <c r="G1911" s="1" t="s">
        <v>230</v>
      </c>
      <c r="H1911" s="1" t="s">
        <v>57</v>
      </c>
      <c r="I1911"/>
      <c r="J1911"/>
      <c r="K1911"/>
      <c r="L1911"/>
      <c r="M1911"/>
      <c r="N1911"/>
      <c r="O1911"/>
      <c r="Q1911" t="s">
        <v>25</v>
      </c>
      <c r="R1911" s="1"/>
      <c r="S1911" s="1"/>
      <c r="T1911" s="1" t="s">
        <v>211</v>
      </c>
      <c r="U1911" s="1" t="s">
        <v>33</v>
      </c>
      <c r="V1911" t="s">
        <v>29</v>
      </c>
      <c r="W1911"/>
      <c r="X1911" t="s">
        <v>30</v>
      </c>
    </row>
    <row r="1912" spans="2:24">
      <c r="B1912" s="2" t="s">
        <v>2891</v>
      </c>
      <c r="C1912" s="1"/>
      <c r="D1912" s="1"/>
      <c r="E1912" s="1"/>
      <c r="F1912" s="1"/>
      <c r="G1912" s="1"/>
      <c r="H1912" s="1"/>
      <c r="I1912"/>
      <c r="J1912"/>
      <c r="K1912"/>
      <c r="L1912"/>
      <c r="M1912"/>
      <c r="N1912"/>
      <c r="O1912"/>
      <c r="Q1912" t="s">
        <v>25</v>
      </c>
      <c r="R1912" s="1"/>
      <c r="S1912" s="1"/>
      <c r="T1912" s="1" t="s">
        <v>52</v>
      </c>
      <c r="U1912" s="1" t="s">
        <v>53</v>
      </c>
      <c r="V1912" t="s">
        <v>29</v>
      </c>
      <c r="W1912"/>
      <c r="X1912" t="s">
        <v>30</v>
      </c>
    </row>
    <row r="1913" spans="2:24">
      <c r="B1913" s="2" t="s">
        <v>2892</v>
      </c>
      <c r="C1913" s="1"/>
      <c r="D1913" s="1"/>
      <c r="E1913" s="1"/>
      <c r="F1913" s="1"/>
      <c r="G1913" s="1"/>
      <c r="H1913" s="1"/>
      <c r="I1913"/>
      <c r="J1913"/>
      <c r="K1913"/>
      <c r="L1913"/>
      <c r="M1913"/>
      <c r="N1913"/>
      <c r="O1913"/>
      <c r="Q1913" t="s">
        <v>25</v>
      </c>
      <c r="R1913" s="1"/>
      <c r="S1913" s="1"/>
      <c r="T1913" s="1" t="s">
        <v>39</v>
      </c>
      <c r="U1913" s="1" t="s">
        <v>28</v>
      </c>
      <c r="V1913" t="s">
        <v>29</v>
      </c>
      <c r="W1913"/>
      <c r="X1913" t="s">
        <v>30</v>
      </c>
    </row>
    <row r="1914" spans="2:24">
      <c r="B1914" s="2" t="s">
        <v>2893</v>
      </c>
      <c r="C1914" s="1"/>
      <c r="D1914" s="1"/>
      <c r="E1914" s="1"/>
      <c r="F1914" s="1"/>
      <c r="G1914" s="1"/>
      <c r="H1914" s="1"/>
      <c r="I1914"/>
      <c r="J1914"/>
      <c r="K1914"/>
      <c r="L1914"/>
      <c r="M1914"/>
      <c r="N1914"/>
      <c r="O1914"/>
      <c r="Q1914" t="s">
        <v>25</v>
      </c>
      <c r="R1914" s="1" t="s">
        <v>2894</v>
      </c>
      <c r="S1914" s="1"/>
      <c r="T1914" s="1" t="s">
        <v>621</v>
      </c>
      <c r="U1914" s="1" t="s">
        <v>276</v>
      </c>
      <c r="V1914" t="s">
        <v>29</v>
      </c>
      <c r="W1914"/>
      <c r="X1914" t="s">
        <v>30</v>
      </c>
    </row>
    <row r="1915" spans="2:24">
      <c r="B1915" s="2" t="s">
        <v>2895</v>
      </c>
      <c r="C1915" s="1"/>
      <c r="D1915" s="1"/>
      <c r="E1915" s="1"/>
      <c r="F1915" s="1"/>
      <c r="G1915" s="1"/>
      <c r="H1915" s="1"/>
      <c r="I1915"/>
      <c r="J1915"/>
      <c r="K1915"/>
      <c r="L1915"/>
      <c r="M1915"/>
      <c r="N1915"/>
      <c r="O1915"/>
      <c r="Q1915" t="s">
        <v>25</v>
      </c>
      <c r="R1915" s="1"/>
      <c r="S1915" s="1"/>
      <c r="T1915" s="1" t="s">
        <v>977</v>
      </c>
      <c r="U1915" s="1" t="s">
        <v>33</v>
      </c>
      <c r="V1915" t="s">
        <v>29</v>
      </c>
      <c r="W1915"/>
      <c r="X1915" t="s">
        <v>30</v>
      </c>
    </row>
    <row r="1916" spans="2:24">
      <c r="B1916" s="2" t="s">
        <v>2896</v>
      </c>
      <c r="C1916" s="1">
        <f>917799999593</f>
        <v>917799999593</v>
      </c>
      <c r="D1916" s="1"/>
      <c r="E1916" s="1"/>
      <c r="F1916" s="1"/>
      <c r="G1916" s="1" t="s">
        <v>72</v>
      </c>
      <c r="H1916" s="1" t="s">
        <v>46</v>
      </c>
      <c r="I1916"/>
      <c r="J1916"/>
      <c r="K1916"/>
      <c r="L1916"/>
      <c r="M1916"/>
      <c r="N1916"/>
      <c r="O1916"/>
      <c r="Q1916" t="s">
        <v>25</v>
      </c>
      <c r="R1916" s="1"/>
      <c r="S1916" s="1"/>
      <c r="T1916" s="1" t="s">
        <v>184</v>
      </c>
      <c r="U1916" s="1" t="s">
        <v>185</v>
      </c>
      <c r="V1916" t="s">
        <v>29</v>
      </c>
      <c r="W1916"/>
      <c r="X1916" t="s">
        <v>30</v>
      </c>
    </row>
    <row r="1917" spans="2:24">
      <c r="B1917" s="2" t="s">
        <v>2897</v>
      </c>
      <c r="C1917" s="1"/>
      <c r="D1917" s="1"/>
      <c r="E1917" s="1"/>
      <c r="F1917" s="1"/>
      <c r="G1917" s="1"/>
      <c r="H1917" s="1"/>
      <c r="I1917"/>
      <c r="J1917"/>
      <c r="K1917"/>
      <c r="L1917"/>
      <c r="M1917"/>
      <c r="N1917"/>
      <c r="O1917"/>
      <c r="Q1917" t="s">
        <v>25</v>
      </c>
      <c r="R1917" s="1" t="s">
        <v>2898</v>
      </c>
      <c r="S1917" s="1"/>
      <c r="T1917" s="1" t="s">
        <v>2899</v>
      </c>
      <c r="U1917" s="1" t="s">
        <v>33</v>
      </c>
      <c r="V1917" t="s">
        <v>29</v>
      </c>
      <c r="W1917"/>
      <c r="X1917" t="s">
        <v>30</v>
      </c>
    </row>
    <row r="1918" spans="2:24">
      <c r="B1918" s="2" t="s">
        <v>2900</v>
      </c>
      <c r="C1918" s="1"/>
      <c r="D1918" s="1"/>
      <c r="E1918" s="1"/>
      <c r="F1918" s="1"/>
      <c r="G1918" s="1"/>
      <c r="H1918" s="1"/>
      <c r="I1918"/>
      <c r="J1918"/>
      <c r="K1918"/>
      <c r="L1918"/>
      <c r="M1918"/>
      <c r="N1918"/>
      <c r="O1918"/>
      <c r="Q1918" t="s">
        <v>25</v>
      </c>
      <c r="R1918" s="1"/>
      <c r="S1918" s="1"/>
      <c r="T1918" s="1" t="s">
        <v>157</v>
      </c>
      <c r="U1918" s="1" t="s">
        <v>158</v>
      </c>
      <c r="V1918" t="s">
        <v>29</v>
      </c>
      <c r="W1918"/>
      <c r="X1918" t="s">
        <v>30</v>
      </c>
    </row>
    <row r="1919" spans="2:24">
      <c r="B1919" s="2" t="s">
        <v>2901</v>
      </c>
      <c r="C1919" s="1">
        <v>8087888352</v>
      </c>
      <c r="D1919" s="1"/>
      <c r="E1919" s="1"/>
      <c r="F1919" s="1"/>
      <c r="G1919" s="1" t="s">
        <v>56</v>
      </c>
      <c r="H1919" s="1" t="s">
        <v>57</v>
      </c>
      <c r="I1919"/>
      <c r="J1919"/>
      <c r="K1919"/>
      <c r="L1919"/>
      <c r="M1919"/>
      <c r="N1919"/>
      <c r="O1919"/>
      <c r="Q1919" t="s">
        <v>25</v>
      </c>
      <c r="R1919" s="1" t="s">
        <v>2902</v>
      </c>
      <c r="S1919" s="1"/>
      <c r="T1919" s="1" t="s">
        <v>1859</v>
      </c>
      <c r="U1919" s="1" t="s">
        <v>33</v>
      </c>
      <c r="V1919" t="s">
        <v>29</v>
      </c>
      <c r="W1919"/>
      <c r="X1919" t="s">
        <v>30</v>
      </c>
    </row>
    <row r="1920" spans="2:24">
      <c r="B1920" s="2" t="s">
        <v>2903</v>
      </c>
      <c r="C1920" s="1"/>
      <c r="D1920" s="1"/>
      <c r="E1920" s="1"/>
      <c r="F1920" s="1"/>
      <c r="G1920" s="1"/>
      <c r="H1920" s="1"/>
      <c r="I1920"/>
      <c r="J1920"/>
      <c r="K1920"/>
      <c r="L1920"/>
      <c r="M1920"/>
      <c r="N1920"/>
      <c r="O1920"/>
      <c r="Q1920" t="s">
        <v>25</v>
      </c>
      <c r="R1920" s="1"/>
      <c r="S1920" s="1"/>
      <c r="T1920" s="1" t="s">
        <v>651</v>
      </c>
      <c r="U1920" s="1" t="s">
        <v>60</v>
      </c>
      <c r="V1920" t="s">
        <v>29</v>
      </c>
      <c r="W1920"/>
      <c r="X1920" t="s">
        <v>30</v>
      </c>
    </row>
    <row r="1921" spans="2:24">
      <c r="B1921" s="2" t="s">
        <v>2904</v>
      </c>
      <c r="C1921" s="1"/>
      <c r="D1921" s="1"/>
      <c r="E1921" s="1"/>
      <c r="F1921" s="1"/>
      <c r="G1921" s="1"/>
      <c r="H1921" s="1"/>
      <c r="I1921"/>
      <c r="J1921"/>
      <c r="K1921"/>
      <c r="L1921"/>
      <c r="M1921"/>
      <c r="N1921"/>
      <c r="O1921"/>
      <c r="Q1921" t="s">
        <v>25</v>
      </c>
      <c r="R1921" s="1"/>
      <c r="S1921" s="1"/>
      <c r="T1921" s="1" t="s">
        <v>2905</v>
      </c>
      <c r="U1921" s="1" t="s">
        <v>33</v>
      </c>
      <c r="V1921" t="s">
        <v>29</v>
      </c>
      <c r="W1921"/>
      <c r="X1921" t="s">
        <v>30</v>
      </c>
    </row>
    <row r="1922" spans="2:24">
      <c r="B1922" s="2" t="s">
        <v>2906</v>
      </c>
      <c r="C1922" s="1">
        <v>9848810345</v>
      </c>
      <c r="D1922" s="1"/>
      <c r="E1922" s="1"/>
      <c r="F1922" s="1"/>
      <c r="G1922" s="1" t="s">
        <v>56</v>
      </c>
      <c r="H1922" s="1" t="s">
        <v>57</v>
      </c>
      <c r="I1922"/>
      <c r="J1922"/>
      <c r="K1922"/>
      <c r="L1922"/>
      <c r="M1922"/>
      <c r="N1922"/>
      <c r="O1922"/>
      <c r="Q1922" t="s">
        <v>25</v>
      </c>
      <c r="R1922" s="1"/>
      <c r="S1922" s="1"/>
      <c r="T1922" s="1" t="s">
        <v>184</v>
      </c>
      <c r="U1922" s="1" t="s">
        <v>185</v>
      </c>
      <c r="V1922" t="s">
        <v>29</v>
      </c>
      <c r="W1922"/>
      <c r="X1922" t="s">
        <v>30</v>
      </c>
    </row>
    <row r="1923" spans="2:24">
      <c r="B1923" s="2" t="s">
        <v>2907</v>
      </c>
      <c r="C1923" s="1"/>
      <c r="D1923" s="1"/>
      <c r="E1923" s="1"/>
      <c r="F1923" s="1"/>
      <c r="G1923" s="1"/>
      <c r="H1923" s="1"/>
      <c r="I1923"/>
      <c r="J1923"/>
      <c r="K1923"/>
      <c r="L1923"/>
      <c r="M1923"/>
      <c r="N1923"/>
      <c r="O1923"/>
      <c r="Q1923" t="s">
        <v>25</v>
      </c>
      <c r="R1923" s="1"/>
      <c r="S1923" s="1"/>
      <c r="T1923" s="1" t="s">
        <v>2908</v>
      </c>
      <c r="U1923" s="1" t="s">
        <v>60</v>
      </c>
      <c r="V1923" t="s">
        <v>29</v>
      </c>
      <c r="W1923"/>
      <c r="X1923" t="s">
        <v>30</v>
      </c>
    </row>
    <row r="1924" spans="2:24">
      <c r="B1924" s="2" t="s">
        <v>2909</v>
      </c>
      <c r="C1924" s="1"/>
      <c r="D1924" s="1"/>
      <c r="E1924" s="1"/>
      <c r="F1924" s="1"/>
      <c r="G1924" s="1"/>
      <c r="H1924" s="1"/>
      <c r="I1924"/>
      <c r="J1924"/>
      <c r="K1924"/>
      <c r="L1924"/>
      <c r="M1924"/>
      <c r="N1924"/>
      <c r="O1924"/>
      <c r="Q1924" t="s">
        <v>25</v>
      </c>
      <c r="R1924" s="1"/>
      <c r="S1924" s="1"/>
      <c r="T1924" s="1" t="s">
        <v>333</v>
      </c>
      <c r="U1924" s="1" t="s">
        <v>28</v>
      </c>
      <c r="V1924" t="s">
        <v>29</v>
      </c>
      <c r="W1924"/>
      <c r="X1924" t="s">
        <v>30</v>
      </c>
    </row>
    <row r="1925" spans="2:24">
      <c r="B1925" s="2" t="s">
        <v>2910</v>
      </c>
      <c r="C1925" s="1"/>
      <c r="D1925" s="1"/>
      <c r="E1925" s="1"/>
      <c r="F1925" s="1"/>
      <c r="G1925" s="1"/>
      <c r="H1925" s="1"/>
      <c r="I1925"/>
      <c r="J1925"/>
      <c r="K1925"/>
      <c r="L1925"/>
      <c r="M1925"/>
      <c r="N1925"/>
      <c r="O1925"/>
      <c r="Q1925" t="s">
        <v>25</v>
      </c>
      <c r="R1925" s="1" t="s">
        <v>2911</v>
      </c>
      <c r="S1925" s="1"/>
      <c r="T1925" s="1" t="s">
        <v>52</v>
      </c>
      <c r="U1925" s="1" t="s">
        <v>53</v>
      </c>
      <c r="V1925" t="s">
        <v>29</v>
      </c>
      <c r="W1925"/>
      <c r="X1925" t="s">
        <v>30</v>
      </c>
    </row>
    <row r="1926" spans="2:24">
      <c r="B1926" s="2" t="s">
        <v>2912</v>
      </c>
      <c r="C1926" s="1"/>
      <c r="D1926" s="1"/>
      <c r="E1926" s="1"/>
      <c r="F1926" s="1"/>
      <c r="G1926" s="1"/>
      <c r="H1926" s="1"/>
      <c r="I1926"/>
      <c r="J1926"/>
      <c r="K1926"/>
      <c r="L1926"/>
      <c r="M1926"/>
      <c r="N1926"/>
      <c r="O1926"/>
      <c r="Q1926" t="s">
        <v>25</v>
      </c>
      <c r="R1926" s="1"/>
      <c r="S1926" s="1"/>
      <c r="T1926" s="1" t="s">
        <v>52</v>
      </c>
      <c r="U1926" s="1" t="s">
        <v>53</v>
      </c>
      <c r="V1926" t="s">
        <v>29</v>
      </c>
      <c r="W1926"/>
      <c r="X1926" t="s">
        <v>30</v>
      </c>
    </row>
    <row r="1927" spans="2:24">
      <c r="B1927" s="2" t="s">
        <v>2913</v>
      </c>
      <c r="C1927" s="1"/>
      <c r="D1927" s="1"/>
      <c r="E1927" s="1"/>
      <c r="F1927" s="1"/>
      <c r="G1927" s="1"/>
      <c r="H1927" s="1"/>
      <c r="I1927"/>
      <c r="J1927"/>
      <c r="K1927"/>
      <c r="L1927"/>
      <c r="M1927"/>
      <c r="N1927"/>
      <c r="O1927"/>
      <c r="Q1927" t="s">
        <v>25</v>
      </c>
      <c r="R1927" s="1"/>
      <c r="S1927" s="1"/>
      <c r="T1927" s="1" t="s">
        <v>39</v>
      </c>
      <c r="U1927" s="1" t="s">
        <v>28</v>
      </c>
      <c r="V1927" t="s">
        <v>29</v>
      </c>
      <c r="W1927"/>
      <c r="X1927" t="s">
        <v>30</v>
      </c>
    </row>
    <row r="1928" spans="2:24">
      <c r="B1928" s="2" t="s">
        <v>2914</v>
      </c>
      <c r="C1928" s="1"/>
      <c r="D1928" s="1"/>
      <c r="E1928" s="1"/>
      <c r="F1928" s="1"/>
      <c r="G1928" s="1"/>
      <c r="H1928" s="1"/>
      <c r="I1928"/>
      <c r="J1928"/>
      <c r="K1928"/>
      <c r="L1928"/>
      <c r="M1928"/>
      <c r="N1928"/>
      <c r="O1928"/>
      <c r="Q1928" t="s">
        <v>25</v>
      </c>
      <c r="R1928" s="1"/>
      <c r="S1928" s="1"/>
      <c r="T1928" s="1" t="s">
        <v>167</v>
      </c>
      <c r="U1928" s="1" t="s">
        <v>28</v>
      </c>
      <c r="V1928" t="s">
        <v>29</v>
      </c>
      <c r="W1928"/>
      <c r="X1928" t="s">
        <v>30</v>
      </c>
    </row>
    <row r="1929" spans="2:24">
      <c r="B1929" s="2" t="s">
        <v>2915</v>
      </c>
      <c r="C1929" s="1">
        <v>9823626991</v>
      </c>
      <c r="D1929" s="1"/>
      <c r="E1929" s="1"/>
      <c r="F1929" s="1"/>
      <c r="G1929" s="1" t="s">
        <v>45</v>
      </c>
      <c r="H1929" s="1" t="s">
        <v>331</v>
      </c>
      <c r="I1929"/>
      <c r="J1929"/>
      <c r="K1929"/>
      <c r="L1929"/>
      <c r="M1929"/>
      <c r="N1929"/>
      <c r="O1929"/>
      <c r="Q1929" t="s">
        <v>25</v>
      </c>
      <c r="R1929" s="1"/>
      <c r="S1929" s="1"/>
      <c r="T1929" s="1" t="s">
        <v>305</v>
      </c>
      <c r="U1929" s="1" t="s">
        <v>33</v>
      </c>
      <c r="V1929" t="s">
        <v>29</v>
      </c>
      <c r="W1929"/>
      <c r="X1929" t="s">
        <v>30</v>
      </c>
    </row>
    <row r="1930" spans="2:24">
      <c r="B1930" s="2" t="s">
        <v>2916</v>
      </c>
      <c r="C1930" s="1"/>
      <c r="D1930" s="1"/>
      <c r="E1930" s="1"/>
      <c r="F1930" s="1"/>
      <c r="G1930" s="1"/>
      <c r="H1930" s="1"/>
      <c r="I1930"/>
      <c r="J1930"/>
      <c r="K1930"/>
      <c r="L1930"/>
      <c r="M1930"/>
      <c r="N1930"/>
      <c r="O1930"/>
      <c r="Q1930" t="s">
        <v>25</v>
      </c>
      <c r="R1930" s="1"/>
      <c r="S1930" s="1"/>
      <c r="T1930" s="1" t="s">
        <v>291</v>
      </c>
      <c r="U1930" s="1" t="s">
        <v>60</v>
      </c>
      <c r="V1930" t="s">
        <v>29</v>
      </c>
      <c r="W1930"/>
      <c r="X1930" t="s">
        <v>30</v>
      </c>
    </row>
    <row r="1931" spans="2:24">
      <c r="B1931" s="2" t="s">
        <v>2917</v>
      </c>
      <c r="C1931" s="1"/>
      <c r="D1931" s="1"/>
      <c r="E1931" s="1"/>
      <c r="F1931" s="1"/>
      <c r="G1931" s="1"/>
      <c r="H1931" s="1"/>
      <c r="I1931"/>
      <c r="J1931"/>
      <c r="K1931"/>
      <c r="L1931"/>
      <c r="M1931"/>
      <c r="N1931"/>
      <c r="O1931"/>
      <c r="Q1931" t="s">
        <v>25</v>
      </c>
      <c r="R1931" s="1" t="s">
        <v>2918</v>
      </c>
      <c r="S1931" s="1"/>
      <c r="T1931" s="1" t="s">
        <v>2919</v>
      </c>
      <c r="U1931" s="1" t="s">
        <v>70</v>
      </c>
      <c r="V1931" t="s">
        <v>29</v>
      </c>
      <c r="W1931"/>
      <c r="X1931" t="s">
        <v>30</v>
      </c>
    </row>
    <row r="1932" spans="2:24">
      <c r="B1932" s="2" t="s">
        <v>2920</v>
      </c>
      <c r="C1932" s="1"/>
      <c r="D1932" s="1"/>
      <c r="E1932" s="1"/>
      <c r="F1932" s="1"/>
      <c r="G1932" s="1"/>
      <c r="H1932" s="1"/>
      <c r="I1932"/>
      <c r="J1932"/>
      <c r="K1932"/>
      <c r="L1932"/>
      <c r="M1932"/>
      <c r="N1932"/>
      <c r="O1932"/>
      <c r="Q1932" t="s">
        <v>25</v>
      </c>
      <c r="R1932" s="1"/>
      <c r="S1932" s="1"/>
      <c r="T1932" s="1" t="s">
        <v>2921</v>
      </c>
      <c r="U1932" s="1" t="s">
        <v>33</v>
      </c>
      <c r="V1932" t="s">
        <v>29</v>
      </c>
      <c r="W1932"/>
      <c r="X1932" t="s">
        <v>30</v>
      </c>
    </row>
    <row r="1933" spans="2:24">
      <c r="B1933" s="2" t="s">
        <v>2922</v>
      </c>
      <c r="C1933" s="1">
        <v>9810010835</v>
      </c>
      <c r="D1933" s="1"/>
      <c r="E1933" s="1"/>
      <c r="F1933" s="1"/>
      <c r="G1933" s="1" t="s">
        <v>146</v>
      </c>
      <c r="H1933" s="1" t="s">
        <v>247</v>
      </c>
      <c r="I1933"/>
      <c r="J1933"/>
      <c r="K1933"/>
      <c r="L1933"/>
      <c r="M1933"/>
      <c r="N1933"/>
      <c r="O1933"/>
      <c r="Q1933" t="s">
        <v>25</v>
      </c>
      <c r="R1933" s="1"/>
      <c r="S1933" s="1"/>
      <c r="T1933" s="1" t="s">
        <v>382</v>
      </c>
      <c r="U1933" s="1" t="s">
        <v>53</v>
      </c>
      <c r="V1933" t="s">
        <v>29</v>
      </c>
      <c r="W1933"/>
      <c r="X1933" t="s">
        <v>30</v>
      </c>
    </row>
    <row r="1934" spans="2:24">
      <c r="B1934" s="2" t="s">
        <v>2923</v>
      </c>
      <c r="C1934" s="1"/>
      <c r="D1934" s="1"/>
      <c r="E1934" s="1"/>
      <c r="F1934" s="1"/>
      <c r="G1934" s="1"/>
      <c r="H1934" s="1"/>
      <c r="I1934"/>
      <c r="J1934"/>
      <c r="K1934"/>
      <c r="L1934"/>
      <c r="M1934"/>
      <c r="N1934"/>
      <c r="O1934"/>
      <c r="Q1934" t="s">
        <v>25</v>
      </c>
      <c r="R1934" s="1"/>
      <c r="S1934" s="1"/>
      <c r="T1934" s="1" t="s">
        <v>52</v>
      </c>
      <c r="U1934" s="1" t="s">
        <v>53</v>
      </c>
      <c r="V1934" t="s">
        <v>29</v>
      </c>
      <c r="W1934"/>
      <c r="X1934" t="s">
        <v>30</v>
      </c>
    </row>
    <row r="1935" spans="2:24">
      <c r="B1935" s="2" t="s">
        <v>2924</v>
      </c>
      <c r="C1935" s="1"/>
      <c r="D1935" s="1"/>
      <c r="E1935" s="1"/>
      <c r="F1935" s="1"/>
      <c r="G1935" s="1"/>
      <c r="H1935" s="1"/>
      <c r="I1935"/>
      <c r="J1935"/>
      <c r="K1935"/>
      <c r="L1935"/>
      <c r="M1935"/>
      <c r="N1935"/>
      <c r="O1935"/>
      <c r="Q1935" t="s">
        <v>25</v>
      </c>
      <c r="R1935" s="1" t="s">
        <v>2925</v>
      </c>
      <c r="S1935" s="1"/>
      <c r="T1935" s="1" t="s">
        <v>2926</v>
      </c>
      <c r="U1935" s="1" t="s">
        <v>90</v>
      </c>
      <c r="V1935" t="s">
        <v>29</v>
      </c>
      <c r="W1935"/>
      <c r="X1935" t="s">
        <v>30</v>
      </c>
    </row>
    <row r="1936" spans="2:24">
      <c r="B1936" s="2" t="s">
        <v>2927</v>
      </c>
      <c r="C1936" s="1"/>
      <c r="D1936" s="1"/>
      <c r="E1936" s="1"/>
      <c r="F1936" s="1"/>
      <c r="G1936" s="1"/>
      <c r="H1936" s="1"/>
      <c r="I1936"/>
      <c r="J1936"/>
      <c r="K1936"/>
      <c r="L1936"/>
      <c r="M1936"/>
      <c r="N1936"/>
      <c r="O1936"/>
      <c r="Q1936" t="s">
        <v>25</v>
      </c>
      <c r="R1936" s="1"/>
      <c r="S1936" s="1"/>
      <c r="T1936" s="1" t="s">
        <v>163</v>
      </c>
      <c r="U1936" s="1" t="s">
        <v>116</v>
      </c>
      <c r="V1936" t="s">
        <v>29</v>
      </c>
      <c r="W1936"/>
      <c r="X1936" t="s">
        <v>30</v>
      </c>
    </row>
    <row r="1937" spans="2:24">
      <c r="B1937" s="2" t="s">
        <v>2928</v>
      </c>
      <c r="C1937" s="1"/>
      <c r="D1937" s="1"/>
      <c r="E1937" s="1"/>
      <c r="F1937" s="1"/>
      <c r="G1937" s="1"/>
      <c r="H1937" s="1"/>
      <c r="I1937"/>
      <c r="J1937"/>
      <c r="K1937"/>
      <c r="L1937"/>
      <c r="M1937"/>
      <c r="N1937"/>
      <c r="O1937"/>
      <c r="Q1937" t="s">
        <v>25</v>
      </c>
      <c r="R1937" s="1"/>
      <c r="S1937" s="1"/>
      <c r="T1937" s="1" t="s">
        <v>1333</v>
      </c>
      <c r="U1937" s="1" t="s">
        <v>33</v>
      </c>
      <c r="V1937" t="s">
        <v>29</v>
      </c>
      <c r="W1937"/>
      <c r="X1937" t="s">
        <v>30</v>
      </c>
    </row>
    <row r="1938" spans="2:24">
      <c r="B1938" s="2" t="s">
        <v>2929</v>
      </c>
      <c r="C1938" s="1">
        <v>9818995143</v>
      </c>
      <c r="D1938" s="1"/>
      <c r="E1938" s="1"/>
      <c r="F1938" s="1"/>
      <c r="G1938" s="1" t="s">
        <v>915</v>
      </c>
      <c r="H1938" s="1" t="s">
        <v>57</v>
      </c>
      <c r="I1938"/>
      <c r="J1938"/>
      <c r="K1938"/>
      <c r="L1938"/>
      <c r="M1938"/>
      <c r="N1938"/>
      <c r="O1938"/>
      <c r="Q1938" t="s">
        <v>25</v>
      </c>
      <c r="R1938" s="1"/>
      <c r="S1938" s="1"/>
      <c r="T1938" s="1" t="s">
        <v>820</v>
      </c>
      <c r="U1938" s="1" t="s">
        <v>53</v>
      </c>
      <c r="V1938" t="s">
        <v>29</v>
      </c>
      <c r="W1938"/>
      <c r="X1938" t="s">
        <v>30</v>
      </c>
    </row>
    <row r="1939" spans="2:24">
      <c r="B1939" s="2" t="s">
        <v>2930</v>
      </c>
      <c r="C1939" s="1"/>
      <c r="D1939" s="1"/>
      <c r="E1939" s="1"/>
      <c r="F1939" s="1"/>
      <c r="G1939" s="1"/>
      <c r="H1939" s="1"/>
      <c r="I1939"/>
      <c r="J1939"/>
      <c r="K1939"/>
      <c r="L1939"/>
      <c r="M1939"/>
      <c r="N1939"/>
      <c r="O1939"/>
      <c r="Q1939" t="s">
        <v>25</v>
      </c>
      <c r="R1939" s="1"/>
      <c r="S1939" s="1"/>
      <c r="T1939" s="1" t="s">
        <v>719</v>
      </c>
      <c r="U1939" s="1" t="s">
        <v>90</v>
      </c>
      <c r="V1939" t="s">
        <v>29</v>
      </c>
      <c r="W1939"/>
      <c r="X1939" t="s">
        <v>30</v>
      </c>
    </row>
    <row r="1940" spans="2:24">
      <c r="B1940" s="2" t="s">
        <v>2931</v>
      </c>
      <c r="C1940" s="1"/>
      <c r="D1940" s="1"/>
      <c r="E1940" s="1"/>
      <c r="F1940" s="1"/>
      <c r="G1940" s="1"/>
      <c r="H1940" s="1"/>
      <c r="I1940"/>
      <c r="J1940"/>
      <c r="K1940"/>
      <c r="L1940"/>
      <c r="M1940"/>
      <c r="N1940"/>
      <c r="O1940"/>
      <c r="Q1940" t="s">
        <v>25</v>
      </c>
      <c r="R1940" s="1"/>
      <c r="S1940" s="1"/>
      <c r="T1940" s="1" t="s">
        <v>52</v>
      </c>
      <c r="U1940" s="1" t="s">
        <v>53</v>
      </c>
      <c r="V1940" t="s">
        <v>29</v>
      </c>
      <c r="W1940"/>
      <c r="X1940" t="s">
        <v>30</v>
      </c>
    </row>
    <row r="1941" spans="2:24">
      <c r="B1941" s="2" t="s">
        <v>2932</v>
      </c>
      <c r="C1941" s="1">
        <v>8600148441</v>
      </c>
      <c r="D1941" s="1"/>
      <c r="E1941" s="1"/>
      <c r="F1941" s="1"/>
      <c r="G1941" s="1" t="s">
        <v>230</v>
      </c>
      <c r="H1941" s="1" t="s">
        <v>247</v>
      </c>
      <c r="I1941"/>
      <c r="J1941"/>
      <c r="K1941"/>
      <c r="L1941"/>
      <c r="M1941"/>
      <c r="N1941"/>
      <c r="O1941"/>
      <c r="Q1941" t="s">
        <v>25</v>
      </c>
      <c r="R1941" s="1" t="s">
        <v>2933</v>
      </c>
      <c r="S1941" s="1"/>
      <c r="T1941" s="1" t="s">
        <v>32</v>
      </c>
      <c r="U1941" s="1" t="s">
        <v>33</v>
      </c>
      <c r="V1941" t="s">
        <v>29</v>
      </c>
      <c r="W1941"/>
      <c r="X1941" t="s">
        <v>30</v>
      </c>
    </row>
    <row r="1942" spans="2:24">
      <c r="B1942" s="2" t="s">
        <v>2934</v>
      </c>
      <c r="C1942" s="1"/>
      <c r="D1942" s="1"/>
      <c r="E1942" s="1"/>
      <c r="F1942" s="1"/>
      <c r="G1942" s="1"/>
      <c r="H1942" s="1"/>
      <c r="I1942"/>
      <c r="J1942"/>
      <c r="K1942"/>
      <c r="L1942"/>
      <c r="M1942"/>
      <c r="N1942"/>
      <c r="O1942"/>
      <c r="Q1942" t="s">
        <v>25</v>
      </c>
      <c r="R1942" s="1"/>
      <c r="S1942" s="1"/>
      <c r="T1942" s="1" t="s">
        <v>32</v>
      </c>
      <c r="U1942" s="1" t="s">
        <v>33</v>
      </c>
      <c r="V1942" t="s">
        <v>29</v>
      </c>
      <c r="W1942"/>
      <c r="X1942" t="s">
        <v>30</v>
      </c>
    </row>
    <row r="1943" spans="2:24">
      <c r="B1943" s="2" t="s">
        <v>2935</v>
      </c>
      <c r="C1943" s="1"/>
      <c r="D1943" s="1"/>
      <c r="E1943" s="1"/>
      <c r="F1943" s="1"/>
      <c r="G1943" s="1"/>
      <c r="H1943" s="1"/>
      <c r="I1943"/>
      <c r="J1943"/>
      <c r="K1943"/>
      <c r="L1943"/>
      <c r="M1943"/>
      <c r="N1943"/>
      <c r="O1943"/>
      <c r="Q1943" t="s">
        <v>25</v>
      </c>
      <c r="R1943" s="1"/>
      <c r="S1943" s="1"/>
      <c r="T1943" s="1" t="s">
        <v>2026</v>
      </c>
      <c r="U1943" s="1" t="s">
        <v>28</v>
      </c>
      <c r="V1943" t="s">
        <v>29</v>
      </c>
      <c r="W1943"/>
      <c r="X1943" t="s">
        <v>30</v>
      </c>
    </row>
    <row r="1944" spans="2:24">
      <c r="B1944" s="2" t="s">
        <v>2936</v>
      </c>
      <c r="C1944" s="1">
        <v>9973117297</v>
      </c>
      <c r="D1944" s="1"/>
      <c r="E1944" s="1"/>
      <c r="F1944" s="1"/>
      <c r="G1944" s="1" t="s">
        <v>45</v>
      </c>
      <c r="H1944" s="1" t="s">
        <v>247</v>
      </c>
      <c r="I1944"/>
      <c r="J1944"/>
      <c r="K1944"/>
      <c r="L1944"/>
      <c r="M1944"/>
      <c r="N1944"/>
      <c r="O1944"/>
      <c r="Q1944" t="s">
        <v>25</v>
      </c>
      <c r="R1944" s="1" t="s">
        <v>2937</v>
      </c>
      <c r="S1944" s="1"/>
      <c r="T1944" s="1" t="s">
        <v>2436</v>
      </c>
      <c r="U1944" s="1" t="s">
        <v>284</v>
      </c>
      <c r="V1944" t="s">
        <v>29</v>
      </c>
      <c r="W1944"/>
      <c r="X1944" t="s">
        <v>30</v>
      </c>
    </row>
    <row r="1945" spans="2:24">
      <c r="B1945" s="2" t="s">
        <v>2938</v>
      </c>
      <c r="C1945" s="1"/>
      <c r="D1945" s="1"/>
      <c r="E1945" s="1"/>
      <c r="F1945" s="1"/>
      <c r="G1945" s="1"/>
      <c r="H1945" s="1"/>
      <c r="I1945"/>
      <c r="J1945"/>
      <c r="K1945"/>
      <c r="L1945"/>
      <c r="M1945"/>
      <c r="N1945"/>
      <c r="O1945"/>
      <c r="Q1945" t="s">
        <v>25</v>
      </c>
      <c r="R1945" s="1"/>
      <c r="S1945" s="1"/>
      <c r="T1945" s="1" t="s">
        <v>184</v>
      </c>
      <c r="U1945" s="1" t="s">
        <v>185</v>
      </c>
      <c r="V1945" t="s">
        <v>29</v>
      </c>
      <c r="W1945"/>
      <c r="X1945" t="s">
        <v>30</v>
      </c>
    </row>
    <row r="1946" spans="2:24">
      <c r="B1946" s="2" t="s">
        <v>2939</v>
      </c>
      <c r="C1946" s="1">
        <v>9871887852</v>
      </c>
      <c r="D1946" s="1"/>
      <c r="E1946" s="1"/>
      <c r="F1946" s="1"/>
      <c r="G1946" s="1" t="s">
        <v>72</v>
      </c>
      <c r="H1946" s="1" t="s">
        <v>57</v>
      </c>
      <c r="I1946"/>
      <c r="J1946"/>
      <c r="K1946"/>
      <c r="L1946"/>
      <c r="M1946"/>
      <c r="N1946"/>
      <c r="O1946"/>
      <c r="Q1946" t="s">
        <v>25</v>
      </c>
      <c r="R1946" s="1"/>
      <c r="S1946" s="1"/>
      <c r="T1946" s="1" t="s">
        <v>423</v>
      </c>
      <c r="U1946" s="1" t="s">
        <v>28</v>
      </c>
      <c r="V1946" t="s">
        <v>29</v>
      </c>
      <c r="W1946"/>
      <c r="X1946" t="s">
        <v>30</v>
      </c>
    </row>
    <row r="1947" spans="2:24">
      <c r="B1947" s="2" t="s">
        <v>2940</v>
      </c>
      <c r="C1947" s="1">
        <v>9814263600</v>
      </c>
      <c r="D1947" s="1"/>
      <c r="E1947" s="1"/>
      <c r="F1947" s="1"/>
      <c r="G1947" s="1" t="s">
        <v>72</v>
      </c>
      <c r="H1947" s="1" t="s">
        <v>46</v>
      </c>
      <c r="I1947"/>
      <c r="J1947"/>
      <c r="K1947"/>
      <c r="L1947"/>
      <c r="M1947"/>
      <c r="N1947"/>
      <c r="O1947"/>
      <c r="Q1947" t="s">
        <v>25</v>
      </c>
      <c r="R1947" s="1"/>
      <c r="S1947" s="1"/>
      <c r="T1947" s="1" t="s">
        <v>678</v>
      </c>
      <c r="U1947" s="1" t="s">
        <v>90</v>
      </c>
      <c r="V1947" t="s">
        <v>29</v>
      </c>
      <c r="W1947"/>
      <c r="X1947" t="s">
        <v>30</v>
      </c>
    </row>
    <row r="1948" spans="2:24">
      <c r="B1948" s="2" t="s">
        <v>2941</v>
      </c>
      <c r="C1948" s="1"/>
      <c r="D1948" s="1"/>
      <c r="E1948" s="1"/>
      <c r="F1948" s="1"/>
      <c r="G1948" s="1"/>
      <c r="H1948" s="1"/>
      <c r="I1948"/>
      <c r="J1948"/>
      <c r="K1948"/>
      <c r="L1948"/>
      <c r="M1948"/>
      <c r="N1948"/>
      <c r="O1948"/>
      <c r="Q1948" t="s">
        <v>25</v>
      </c>
      <c r="R1948" s="1"/>
      <c r="S1948" s="1"/>
      <c r="T1948" s="1" t="s">
        <v>142</v>
      </c>
      <c r="U1948" s="1" t="s">
        <v>33</v>
      </c>
      <c r="V1948" t="s">
        <v>29</v>
      </c>
      <c r="W1948"/>
      <c r="X1948" t="s">
        <v>30</v>
      </c>
    </row>
    <row r="1949" spans="2:24">
      <c r="B1949" s="2" t="s">
        <v>2942</v>
      </c>
      <c r="C1949" s="1"/>
      <c r="D1949" s="1"/>
      <c r="E1949" s="1"/>
      <c r="F1949" s="1"/>
      <c r="G1949" s="1"/>
      <c r="H1949" s="1"/>
      <c r="I1949"/>
      <c r="J1949"/>
      <c r="K1949"/>
      <c r="L1949"/>
      <c r="M1949"/>
      <c r="N1949"/>
      <c r="O1949"/>
      <c r="Q1949" t="s">
        <v>25</v>
      </c>
      <c r="R1949" s="1"/>
      <c r="S1949" s="1"/>
      <c r="T1949" s="1" t="s">
        <v>305</v>
      </c>
      <c r="U1949" s="1" t="s">
        <v>33</v>
      </c>
      <c r="V1949" t="s">
        <v>29</v>
      </c>
      <c r="W1949"/>
      <c r="X1949" t="s">
        <v>30</v>
      </c>
    </row>
    <row r="1950" spans="2:24">
      <c r="B1950" s="2" t="s">
        <v>2943</v>
      </c>
      <c r="C1950" s="1">
        <v>9308406353</v>
      </c>
      <c r="D1950" s="1"/>
      <c r="E1950" s="1"/>
      <c r="F1950" s="1"/>
      <c r="G1950" s="1" t="s">
        <v>45</v>
      </c>
      <c r="H1950" s="1" t="s">
        <v>247</v>
      </c>
      <c r="I1950"/>
      <c r="J1950"/>
      <c r="K1950"/>
      <c r="L1950"/>
      <c r="M1950"/>
      <c r="N1950"/>
      <c r="O1950"/>
      <c r="Q1950" t="s">
        <v>25</v>
      </c>
      <c r="R1950" s="1"/>
      <c r="S1950" s="1"/>
      <c r="T1950" s="1" t="s">
        <v>2944</v>
      </c>
      <c r="U1950" s="1" t="s">
        <v>158</v>
      </c>
      <c r="V1950" t="s">
        <v>29</v>
      </c>
      <c r="W1950"/>
      <c r="X1950" t="s">
        <v>30</v>
      </c>
    </row>
    <row r="1951" spans="2:24">
      <c r="B1951" s="2" t="s">
        <v>2945</v>
      </c>
      <c r="C1951" s="1"/>
      <c r="D1951" s="1"/>
      <c r="E1951" s="1"/>
      <c r="F1951" s="1"/>
      <c r="G1951" s="1"/>
      <c r="H1951" s="1"/>
      <c r="I1951"/>
      <c r="J1951"/>
      <c r="K1951"/>
      <c r="L1951"/>
      <c r="M1951"/>
      <c r="N1951"/>
      <c r="O1951"/>
      <c r="Q1951" t="s">
        <v>25</v>
      </c>
      <c r="R1951" s="1" t="s">
        <v>2946</v>
      </c>
      <c r="S1951" s="1"/>
      <c r="T1951" s="1" t="s">
        <v>52</v>
      </c>
      <c r="U1951" s="1" t="s">
        <v>53</v>
      </c>
      <c r="V1951" t="s">
        <v>29</v>
      </c>
      <c r="W1951"/>
      <c r="X1951" t="s">
        <v>30</v>
      </c>
    </row>
    <row r="1952" spans="2:24">
      <c r="B1952" s="2" t="s">
        <v>2947</v>
      </c>
      <c r="C1952" s="1"/>
      <c r="D1952" s="1"/>
      <c r="E1952" s="1"/>
      <c r="F1952" s="1"/>
      <c r="G1952" s="1"/>
      <c r="H1952" s="1"/>
      <c r="I1952"/>
      <c r="J1952"/>
      <c r="K1952"/>
      <c r="L1952"/>
      <c r="M1952"/>
      <c r="N1952"/>
      <c r="O1952"/>
      <c r="Q1952" t="s">
        <v>25</v>
      </c>
      <c r="R1952" s="1"/>
      <c r="S1952" s="1"/>
      <c r="T1952" s="1" t="s">
        <v>998</v>
      </c>
      <c r="U1952" s="1" t="s">
        <v>90</v>
      </c>
      <c r="V1952" t="s">
        <v>29</v>
      </c>
      <c r="W1952"/>
      <c r="X1952" t="s">
        <v>30</v>
      </c>
    </row>
    <row r="1953" spans="2:24">
      <c r="B1953" s="2" t="s">
        <v>2948</v>
      </c>
      <c r="C1953" s="1"/>
      <c r="D1953" s="1"/>
      <c r="E1953" s="1"/>
      <c r="F1953" s="1"/>
      <c r="G1953" s="1"/>
      <c r="H1953" s="1"/>
      <c r="I1953"/>
      <c r="J1953"/>
      <c r="K1953"/>
      <c r="L1953"/>
      <c r="M1953"/>
      <c r="N1953"/>
      <c r="O1953"/>
      <c r="Q1953" t="s">
        <v>25</v>
      </c>
      <c r="R1953" s="1"/>
      <c r="S1953" s="1"/>
      <c r="T1953" s="1" t="s">
        <v>52</v>
      </c>
      <c r="U1953" s="1" t="s">
        <v>53</v>
      </c>
      <c r="V1953" t="s">
        <v>29</v>
      </c>
      <c r="W1953"/>
      <c r="X1953" t="s">
        <v>30</v>
      </c>
    </row>
    <row r="1954" spans="2:24">
      <c r="B1954" s="2" t="s">
        <v>2949</v>
      </c>
      <c r="C1954" s="1"/>
      <c r="D1954" s="1"/>
      <c r="E1954" s="1"/>
      <c r="F1954" s="1"/>
      <c r="G1954" s="1"/>
      <c r="H1954" s="1"/>
      <c r="I1954"/>
      <c r="J1954"/>
      <c r="K1954"/>
      <c r="L1954"/>
      <c r="M1954"/>
      <c r="N1954"/>
      <c r="O1954"/>
      <c r="Q1954" t="s">
        <v>25</v>
      </c>
      <c r="R1954" s="1"/>
      <c r="S1954" s="1"/>
      <c r="T1954" s="1" t="s">
        <v>1709</v>
      </c>
      <c r="U1954" s="1" t="s">
        <v>70</v>
      </c>
      <c r="V1954" t="s">
        <v>29</v>
      </c>
      <c r="W1954"/>
      <c r="X1954" t="s">
        <v>30</v>
      </c>
    </row>
    <row r="1955" spans="2:24">
      <c r="B1955" s="2" t="s">
        <v>2950</v>
      </c>
      <c r="C1955" s="1"/>
      <c r="D1955" s="1"/>
      <c r="E1955" s="1"/>
      <c r="F1955" s="1"/>
      <c r="G1955" s="1"/>
      <c r="H1955" s="1"/>
      <c r="I1955"/>
      <c r="J1955"/>
      <c r="K1955"/>
      <c r="L1955"/>
      <c r="M1955"/>
      <c r="N1955"/>
      <c r="O1955"/>
      <c r="Q1955" t="s">
        <v>25</v>
      </c>
      <c r="R1955" s="1" t="s">
        <v>2951</v>
      </c>
      <c r="S1955" s="1"/>
      <c r="T1955" s="1" t="s">
        <v>245</v>
      </c>
      <c r="U1955" s="1" t="s">
        <v>102</v>
      </c>
      <c r="V1955" t="s">
        <v>29</v>
      </c>
      <c r="W1955"/>
      <c r="X1955" t="s">
        <v>30</v>
      </c>
    </row>
    <row r="1956" spans="2:24">
      <c r="B1956" s="2" t="s">
        <v>2952</v>
      </c>
      <c r="C1956" s="1">
        <v>9701368369</v>
      </c>
      <c r="D1956" s="1"/>
      <c r="E1956" s="1"/>
      <c r="F1956" s="1"/>
      <c r="G1956" s="1" t="s">
        <v>45</v>
      </c>
      <c r="H1956" s="1" t="s">
        <v>1268</v>
      </c>
      <c r="I1956"/>
      <c r="J1956"/>
      <c r="K1956"/>
      <c r="L1956"/>
      <c r="M1956"/>
      <c r="N1956"/>
      <c r="O1956"/>
      <c r="Q1956" t="s">
        <v>25</v>
      </c>
      <c r="R1956" s="1"/>
      <c r="S1956" s="1"/>
      <c r="T1956" s="1" t="s">
        <v>631</v>
      </c>
      <c r="U1956" s="1" t="s">
        <v>102</v>
      </c>
      <c r="V1956" t="s">
        <v>29</v>
      </c>
      <c r="W1956"/>
      <c r="X1956" t="s">
        <v>30</v>
      </c>
    </row>
    <row r="1957" spans="2:24">
      <c r="B1957" s="2" t="s">
        <v>2953</v>
      </c>
      <c r="C1957" s="1"/>
      <c r="D1957" s="1"/>
      <c r="E1957" s="1"/>
      <c r="F1957" s="1"/>
      <c r="G1957" s="1"/>
      <c r="H1957" s="1"/>
      <c r="I1957"/>
      <c r="J1957"/>
      <c r="K1957"/>
      <c r="L1957"/>
      <c r="M1957"/>
      <c r="N1957"/>
      <c r="O1957"/>
      <c r="Q1957" t="s">
        <v>25</v>
      </c>
      <c r="R1957" s="1"/>
      <c r="S1957" s="1"/>
      <c r="T1957" s="1" t="s">
        <v>2545</v>
      </c>
      <c r="U1957" s="1" t="s">
        <v>158</v>
      </c>
      <c r="V1957" t="s">
        <v>29</v>
      </c>
      <c r="W1957"/>
      <c r="X1957" t="s">
        <v>30</v>
      </c>
    </row>
    <row r="1958" spans="2:24">
      <c r="B1958" s="2" t="s">
        <v>2954</v>
      </c>
      <c r="C1958" s="1"/>
      <c r="D1958" s="1"/>
      <c r="E1958" s="1"/>
      <c r="F1958" s="1"/>
      <c r="G1958" s="1"/>
      <c r="H1958" s="1"/>
      <c r="I1958"/>
      <c r="J1958"/>
      <c r="K1958"/>
      <c r="L1958"/>
      <c r="M1958"/>
      <c r="N1958"/>
      <c r="O1958"/>
      <c r="Q1958" t="s">
        <v>25</v>
      </c>
      <c r="R1958" s="1"/>
      <c r="S1958" s="1"/>
      <c r="T1958" s="1" t="s">
        <v>52</v>
      </c>
      <c r="U1958" s="1" t="s">
        <v>53</v>
      </c>
      <c r="V1958" t="s">
        <v>29</v>
      </c>
      <c r="W1958"/>
      <c r="X1958" t="s">
        <v>30</v>
      </c>
    </row>
    <row r="1959" spans="2:24">
      <c r="B1959" s="2" t="s">
        <v>2955</v>
      </c>
      <c r="C1959" s="1"/>
      <c r="D1959" s="1"/>
      <c r="E1959" s="1"/>
      <c r="F1959" s="1"/>
      <c r="G1959" s="1"/>
      <c r="H1959" s="1"/>
      <c r="I1959"/>
      <c r="J1959"/>
      <c r="K1959"/>
      <c r="L1959"/>
      <c r="M1959"/>
      <c r="N1959"/>
      <c r="O1959"/>
      <c r="Q1959" t="s">
        <v>25</v>
      </c>
      <c r="R1959" s="1" t="s">
        <v>2956</v>
      </c>
      <c r="S1959" s="1"/>
      <c r="T1959" s="1" t="s">
        <v>374</v>
      </c>
      <c r="U1959" s="1" t="s">
        <v>78</v>
      </c>
      <c r="V1959" t="s">
        <v>29</v>
      </c>
      <c r="W1959"/>
      <c r="X1959" t="s">
        <v>30</v>
      </c>
    </row>
    <row r="1960" spans="2:24">
      <c r="B1960" s="2" t="s">
        <v>2957</v>
      </c>
      <c r="C1960" s="1"/>
      <c r="D1960" s="1"/>
      <c r="E1960" s="1"/>
      <c r="F1960" s="1"/>
      <c r="G1960" s="1"/>
      <c r="H1960" s="1"/>
      <c r="I1960"/>
      <c r="J1960"/>
      <c r="K1960"/>
      <c r="L1960"/>
      <c r="M1960"/>
      <c r="N1960"/>
      <c r="O1960"/>
      <c r="Q1960" t="s">
        <v>25</v>
      </c>
      <c r="R1960" s="1"/>
      <c r="S1960" s="1"/>
      <c r="T1960" s="1" t="s">
        <v>53</v>
      </c>
      <c r="U1960" s="1" t="s">
        <v>53</v>
      </c>
      <c r="V1960" t="s">
        <v>29</v>
      </c>
      <c r="W1960"/>
      <c r="X1960" t="s">
        <v>30</v>
      </c>
    </row>
    <row r="1961" spans="2:24">
      <c r="B1961" s="2" t="s">
        <v>2958</v>
      </c>
      <c r="C1961" s="1"/>
      <c r="D1961" s="1"/>
      <c r="E1961" s="1"/>
      <c r="F1961" s="1"/>
      <c r="G1961" s="1"/>
      <c r="H1961" s="1"/>
      <c r="I1961"/>
      <c r="J1961"/>
      <c r="K1961"/>
      <c r="L1961"/>
      <c r="M1961"/>
      <c r="N1961"/>
      <c r="O1961"/>
      <c r="Q1961" t="s">
        <v>25</v>
      </c>
      <c r="R1961" s="1" t="s">
        <v>2959</v>
      </c>
      <c r="S1961" s="1"/>
      <c r="T1961" s="1" t="s">
        <v>2960</v>
      </c>
      <c r="U1961" s="1" t="s">
        <v>33</v>
      </c>
      <c r="V1961" t="s">
        <v>29</v>
      </c>
      <c r="W1961"/>
      <c r="X1961" t="s">
        <v>30</v>
      </c>
    </row>
    <row r="1962" spans="2:24">
      <c r="B1962" s="2" t="s">
        <v>2961</v>
      </c>
      <c r="C1962" s="1"/>
      <c r="D1962" s="1"/>
      <c r="E1962" s="1"/>
      <c r="F1962" s="1"/>
      <c r="G1962" s="1"/>
      <c r="H1962" s="1"/>
      <c r="I1962"/>
      <c r="J1962"/>
      <c r="K1962"/>
      <c r="L1962"/>
      <c r="M1962"/>
      <c r="N1962"/>
      <c r="O1962"/>
      <c r="Q1962" t="s">
        <v>25</v>
      </c>
      <c r="R1962" s="1"/>
      <c r="S1962" s="1"/>
      <c r="T1962" s="1" t="s">
        <v>2560</v>
      </c>
      <c r="U1962" s="1" t="s">
        <v>116</v>
      </c>
      <c r="V1962" t="s">
        <v>29</v>
      </c>
      <c r="W1962"/>
      <c r="X1962" t="s">
        <v>30</v>
      </c>
    </row>
    <row r="1963" spans="2:24">
      <c r="B1963" s="2" t="s">
        <v>2962</v>
      </c>
      <c r="C1963" s="1"/>
      <c r="D1963" s="1"/>
      <c r="E1963" s="1"/>
      <c r="F1963" s="1"/>
      <c r="G1963" s="1"/>
      <c r="H1963" s="1"/>
      <c r="I1963"/>
      <c r="J1963"/>
      <c r="K1963"/>
      <c r="L1963"/>
      <c r="M1963"/>
      <c r="N1963"/>
      <c r="O1963"/>
      <c r="Q1963" t="s">
        <v>25</v>
      </c>
      <c r="R1963" s="1" t="s">
        <v>2963</v>
      </c>
      <c r="S1963" s="1"/>
      <c r="T1963" s="1" t="s">
        <v>2964</v>
      </c>
      <c r="U1963" s="1" t="s">
        <v>102</v>
      </c>
      <c r="V1963" t="s">
        <v>29</v>
      </c>
      <c r="W1963"/>
      <c r="X1963" t="s">
        <v>30</v>
      </c>
    </row>
    <row r="1964" spans="2:24">
      <c r="B1964" s="2" t="s">
        <v>2965</v>
      </c>
      <c r="C1964" s="1"/>
      <c r="D1964" s="1"/>
      <c r="E1964" s="1"/>
      <c r="F1964" s="1"/>
      <c r="G1964" s="1"/>
      <c r="H1964" s="1"/>
      <c r="I1964"/>
      <c r="J1964"/>
      <c r="K1964"/>
      <c r="L1964"/>
      <c r="M1964"/>
      <c r="N1964"/>
      <c r="O1964"/>
      <c r="Q1964" t="s">
        <v>25</v>
      </c>
      <c r="R1964" s="1"/>
      <c r="S1964" s="1"/>
      <c r="T1964" s="1" t="s">
        <v>52</v>
      </c>
      <c r="U1964" s="1" t="s">
        <v>53</v>
      </c>
      <c r="V1964" t="s">
        <v>29</v>
      </c>
      <c r="W1964"/>
      <c r="X1964" t="s">
        <v>30</v>
      </c>
    </row>
    <row r="1965" spans="2:24">
      <c r="B1965" s="2" t="s">
        <v>2966</v>
      </c>
      <c r="C1965" s="1">
        <v>9741258882</v>
      </c>
      <c r="D1965" s="1"/>
      <c r="E1965" s="1"/>
      <c r="F1965" s="1"/>
      <c r="G1965" s="1" t="s">
        <v>45</v>
      </c>
      <c r="H1965" s="1" t="s">
        <v>743</v>
      </c>
      <c r="I1965"/>
      <c r="J1965"/>
      <c r="K1965"/>
      <c r="L1965"/>
      <c r="M1965"/>
      <c r="N1965"/>
      <c r="O1965"/>
      <c r="Q1965" t="s">
        <v>25</v>
      </c>
      <c r="R1965" s="1"/>
      <c r="S1965" s="1"/>
      <c r="T1965" s="1" t="s">
        <v>2967</v>
      </c>
      <c r="U1965" s="1" t="s">
        <v>102</v>
      </c>
      <c r="V1965" t="s">
        <v>29</v>
      </c>
      <c r="W1965"/>
      <c r="X1965" t="s">
        <v>30</v>
      </c>
    </row>
    <row r="1966" spans="2:24">
      <c r="B1966" s="2" t="s">
        <v>2968</v>
      </c>
      <c r="C1966" s="1"/>
      <c r="D1966" s="1"/>
      <c r="E1966" s="1"/>
      <c r="F1966" s="1"/>
      <c r="G1966" s="1"/>
      <c r="H1966" s="1"/>
      <c r="I1966"/>
      <c r="J1966"/>
      <c r="K1966"/>
      <c r="L1966"/>
      <c r="M1966"/>
      <c r="N1966"/>
      <c r="O1966"/>
      <c r="Q1966" t="s">
        <v>25</v>
      </c>
      <c r="R1966" s="1"/>
      <c r="S1966" s="1"/>
      <c r="T1966" s="1" t="s">
        <v>423</v>
      </c>
      <c r="U1966" s="1" t="s">
        <v>28</v>
      </c>
      <c r="V1966" t="s">
        <v>29</v>
      </c>
      <c r="W1966"/>
      <c r="X1966" t="s">
        <v>30</v>
      </c>
    </row>
    <row r="1967" spans="2:24">
      <c r="B1967" s="2" t="s">
        <v>2969</v>
      </c>
      <c r="C1967" s="1">
        <f>919447434666</f>
        <v>919447434666</v>
      </c>
      <c r="D1967" s="1"/>
      <c r="E1967" s="1"/>
      <c r="F1967" s="1"/>
      <c r="G1967" s="1" t="s">
        <v>56</v>
      </c>
      <c r="H1967" s="1" t="s">
        <v>46</v>
      </c>
      <c r="I1967"/>
      <c r="J1967"/>
      <c r="K1967"/>
      <c r="L1967"/>
      <c r="M1967"/>
      <c r="N1967"/>
      <c r="O1967"/>
      <c r="Q1967" t="s">
        <v>25</v>
      </c>
      <c r="R1967" s="1"/>
      <c r="S1967" s="1"/>
      <c r="T1967" s="1" t="s">
        <v>651</v>
      </c>
      <c r="U1967" s="1" t="s">
        <v>60</v>
      </c>
      <c r="V1967" t="s">
        <v>29</v>
      </c>
      <c r="W1967"/>
      <c r="X1967" t="s">
        <v>30</v>
      </c>
    </row>
    <row r="1968" spans="2:24">
      <c r="B1968" s="2" t="s">
        <v>2970</v>
      </c>
      <c r="C1968" s="1">
        <v>9890911011</v>
      </c>
      <c r="D1968" s="1"/>
      <c r="E1968" s="1"/>
      <c r="F1968" s="1"/>
      <c r="G1968" s="1" t="s">
        <v>45</v>
      </c>
      <c r="H1968" s="1" t="s">
        <v>331</v>
      </c>
      <c r="I1968"/>
      <c r="J1968"/>
      <c r="K1968"/>
      <c r="L1968"/>
      <c r="M1968"/>
      <c r="N1968"/>
      <c r="O1968"/>
      <c r="Q1968" t="s">
        <v>25</v>
      </c>
      <c r="R1968" s="1"/>
      <c r="S1968" s="1"/>
      <c r="T1968" s="1" t="s">
        <v>142</v>
      </c>
      <c r="U1968" s="1" t="s">
        <v>33</v>
      </c>
      <c r="V1968" t="s">
        <v>29</v>
      </c>
      <c r="W1968"/>
      <c r="X1968" t="s">
        <v>30</v>
      </c>
    </row>
    <row r="1969" spans="2:24">
      <c r="B1969" s="2" t="s">
        <v>2971</v>
      </c>
      <c r="C1969" s="1"/>
      <c r="D1969" s="1"/>
      <c r="E1969" s="1"/>
      <c r="F1969" s="1"/>
      <c r="G1969" s="1"/>
      <c r="H1969" s="1"/>
      <c r="I1969"/>
      <c r="J1969"/>
      <c r="K1969"/>
      <c r="L1969"/>
      <c r="M1969"/>
      <c r="N1969"/>
      <c r="O1969"/>
      <c r="Q1969" t="s">
        <v>25</v>
      </c>
      <c r="R1969" s="1"/>
      <c r="S1969" s="1"/>
      <c r="T1969" s="1" t="s">
        <v>1511</v>
      </c>
      <c r="U1969" s="1" t="s">
        <v>240</v>
      </c>
      <c r="V1969" t="s">
        <v>29</v>
      </c>
      <c r="W1969"/>
      <c r="X1969" t="s">
        <v>30</v>
      </c>
    </row>
    <row r="1970" spans="2:24">
      <c r="B1970" s="2" t="s">
        <v>2972</v>
      </c>
      <c r="C1970" s="1">
        <v>9039937660</v>
      </c>
      <c r="D1970" s="1"/>
      <c r="E1970" s="1"/>
      <c r="F1970" s="1"/>
      <c r="G1970" s="1" t="s">
        <v>72</v>
      </c>
      <c r="H1970" s="1" t="s">
        <v>57</v>
      </c>
      <c r="I1970"/>
      <c r="J1970"/>
      <c r="K1970"/>
      <c r="L1970"/>
      <c r="M1970"/>
      <c r="N1970"/>
      <c r="O1970"/>
      <c r="Q1970" t="s">
        <v>25</v>
      </c>
      <c r="R1970" s="1"/>
      <c r="S1970" s="1"/>
      <c r="T1970" s="1" t="s">
        <v>110</v>
      </c>
      <c r="U1970" s="1" t="s">
        <v>105</v>
      </c>
      <c r="V1970" t="s">
        <v>29</v>
      </c>
      <c r="W1970"/>
      <c r="X1970" t="s">
        <v>30</v>
      </c>
    </row>
    <row r="1971" spans="2:24">
      <c r="B1971" s="2" t="s">
        <v>2973</v>
      </c>
      <c r="C1971" s="1"/>
      <c r="D1971" s="1"/>
      <c r="E1971" s="1"/>
      <c r="F1971" s="1"/>
      <c r="G1971" s="1"/>
      <c r="H1971" s="1"/>
      <c r="I1971"/>
      <c r="J1971"/>
      <c r="K1971"/>
      <c r="L1971"/>
      <c r="M1971"/>
      <c r="N1971"/>
      <c r="O1971"/>
      <c r="Q1971" t="s">
        <v>25</v>
      </c>
      <c r="R1971" s="1" t="s">
        <v>2974</v>
      </c>
      <c r="S1971" s="1"/>
      <c r="T1971" s="1" t="s">
        <v>577</v>
      </c>
      <c r="U1971" s="1" t="s">
        <v>319</v>
      </c>
      <c r="V1971" t="s">
        <v>29</v>
      </c>
      <c r="W1971"/>
      <c r="X1971" t="s">
        <v>30</v>
      </c>
    </row>
    <row r="1972" spans="2:24">
      <c r="B1972" s="2" t="s">
        <v>2975</v>
      </c>
      <c r="C1972" s="1"/>
      <c r="D1972" s="1"/>
      <c r="E1972" s="1"/>
      <c r="F1972" s="1"/>
      <c r="G1972" s="1"/>
      <c r="H1972" s="1"/>
      <c r="I1972"/>
      <c r="J1972"/>
      <c r="K1972"/>
      <c r="L1972"/>
      <c r="M1972"/>
      <c r="N1972"/>
      <c r="O1972"/>
      <c r="Q1972" t="s">
        <v>25</v>
      </c>
      <c r="R1972" s="1" t="s">
        <v>2976</v>
      </c>
      <c r="S1972" s="1"/>
      <c r="T1972" s="1" t="s">
        <v>608</v>
      </c>
      <c r="U1972" s="1" t="s">
        <v>78</v>
      </c>
      <c r="V1972" t="s">
        <v>29</v>
      </c>
      <c r="W1972"/>
      <c r="X1972" t="s">
        <v>30</v>
      </c>
    </row>
    <row r="1973" spans="2:24">
      <c r="B1973" s="2" t="s">
        <v>2977</v>
      </c>
      <c r="C1973" s="1"/>
      <c r="D1973" s="1"/>
      <c r="E1973" s="1"/>
      <c r="F1973" s="1"/>
      <c r="G1973" s="1"/>
      <c r="H1973" s="1"/>
      <c r="I1973"/>
      <c r="J1973"/>
      <c r="K1973"/>
      <c r="L1973"/>
      <c r="M1973"/>
      <c r="N1973"/>
      <c r="O1973"/>
      <c r="Q1973" t="s">
        <v>25</v>
      </c>
      <c r="R1973" s="1"/>
      <c r="S1973" s="1"/>
      <c r="T1973" s="1" t="s">
        <v>39</v>
      </c>
      <c r="U1973" s="1" t="s">
        <v>28</v>
      </c>
      <c r="V1973" t="s">
        <v>29</v>
      </c>
      <c r="W1973"/>
      <c r="X1973" t="s">
        <v>30</v>
      </c>
    </row>
    <row r="1974" spans="2:24">
      <c r="B1974" s="2" t="s">
        <v>2978</v>
      </c>
      <c r="C1974" s="1"/>
      <c r="D1974" s="1"/>
      <c r="E1974" s="1"/>
      <c r="F1974" s="1"/>
      <c r="G1974" s="1"/>
      <c r="H1974" s="1"/>
      <c r="I1974"/>
      <c r="J1974"/>
      <c r="K1974"/>
      <c r="L1974"/>
      <c r="M1974"/>
      <c r="N1974"/>
      <c r="O1974"/>
      <c r="Q1974" t="s">
        <v>25</v>
      </c>
      <c r="R1974" s="1"/>
      <c r="S1974" s="1"/>
      <c r="T1974" s="1" t="s">
        <v>459</v>
      </c>
      <c r="U1974" s="1" t="s">
        <v>289</v>
      </c>
      <c r="V1974" t="s">
        <v>29</v>
      </c>
      <c r="W1974"/>
      <c r="X1974" t="s">
        <v>30</v>
      </c>
    </row>
    <row r="1975" spans="2:24">
      <c r="B1975" s="2" t="s">
        <v>2979</v>
      </c>
      <c r="C1975" s="1">
        <v>9787000076</v>
      </c>
      <c r="D1975" s="1"/>
      <c r="E1975" s="1"/>
      <c r="F1975" s="1"/>
      <c r="G1975" s="1" t="s">
        <v>1216</v>
      </c>
      <c r="H1975" s="1" t="s">
        <v>46</v>
      </c>
      <c r="I1975"/>
      <c r="J1975"/>
      <c r="K1975"/>
      <c r="L1975"/>
      <c r="M1975"/>
      <c r="N1975"/>
      <c r="O1975"/>
      <c r="Q1975" t="s">
        <v>25</v>
      </c>
      <c r="R1975" s="1"/>
      <c r="S1975" s="1"/>
      <c r="T1975" s="1" t="s">
        <v>301</v>
      </c>
      <c r="U1975" s="1" t="s">
        <v>53</v>
      </c>
      <c r="V1975" t="s">
        <v>29</v>
      </c>
      <c r="W1975"/>
      <c r="X1975" t="s">
        <v>30</v>
      </c>
    </row>
    <row r="1976" spans="2:24">
      <c r="B1976" s="2" t="s">
        <v>2980</v>
      </c>
      <c r="C1976" s="1"/>
      <c r="D1976" s="1"/>
      <c r="E1976" s="1"/>
      <c r="F1976" s="1"/>
      <c r="G1976" s="1"/>
      <c r="H1976" s="1"/>
      <c r="I1976"/>
      <c r="J1976"/>
      <c r="K1976"/>
      <c r="L1976"/>
      <c r="M1976"/>
      <c r="N1976"/>
      <c r="O1976"/>
      <c r="Q1976" t="s">
        <v>25</v>
      </c>
      <c r="R1976" s="1"/>
      <c r="S1976" s="1"/>
      <c r="T1976" s="1" t="s">
        <v>52</v>
      </c>
      <c r="U1976" s="1" t="s">
        <v>53</v>
      </c>
      <c r="V1976" t="s">
        <v>29</v>
      </c>
      <c r="W1976"/>
      <c r="X1976" t="s">
        <v>30</v>
      </c>
    </row>
    <row r="1977" spans="2:24">
      <c r="B1977" s="2" t="s">
        <v>2981</v>
      </c>
      <c r="C1977" s="1">
        <v>9999369425</v>
      </c>
      <c r="D1977" s="1"/>
      <c r="E1977" s="1"/>
      <c r="F1977" s="1"/>
      <c r="G1977" s="1" t="s">
        <v>72</v>
      </c>
      <c r="H1977" s="1" t="s">
        <v>1065</v>
      </c>
      <c r="I1977"/>
      <c r="J1977"/>
      <c r="K1977"/>
      <c r="L1977"/>
      <c r="M1977"/>
      <c r="N1977"/>
      <c r="O1977"/>
      <c r="Q1977" t="s">
        <v>25</v>
      </c>
      <c r="R1977" s="1"/>
      <c r="S1977" s="1"/>
      <c r="T1977" s="1" t="s">
        <v>84</v>
      </c>
      <c r="U1977" s="1" t="s">
        <v>53</v>
      </c>
      <c r="V1977" t="s">
        <v>29</v>
      </c>
      <c r="W1977"/>
      <c r="X1977" t="s">
        <v>30</v>
      </c>
    </row>
    <row r="1978" spans="2:24">
      <c r="B1978" s="2" t="s">
        <v>2982</v>
      </c>
      <c r="C1978" s="1"/>
      <c r="D1978" s="1"/>
      <c r="E1978" s="1"/>
      <c r="F1978" s="1"/>
      <c r="G1978" s="1"/>
      <c r="H1978" s="1"/>
      <c r="I1978"/>
      <c r="J1978"/>
      <c r="K1978"/>
      <c r="L1978"/>
      <c r="M1978"/>
      <c r="N1978"/>
      <c r="O1978"/>
      <c r="Q1978" t="s">
        <v>25</v>
      </c>
      <c r="R1978" s="1"/>
      <c r="S1978" s="1"/>
      <c r="T1978" s="1" t="s">
        <v>2983</v>
      </c>
      <c r="U1978" s="1" t="s">
        <v>60</v>
      </c>
      <c r="V1978" t="s">
        <v>29</v>
      </c>
      <c r="W1978"/>
      <c r="X1978" t="s">
        <v>30</v>
      </c>
    </row>
    <row r="1979" spans="2:24">
      <c r="B1979" s="2" t="s">
        <v>2984</v>
      </c>
      <c r="C1979" s="1"/>
      <c r="D1979" s="1"/>
      <c r="E1979" s="1"/>
      <c r="F1979" s="1"/>
      <c r="G1979" s="1"/>
      <c r="H1979" s="1"/>
      <c r="I1979"/>
      <c r="J1979"/>
      <c r="K1979"/>
      <c r="L1979"/>
      <c r="M1979"/>
      <c r="N1979"/>
      <c r="O1979"/>
      <c r="Q1979" t="s">
        <v>25</v>
      </c>
      <c r="R1979" s="1"/>
      <c r="S1979" s="1"/>
      <c r="T1979" s="1" t="s">
        <v>309</v>
      </c>
      <c r="U1979" s="1" t="s">
        <v>102</v>
      </c>
      <c r="V1979" t="s">
        <v>29</v>
      </c>
      <c r="W1979"/>
      <c r="X1979" t="s">
        <v>30</v>
      </c>
    </row>
    <row r="1980" spans="2:24">
      <c r="B1980" s="2" t="s">
        <v>2985</v>
      </c>
      <c r="C1980" s="1"/>
      <c r="D1980" s="1"/>
      <c r="E1980" s="1"/>
      <c r="F1980" s="1"/>
      <c r="G1980" s="1"/>
      <c r="H1980" s="1"/>
      <c r="I1980"/>
      <c r="J1980"/>
      <c r="K1980"/>
      <c r="L1980"/>
      <c r="M1980"/>
      <c r="N1980"/>
      <c r="O1980"/>
      <c r="Q1980" t="s">
        <v>25</v>
      </c>
      <c r="R1980" s="1"/>
      <c r="S1980" s="1"/>
      <c r="T1980" s="1" t="s">
        <v>39</v>
      </c>
      <c r="U1980" s="1" t="s">
        <v>28</v>
      </c>
      <c r="V1980" t="s">
        <v>29</v>
      </c>
      <c r="W1980"/>
      <c r="X1980" t="s">
        <v>30</v>
      </c>
    </row>
    <row r="1981" spans="2:24">
      <c r="B1981" s="2" t="s">
        <v>2986</v>
      </c>
      <c r="C1981" s="1"/>
      <c r="D1981" s="1"/>
      <c r="E1981" s="1"/>
      <c r="F1981" s="1"/>
      <c r="G1981" s="1"/>
      <c r="H1981" s="1"/>
      <c r="I1981"/>
      <c r="J1981"/>
      <c r="K1981"/>
      <c r="L1981"/>
      <c r="M1981"/>
      <c r="N1981"/>
      <c r="O1981"/>
      <c r="Q1981" t="s">
        <v>25</v>
      </c>
      <c r="R1981" s="1" t="s">
        <v>2987</v>
      </c>
      <c r="S1981" s="1"/>
      <c r="T1981" s="1" t="s">
        <v>2988</v>
      </c>
      <c r="U1981" s="1" t="s">
        <v>28</v>
      </c>
      <c r="V1981" t="s">
        <v>29</v>
      </c>
      <c r="W1981"/>
      <c r="X1981" t="s">
        <v>30</v>
      </c>
    </row>
    <row r="1982" spans="2:24">
      <c r="B1982" s="2" t="s">
        <v>2989</v>
      </c>
      <c r="C1982" s="1"/>
      <c r="D1982" s="1"/>
      <c r="E1982" s="1"/>
      <c r="F1982" s="1"/>
      <c r="G1982" s="1"/>
      <c r="H1982" s="1"/>
      <c r="I1982"/>
      <c r="J1982"/>
      <c r="K1982"/>
      <c r="L1982"/>
      <c r="M1982"/>
      <c r="N1982"/>
      <c r="O1982"/>
      <c r="Q1982" t="s">
        <v>25</v>
      </c>
      <c r="R1982" s="1"/>
      <c r="S1982" s="1"/>
      <c r="T1982" s="1" t="s">
        <v>755</v>
      </c>
      <c r="U1982" s="1" t="s">
        <v>755</v>
      </c>
      <c r="V1982" t="s">
        <v>29</v>
      </c>
      <c r="W1982"/>
      <c r="X1982" t="s">
        <v>30</v>
      </c>
    </row>
    <row r="1983" spans="2:24">
      <c r="B1983" s="2" t="s">
        <v>2990</v>
      </c>
      <c r="C1983" s="1"/>
      <c r="D1983" s="1"/>
      <c r="E1983" s="1"/>
      <c r="F1983" s="1"/>
      <c r="G1983" s="1"/>
      <c r="H1983" s="1"/>
      <c r="I1983"/>
      <c r="J1983"/>
      <c r="K1983"/>
      <c r="L1983"/>
      <c r="M1983"/>
      <c r="N1983"/>
      <c r="O1983"/>
      <c r="Q1983" t="s">
        <v>25</v>
      </c>
      <c r="R1983" s="1"/>
      <c r="S1983" s="1"/>
      <c r="T1983" s="1" t="s">
        <v>264</v>
      </c>
      <c r="U1983" s="1" t="s">
        <v>28</v>
      </c>
      <c r="V1983" t="s">
        <v>29</v>
      </c>
      <c r="W1983"/>
      <c r="X1983" t="s">
        <v>30</v>
      </c>
    </row>
    <row r="1984" spans="2:24">
      <c r="B1984" s="2" t="s">
        <v>2991</v>
      </c>
      <c r="C1984" s="1"/>
      <c r="D1984" s="1"/>
      <c r="E1984" s="1"/>
      <c r="F1984" s="1"/>
      <c r="G1984" s="1"/>
      <c r="H1984" s="1"/>
      <c r="I1984"/>
      <c r="J1984"/>
      <c r="K1984"/>
      <c r="L1984"/>
      <c r="M1984"/>
      <c r="N1984"/>
      <c r="O1984"/>
      <c r="Q1984" t="s">
        <v>25</v>
      </c>
      <c r="R1984" s="1" t="s">
        <v>2992</v>
      </c>
      <c r="S1984" s="1"/>
      <c r="T1984" s="1" t="s">
        <v>52</v>
      </c>
      <c r="U1984" s="1" t="s">
        <v>53</v>
      </c>
      <c r="V1984" t="s">
        <v>29</v>
      </c>
      <c r="W1984"/>
      <c r="X1984" t="s">
        <v>30</v>
      </c>
    </row>
    <row r="1985" spans="2:24">
      <c r="B1985" s="2" t="s">
        <v>2993</v>
      </c>
      <c r="C1985" s="1"/>
      <c r="D1985" s="1"/>
      <c r="E1985" s="1"/>
      <c r="F1985" s="1"/>
      <c r="G1985" s="1"/>
      <c r="H1985" s="1"/>
      <c r="I1985"/>
      <c r="J1985"/>
      <c r="K1985"/>
      <c r="L1985"/>
      <c r="M1985"/>
      <c r="N1985"/>
      <c r="O1985"/>
      <c r="Q1985" t="s">
        <v>25</v>
      </c>
      <c r="R1985" s="1" t="s">
        <v>2994</v>
      </c>
      <c r="S1985" s="1"/>
      <c r="T1985" s="1" t="s">
        <v>52</v>
      </c>
      <c r="U1985" s="1" t="s">
        <v>53</v>
      </c>
      <c r="V1985" t="s">
        <v>29</v>
      </c>
      <c r="W1985"/>
      <c r="X1985" t="s">
        <v>30</v>
      </c>
    </row>
    <row r="1986" spans="2:24">
      <c r="B1986" s="2" t="s">
        <v>2995</v>
      </c>
      <c r="C1986" s="1"/>
      <c r="D1986" s="1"/>
      <c r="E1986" s="1"/>
      <c r="F1986" s="1"/>
      <c r="G1986" s="1"/>
      <c r="H1986" s="1"/>
      <c r="I1986"/>
      <c r="J1986"/>
      <c r="K1986"/>
      <c r="L1986"/>
      <c r="M1986"/>
      <c r="N1986"/>
      <c r="O1986"/>
      <c r="Q1986" t="s">
        <v>25</v>
      </c>
      <c r="R1986" s="1"/>
      <c r="S1986" s="1"/>
      <c r="T1986" s="1" t="s">
        <v>908</v>
      </c>
      <c r="U1986" s="1" t="s">
        <v>43</v>
      </c>
      <c r="V1986" t="s">
        <v>29</v>
      </c>
      <c r="W1986"/>
      <c r="X1986" t="s">
        <v>30</v>
      </c>
    </row>
    <row r="1987" spans="2:24">
      <c r="B1987" s="2" t="s">
        <v>2996</v>
      </c>
      <c r="C1987" s="1"/>
      <c r="D1987" s="1"/>
      <c r="E1987" s="1"/>
      <c r="F1987" s="1"/>
      <c r="G1987" s="1"/>
      <c r="H1987" s="1"/>
      <c r="I1987"/>
      <c r="J1987"/>
      <c r="K1987"/>
      <c r="L1987"/>
      <c r="M1987"/>
      <c r="N1987"/>
      <c r="O1987"/>
      <c r="Q1987" t="s">
        <v>25</v>
      </c>
      <c r="R1987" s="1" t="s">
        <v>2997</v>
      </c>
      <c r="S1987" s="1"/>
      <c r="T1987" s="1" t="s">
        <v>215</v>
      </c>
      <c r="U1987" s="1" t="s">
        <v>102</v>
      </c>
      <c r="V1987" t="s">
        <v>29</v>
      </c>
      <c r="W1987"/>
      <c r="X1987" t="s">
        <v>30</v>
      </c>
    </row>
    <row r="1988" spans="2:24">
      <c r="B1988" s="2" t="s">
        <v>2998</v>
      </c>
      <c r="C1988" s="1">
        <v>9881008882</v>
      </c>
      <c r="D1988" s="1"/>
      <c r="E1988" s="1"/>
      <c r="F1988" s="1"/>
      <c r="G1988" s="1" t="s">
        <v>45</v>
      </c>
      <c r="H1988" s="1" t="s">
        <v>247</v>
      </c>
      <c r="I1988"/>
      <c r="J1988"/>
      <c r="K1988"/>
      <c r="L1988"/>
      <c r="M1988"/>
      <c r="N1988"/>
      <c r="O1988"/>
      <c r="Q1988" t="s">
        <v>25</v>
      </c>
      <c r="R1988" s="1"/>
      <c r="S1988" s="1"/>
      <c r="T1988" s="1" t="s">
        <v>2999</v>
      </c>
      <c r="U1988" s="1" t="s">
        <v>33</v>
      </c>
      <c r="V1988" t="s">
        <v>29</v>
      </c>
      <c r="W1988"/>
      <c r="X1988" t="s">
        <v>30</v>
      </c>
    </row>
    <row r="1989" spans="2:24">
      <c r="B1989" s="2" t="s">
        <v>3000</v>
      </c>
      <c r="C1989" s="1">
        <v>8208155407</v>
      </c>
      <c r="D1989" s="1"/>
      <c r="E1989" s="1"/>
      <c r="F1989" s="1"/>
      <c r="G1989" s="1" t="s">
        <v>72</v>
      </c>
      <c r="H1989" s="1" t="s">
        <v>247</v>
      </c>
      <c r="I1989"/>
      <c r="J1989"/>
      <c r="K1989"/>
      <c r="L1989"/>
      <c r="M1989"/>
      <c r="N1989"/>
      <c r="O1989"/>
      <c r="Q1989" t="s">
        <v>25</v>
      </c>
      <c r="R1989" s="1"/>
      <c r="S1989" s="1"/>
      <c r="T1989" s="1" t="s">
        <v>305</v>
      </c>
      <c r="U1989" s="1" t="s">
        <v>33</v>
      </c>
      <c r="V1989" t="s">
        <v>29</v>
      </c>
      <c r="W1989"/>
      <c r="X1989" t="s">
        <v>30</v>
      </c>
    </row>
    <row r="1990" spans="2:24">
      <c r="B1990" s="2" t="s">
        <v>3001</v>
      </c>
      <c r="C1990" s="1"/>
      <c r="D1990" s="1"/>
      <c r="E1990" s="1"/>
      <c r="F1990" s="1"/>
      <c r="G1990" s="1"/>
      <c r="H1990" s="1"/>
      <c r="I1990"/>
      <c r="J1990"/>
      <c r="K1990"/>
      <c r="L1990"/>
      <c r="M1990"/>
      <c r="N1990"/>
      <c r="O1990"/>
      <c r="Q1990" t="s">
        <v>25</v>
      </c>
      <c r="R1990" s="1"/>
      <c r="S1990" s="1"/>
      <c r="T1990" s="1" t="s">
        <v>39</v>
      </c>
      <c r="U1990" s="1" t="s">
        <v>28</v>
      </c>
      <c r="V1990" t="s">
        <v>29</v>
      </c>
      <c r="W1990"/>
      <c r="X1990" t="s">
        <v>30</v>
      </c>
    </row>
    <row r="1991" spans="2:24">
      <c r="B1991" s="2" t="s">
        <v>3002</v>
      </c>
      <c r="C1991" s="1"/>
      <c r="D1991" s="1"/>
      <c r="E1991" s="1"/>
      <c r="F1991" s="1"/>
      <c r="G1991" s="1"/>
      <c r="H1991" s="1"/>
      <c r="I1991"/>
      <c r="J1991"/>
      <c r="K1991"/>
      <c r="L1991"/>
      <c r="M1991"/>
      <c r="N1991"/>
      <c r="O1991"/>
      <c r="Q1991" t="s">
        <v>25</v>
      </c>
      <c r="R1991" s="1"/>
      <c r="S1991" s="1"/>
      <c r="T1991" s="1" t="s">
        <v>39</v>
      </c>
      <c r="U1991" s="1" t="s">
        <v>28</v>
      </c>
      <c r="V1991" t="s">
        <v>29</v>
      </c>
      <c r="W1991"/>
      <c r="X1991" t="s">
        <v>30</v>
      </c>
    </row>
    <row r="1992" spans="2:24">
      <c r="B1992" s="2" t="s">
        <v>3003</v>
      </c>
      <c r="C1992" s="1"/>
      <c r="D1992" s="1"/>
      <c r="E1992" s="1"/>
      <c r="F1992" s="1"/>
      <c r="G1992" s="1"/>
      <c r="H1992" s="1"/>
      <c r="I1992"/>
      <c r="J1992"/>
      <c r="K1992"/>
      <c r="L1992"/>
      <c r="M1992"/>
      <c r="N1992"/>
      <c r="O1992"/>
      <c r="Q1992" t="s">
        <v>25</v>
      </c>
      <c r="R1992" s="1"/>
      <c r="S1992" s="1"/>
      <c r="T1992" s="1" t="s">
        <v>52</v>
      </c>
      <c r="U1992" s="1" t="s">
        <v>53</v>
      </c>
      <c r="V1992" t="s">
        <v>29</v>
      </c>
      <c r="W1992"/>
      <c r="X1992" t="s">
        <v>30</v>
      </c>
    </row>
    <row r="1993" spans="2:24">
      <c r="B1993" s="2" t="s">
        <v>3004</v>
      </c>
      <c r="C1993" s="1">
        <v>9312265837</v>
      </c>
      <c r="D1993" s="1"/>
      <c r="E1993" s="1"/>
      <c r="F1993" s="1"/>
      <c r="G1993" s="1" t="s">
        <v>199</v>
      </c>
      <c r="H1993" s="1" t="s">
        <v>57</v>
      </c>
      <c r="I1993"/>
      <c r="J1993"/>
      <c r="K1993"/>
      <c r="L1993"/>
      <c r="M1993"/>
      <c r="N1993"/>
      <c r="O1993"/>
      <c r="Q1993" t="s">
        <v>25</v>
      </c>
      <c r="R1993" s="1"/>
      <c r="S1993" s="1"/>
      <c r="T1993" s="1" t="s">
        <v>39</v>
      </c>
      <c r="U1993" s="1" t="s">
        <v>28</v>
      </c>
      <c r="V1993" t="s">
        <v>29</v>
      </c>
      <c r="W1993"/>
      <c r="X1993" t="s">
        <v>30</v>
      </c>
    </row>
    <row r="1994" spans="2:24">
      <c r="B1994" s="2" t="s">
        <v>3005</v>
      </c>
      <c r="C1994" s="1"/>
      <c r="D1994" s="1"/>
      <c r="E1994" s="1"/>
      <c r="F1994" s="1"/>
      <c r="G1994" s="1"/>
      <c r="H1994" s="1"/>
      <c r="I1994"/>
      <c r="J1994"/>
      <c r="K1994"/>
      <c r="L1994"/>
      <c r="M1994"/>
      <c r="N1994"/>
      <c r="O1994"/>
      <c r="Q1994" t="s">
        <v>25</v>
      </c>
      <c r="R1994" s="1" t="s">
        <v>3006</v>
      </c>
      <c r="S1994" s="1"/>
      <c r="T1994" s="1" t="s">
        <v>39</v>
      </c>
      <c r="U1994" s="1" t="s">
        <v>28</v>
      </c>
      <c r="V1994" t="s">
        <v>29</v>
      </c>
      <c r="W1994"/>
      <c r="X1994" t="s">
        <v>30</v>
      </c>
    </row>
    <row r="1995" spans="2:24">
      <c r="B1995" s="2" t="s">
        <v>3007</v>
      </c>
      <c r="C1995" s="1"/>
      <c r="D1995" s="1"/>
      <c r="E1995" s="1"/>
      <c r="F1995" s="1"/>
      <c r="G1995" s="1"/>
      <c r="H1995" s="1"/>
      <c r="I1995"/>
      <c r="J1995"/>
      <c r="K1995"/>
      <c r="L1995"/>
      <c r="M1995"/>
      <c r="N1995"/>
      <c r="O1995"/>
      <c r="Q1995" t="s">
        <v>25</v>
      </c>
      <c r="R1995" s="1"/>
      <c r="S1995" s="1"/>
      <c r="T1995" s="1" t="s">
        <v>3008</v>
      </c>
      <c r="U1995" s="1" t="s">
        <v>33</v>
      </c>
      <c r="V1995" t="s">
        <v>29</v>
      </c>
      <c r="W1995"/>
      <c r="X1995" t="s">
        <v>30</v>
      </c>
    </row>
    <row r="1996" spans="2:24">
      <c r="B1996" s="2" t="s">
        <v>3009</v>
      </c>
      <c r="C1996" s="1">
        <v>9987308533</v>
      </c>
      <c r="D1996" s="1"/>
      <c r="E1996" s="1"/>
      <c r="F1996" s="1"/>
      <c r="G1996" s="1" t="s">
        <v>45</v>
      </c>
      <c r="H1996" s="1" t="s">
        <v>247</v>
      </c>
      <c r="I1996"/>
      <c r="J1996"/>
      <c r="K1996"/>
      <c r="L1996"/>
      <c r="M1996"/>
      <c r="N1996"/>
      <c r="O1996"/>
      <c r="Q1996" t="s">
        <v>25</v>
      </c>
      <c r="R1996" s="1"/>
      <c r="S1996" s="1"/>
      <c r="T1996" s="1" t="s">
        <v>211</v>
      </c>
      <c r="U1996" s="1" t="s">
        <v>33</v>
      </c>
      <c r="V1996" t="s">
        <v>29</v>
      </c>
      <c r="W1996"/>
      <c r="X1996" t="s">
        <v>30</v>
      </c>
    </row>
    <row r="1997" spans="2:24">
      <c r="B1997" s="2" t="s">
        <v>3010</v>
      </c>
      <c r="C1997" s="1">
        <v>9643073676</v>
      </c>
      <c r="D1997" s="1"/>
      <c r="E1997" s="1"/>
      <c r="F1997" s="1"/>
      <c r="G1997" s="1" t="s">
        <v>146</v>
      </c>
      <c r="H1997" s="1" t="s">
        <v>247</v>
      </c>
      <c r="I1997"/>
      <c r="J1997"/>
      <c r="K1997"/>
      <c r="L1997"/>
      <c r="M1997"/>
      <c r="N1997"/>
      <c r="O1997"/>
      <c r="Q1997" t="s">
        <v>25</v>
      </c>
      <c r="R1997" s="1"/>
      <c r="S1997" s="1"/>
      <c r="T1997" s="1" t="s">
        <v>660</v>
      </c>
      <c r="U1997" s="1" t="s">
        <v>53</v>
      </c>
      <c r="V1997" t="s">
        <v>29</v>
      </c>
      <c r="W1997"/>
      <c r="X1997" t="s">
        <v>30</v>
      </c>
    </row>
    <row r="1998" spans="2:24">
      <c r="B1998" s="2" t="s">
        <v>3011</v>
      </c>
      <c r="C1998" s="1"/>
      <c r="D1998" s="1"/>
      <c r="E1998" s="1"/>
      <c r="F1998" s="1"/>
      <c r="G1998" s="1"/>
      <c r="H1998" s="1"/>
      <c r="I1998"/>
      <c r="J1998"/>
      <c r="K1998"/>
      <c r="L1998"/>
      <c r="M1998"/>
      <c r="N1998"/>
      <c r="O1998"/>
      <c r="Q1998" t="s">
        <v>25</v>
      </c>
      <c r="R1998" s="1"/>
      <c r="S1998" s="1"/>
      <c r="T1998" s="1" t="s">
        <v>631</v>
      </c>
      <c r="U1998" s="1" t="s">
        <v>102</v>
      </c>
      <c r="V1998" t="s">
        <v>29</v>
      </c>
      <c r="W1998"/>
      <c r="X1998" t="s">
        <v>30</v>
      </c>
    </row>
    <row r="1999" spans="2:24">
      <c r="B1999" s="2" t="s">
        <v>3012</v>
      </c>
      <c r="C1999" s="1"/>
      <c r="D1999" s="1"/>
      <c r="E1999" s="1"/>
      <c r="F1999" s="1"/>
      <c r="G1999" s="1"/>
      <c r="H1999" s="1"/>
      <c r="I1999"/>
      <c r="J1999"/>
      <c r="K1999"/>
      <c r="L1999"/>
      <c r="M1999"/>
      <c r="N1999"/>
      <c r="O1999"/>
      <c r="Q1999" t="s">
        <v>25</v>
      </c>
      <c r="R1999" s="1"/>
      <c r="S1999" s="1"/>
      <c r="T1999" s="1" t="s">
        <v>53</v>
      </c>
      <c r="U1999" s="1" t="s">
        <v>53</v>
      </c>
      <c r="V1999" t="s">
        <v>29</v>
      </c>
      <c r="W1999"/>
      <c r="X1999" t="s">
        <v>30</v>
      </c>
    </row>
    <row r="2000" spans="2:24">
      <c r="B2000" s="2" t="s">
        <v>3013</v>
      </c>
      <c r="C2000" s="1"/>
      <c r="D2000" s="1"/>
      <c r="E2000" s="1"/>
      <c r="F2000" s="1"/>
      <c r="G2000" s="1"/>
      <c r="H2000" s="1"/>
      <c r="I2000"/>
      <c r="J2000"/>
      <c r="K2000"/>
      <c r="L2000"/>
      <c r="M2000"/>
      <c r="N2000"/>
      <c r="O2000"/>
      <c r="Q2000" t="s">
        <v>25</v>
      </c>
      <c r="R2000" s="1" t="s">
        <v>3014</v>
      </c>
      <c r="S2000" s="1"/>
      <c r="T2000" s="1" t="s">
        <v>2870</v>
      </c>
      <c r="U2000" s="1" t="s">
        <v>78</v>
      </c>
      <c r="V2000" t="s">
        <v>29</v>
      </c>
      <c r="W2000"/>
      <c r="X2000" t="s">
        <v>30</v>
      </c>
    </row>
    <row r="2001" spans="2:24">
      <c r="B2001" s="2" t="s">
        <v>3015</v>
      </c>
      <c r="C2001" s="1"/>
      <c r="D2001" s="1"/>
      <c r="E2001" s="1"/>
      <c r="F2001" s="1"/>
      <c r="G2001" s="1"/>
      <c r="H2001" s="1"/>
      <c r="I2001"/>
      <c r="J2001"/>
      <c r="K2001"/>
      <c r="L2001"/>
      <c r="M2001"/>
      <c r="N2001"/>
      <c r="O2001"/>
      <c r="Q2001" t="s">
        <v>25</v>
      </c>
      <c r="R2001" s="1" t="s">
        <v>3016</v>
      </c>
      <c r="S2001" s="1"/>
      <c r="T2001" s="1" t="s">
        <v>3017</v>
      </c>
      <c r="U2001" s="1" t="s">
        <v>28</v>
      </c>
      <c r="V2001" t="s">
        <v>29</v>
      </c>
      <c r="W2001"/>
      <c r="X2001" t="s">
        <v>30</v>
      </c>
    </row>
    <row r="2002" spans="2:24">
      <c r="B2002" s="2" t="s">
        <v>3018</v>
      </c>
      <c r="C2002" s="1"/>
      <c r="D2002" s="1"/>
      <c r="E2002" s="1"/>
      <c r="F2002" s="1"/>
      <c r="G2002" s="1"/>
      <c r="H2002" s="1"/>
      <c r="I2002"/>
      <c r="J2002"/>
      <c r="K2002"/>
      <c r="L2002"/>
      <c r="M2002"/>
      <c r="N2002"/>
      <c r="O2002"/>
      <c r="Q2002" t="s">
        <v>25</v>
      </c>
      <c r="R2002" s="1"/>
      <c r="S2002" s="1"/>
      <c r="T2002" s="1" t="s">
        <v>52</v>
      </c>
      <c r="U2002" s="1" t="s">
        <v>53</v>
      </c>
      <c r="V2002" t="s">
        <v>29</v>
      </c>
      <c r="W2002"/>
      <c r="X2002" t="s">
        <v>30</v>
      </c>
    </row>
    <row r="2003" spans="2:24">
      <c r="B2003" s="2" t="s">
        <v>3019</v>
      </c>
      <c r="C2003" s="1">
        <v>9792681205</v>
      </c>
      <c r="D2003" s="1"/>
      <c r="E2003" s="1"/>
      <c r="F2003" s="1"/>
      <c r="G2003" s="1" t="s">
        <v>45</v>
      </c>
      <c r="H2003" s="1" t="s">
        <v>247</v>
      </c>
      <c r="I2003"/>
      <c r="J2003"/>
      <c r="K2003"/>
      <c r="L2003"/>
      <c r="M2003"/>
      <c r="N2003"/>
      <c r="O2003"/>
      <c r="Q2003" t="s">
        <v>25</v>
      </c>
      <c r="R2003" s="1"/>
      <c r="S2003" s="1"/>
      <c r="T2003" s="1" t="s">
        <v>264</v>
      </c>
      <c r="U2003" s="1" t="s">
        <v>28</v>
      </c>
      <c r="V2003" t="s">
        <v>29</v>
      </c>
      <c r="W2003"/>
      <c r="X2003" t="s">
        <v>30</v>
      </c>
    </row>
    <row r="2004" spans="2:24">
      <c r="B2004" s="2" t="s">
        <v>3020</v>
      </c>
      <c r="C2004" s="1"/>
      <c r="D2004" s="1"/>
      <c r="E2004" s="1"/>
      <c r="F2004" s="1"/>
      <c r="G2004" s="1"/>
      <c r="H2004" s="1"/>
      <c r="I2004"/>
      <c r="J2004"/>
      <c r="K2004"/>
      <c r="L2004"/>
      <c r="M2004"/>
      <c r="N2004"/>
      <c r="O2004"/>
      <c r="Q2004" t="s">
        <v>25</v>
      </c>
      <c r="R2004" s="1"/>
      <c r="S2004" s="1"/>
      <c r="T2004" s="1" t="s">
        <v>264</v>
      </c>
      <c r="U2004" s="1" t="s">
        <v>28</v>
      </c>
      <c r="V2004" t="s">
        <v>29</v>
      </c>
      <c r="W2004"/>
      <c r="X2004" t="s">
        <v>30</v>
      </c>
    </row>
    <row r="2005" spans="2:24">
      <c r="B2005" s="2" t="s">
        <v>3021</v>
      </c>
      <c r="C2005" s="1"/>
      <c r="D2005" s="1"/>
      <c r="E2005" s="1"/>
      <c r="F2005" s="1"/>
      <c r="G2005" s="1"/>
      <c r="H2005" s="1"/>
      <c r="I2005"/>
      <c r="J2005"/>
      <c r="K2005"/>
      <c r="L2005"/>
      <c r="M2005"/>
      <c r="N2005"/>
      <c r="O2005"/>
      <c r="Q2005" t="s">
        <v>25</v>
      </c>
      <c r="R2005" s="1" t="s">
        <v>3022</v>
      </c>
      <c r="S2005" s="1"/>
      <c r="T2005" s="1" t="s">
        <v>423</v>
      </c>
      <c r="U2005" s="1" t="s">
        <v>28</v>
      </c>
      <c r="V2005" t="s">
        <v>29</v>
      </c>
      <c r="W2005"/>
      <c r="X2005" t="s">
        <v>30</v>
      </c>
    </row>
    <row r="2006" spans="2:24">
      <c r="B2006" s="2" t="s">
        <v>3023</v>
      </c>
      <c r="C2006" s="1">
        <v>9918647667</v>
      </c>
      <c r="D2006" s="1"/>
      <c r="E2006" s="1"/>
      <c r="F2006" s="1"/>
      <c r="G2006" s="1" t="s">
        <v>146</v>
      </c>
      <c r="H2006" s="1" t="s">
        <v>247</v>
      </c>
      <c r="I2006"/>
      <c r="J2006"/>
      <c r="K2006"/>
      <c r="L2006"/>
      <c r="M2006"/>
      <c r="N2006"/>
      <c r="O2006"/>
      <c r="Q2006" t="s">
        <v>25</v>
      </c>
      <c r="R2006" s="1"/>
      <c r="S2006" s="1"/>
      <c r="T2006" s="1" t="s">
        <v>670</v>
      </c>
      <c r="U2006" s="1" t="s">
        <v>28</v>
      </c>
      <c r="V2006" t="s">
        <v>29</v>
      </c>
      <c r="W2006"/>
      <c r="X2006" t="s">
        <v>30</v>
      </c>
    </row>
    <row r="2007" spans="2:24">
      <c r="B2007" s="2" t="s">
        <v>3024</v>
      </c>
      <c r="C2007" s="1">
        <v>9811046196</v>
      </c>
      <c r="D2007" s="1"/>
      <c r="E2007" s="1"/>
      <c r="F2007" s="1"/>
      <c r="G2007" s="1" t="s">
        <v>56</v>
      </c>
      <c r="H2007" s="1" t="s">
        <v>46</v>
      </c>
      <c r="I2007"/>
      <c r="J2007"/>
      <c r="K2007"/>
      <c r="L2007"/>
      <c r="M2007"/>
      <c r="N2007"/>
      <c r="O2007"/>
      <c r="Q2007" t="s">
        <v>25</v>
      </c>
      <c r="R2007" s="1"/>
      <c r="S2007" s="1"/>
      <c r="T2007" s="1" t="s">
        <v>843</v>
      </c>
      <c r="U2007" s="1" t="s">
        <v>78</v>
      </c>
      <c r="V2007" t="s">
        <v>29</v>
      </c>
      <c r="W2007"/>
      <c r="X2007" t="s">
        <v>30</v>
      </c>
    </row>
    <row r="2008" spans="2:24">
      <c r="B2008" s="2" t="s">
        <v>3025</v>
      </c>
      <c r="C2008" s="1">
        <v>9718791006</v>
      </c>
      <c r="D2008" s="1"/>
      <c r="E2008" s="1"/>
      <c r="F2008" s="1"/>
      <c r="G2008" s="1" t="s">
        <v>72</v>
      </c>
      <c r="H2008" s="1" t="s">
        <v>57</v>
      </c>
      <c r="I2008"/>
      <c r="J2008"/>
      <c r="K2008"/>
      <c r="L2008"/>
      <c r="M2008"/>
      <c r="N2008"/>
      <c r="O2008"/>
      <c r="Q2008" t="s">
        <v>25</v>
      </c>
      <c r="R2008" s="1" t="s">
        <v>3026</v>
      </c>
      <c r="S2008" s="1"/>
      <c r="T2008" s="1" t="s">
        <v>660</v>
      </c>
      <c r="U2008" s="1" t="s">
        <v>53</v>
      </c>
      <c r="V2008" t="s">
        <v>29</v>
      </c>
      <c r="W2008"/>
      <c r="X2008" t="s">
        <v>30</v>
      </c>
    </row>
    <row r="2009" spans="2:24">
      <c r="B2009" s="2" t="s">
        <v>3027</v>
      </c>
      <c r="C2009" s="1"/>
      <c r="D2009" s="1"/>
      <c r="E2009" s="1"/>
      <c r="F2009" s="1"/>
      <c r="G2009" s="1" t="s">
        <v>230</v>
      </c>
      <c r="H2009" s="1" t="s">
        <v>57</v>
      </c>
      <c r="I2009"/>
      <c r="J2009"/>
      <c r="K2009"/>
      <c r="L2009"/>
      <c r="M2009"/>
      <c r="N2009"/>
      <c r="O2009"/>
      <c r="Q2009" t="s">
        <v>25</v>
      </c>
      <c r="R2009" s="1" t="s">
        <v>3028</v>
      </c>
      <c r="S2009" s="1"/>
      <c r="T2009" s="1" t="s">
        <v>1333</v>
      </c>
      <c r="U2009" s="1" t="s">
        <v>33</v>
      </c>
      <c r="V2009" t="s">
        <v>29</v>
      </c>
      <c r="W2009"/>
      <c r="X2009" t="s">
        <v>30</v>
      </c>
    </row>
    <row r="2010" spans="2:24">
      <c r="B2010" s="2" t="s">
        <v>3029</v>
      </c>
      <c r="C2010" s="1"/>
      <c r="D2010" s="1"/>
      <c r="E2010" s="1"/>
      <c r="F2010" s="1"/>
      <c r="G2010" s="1"/>
      <c r="H2010" s="1"/>
      <c r="I2010"/>
      <c r="J2010"/>
      <c r="K2010"/>
      <c r="L2010"/>
      <c r="M2010"/>
      <c r="N2010"/>
      <c r="O2010"/>
      <c r="Q2010" t="s">
        <v>25</v>
      </c>
      <c r="R2010" s="1"/>
      <c r="S2010" s="1"/>
      <c r="T2010" s="1" t="s">
        <v>53</v>
      </c>
      <c r="U2010" s="1" t="s">
        <v>53</v>
      </c>
      <c r="V2010" t="s">
        <v>29</v>
      </c>
      <c r="W2010"/>
      <c r="X2010" t="s">
        <v>30</v>
      </c>
    </row>
    <row r="2011" spans="2:24">
      <c r="B2011" s="2" t="s">
        <v>3030</v>
      </c>
      <c r="C2011" s="1"/>
      <c r="D2011" s="1"/>
      <c r="E2011" s="1"/>
      <c r="F2011" s="1"/>
      <c r="G2011" s="1"/>
      <c r="H2011" s="1"/>
      <c r="I2011"/>
      <c r="J2011"/>
      <c r="K2011"/>
      <c r="L2011"/>
      <c r="M2011"/>
      <c r="N2011"/>
      <c r="O2011"/>
      <c r="Q2011" t="s">
        <v>25</v>
      </c>
      <c r="R2011" s="1"/>
      <c r="S2011" s="1"/>
      <c r="T2011" s="1" t="s">
        <v>52</v>
      </c>
      <c r="U2011" s="1" t="s">
        <v>53</v>
      </c>
      <c r="V2011" t="s">
        <v>29</v>
      </c>
      <c r="W2011"/>
      <c r="X2011" t="s">
        <v>30</v>
      </c>
    </row>
    <row r="2012" spans="2:24">
      <c r="B2012" s="2" t="s">
        <v>3031</v>
      </c>
      <c r="C2012" s="1"/>
      <c r="D2012" s="1"/>
      <c r="E2012" s="1"/>
      <c r="F2012" s="1"/>
      <c r="G2012" s="1"/>
      <c r="H2012" s="1"/>
      <c r="I2012"/>
      <c r="J2012"/>
      <c r="K2012"/>
      <c r="L2012"/>
      <c r="M2012"/>
      <c r="N2012"/>
      <c r="O2012"/>
      <c r="Q2012" t="s">
        <v>25</v>
      </c>
      <c r="R2012" s="1"/>
      <c r="S2012" s="1"/>
      <c r="T2012" s="1" t="s">
        <v>566</v>
      </c>
      <c r="U2012" s="1" t="s">
        <v>284</v>
      </c>
      <c r="V2012" t="s">
        <v>29</v>
      </c>
      <c r="W2012"/>
      <c r="X2012" t="s">
        <v>30</v>
      </c>
    </row>
    <row r="2013" spans="2:24">
      <c r="B2013" s="2" t="s">
        <v>3032</v>
      </c>
      <c r="C2013" s="1"/>
      <c r="D2013" s="1"/>
      <c r="E2013" s="1"/>
      <c r="F2013" s="1"/>
      <c r="G2013" s="1"/>
      <c r="H2013" s="1"/>
      <c r="I2013"/>
      <c r="J2013"/>
      <c r="K2013"/>
      <c r="L2013"/>
      <c r="M2013"/>
      <c r="N2013"/>
      <c r="O2013"/>
      <c r="Q2013" t="s">
        <v>25</v>
      </c>
      <c r="R2013" s="1"/>
      <c r="S2013" s="1"/>
      <c r="T2013" s="1" t="s">
        <v>52</v>
      </c>
      <c r="U2013" s="1" t="s">
        <v>53</v>
      </c>
      <c r="V2013" t="s">
        <v>29</v>
      </c>
      <c r="W2013"/>
      <c r="X2013" t="s">
        <v>30</v>
      </c>
    </row>
    <row r="2014" spans="2:24">
      <c r="B2014" s="2" t="s">
        <v>3033</v>
      </c>
      <c r="C2014" s="1">
        <v>7564647659</v>
      </c>
      <c r="D2014" s="1"/>
      <c r="E2014" s="1"/>
      <c r="F2014" s="1"/>
      <c r="G2014" s="1" t="s">
        <v>72</v>
      </c>
      <c r="H2014" s="1" t="s">
        <v>46</v>
      </c>
      <c r="I2014"/>
      <c r="J2014"/>
      <c r="K2014"/>
      <c r="L2014"/>
      <c r="M2014"/>
      <c r="N2014"/>
      <c r="O2014"/>
      <c r="Q2014" t="s">
        <v>25</v>
      </c>
      <c r="R2014" s="1"/>
      <c r="S2014" s="1"/>
      <c r="T2014" s="1" t="s">
        <v>658</v>
      </c>
      <c r="U2014" s="1" t="s">
        <v>148</v>
      </c>
      <c r="V2014" t="s">
        <v>29</v>
      </c>
      <c r="W2014"/>
      <c r="X2014" t="s">
        <v>30</v>
      </c>
    </row>
    <row r="2015" spans="2:24">
      <c r="B2015" s="2" t="s">
        <v>3034</v>
      </c>
      <c r="C2015" s="1">
        <v>9582341133</v>
      </c>
      <c r="D2015" s="1"/>
      <c r="E2015" s="1"/>
      <c r="F2015" s="1"/>
      <c r="G2015" s="1" t="s">
        <v>230</v>
      </c>
      <c r="H2015" s="1" t="s">
        <v>46</v>
      </c>
      <c r="I2015"/>
      <c r="J2015"/>
      <c r="K2015"/>
      <c r="L2015"/>
      <c r="M2015"/>
      <c r="N2015"/>
      <c r="O2015"/>
      <c r="Q2015" t="s">
        <v>25</v>
      </c>
      <c r="R2015" s="1"/>
      <c r="S2015" s="1"/>
      <c r="T2015" s="1" t="s">
        <v>356</v>
      </c>
      <c r="U2015" s="1" t="s">
        <v>78</v>
      </c>
      <c r="V2015" t="s">
        <v>29</v>
      </c>
      <c r="W2015"/>
      <c r="X2015" t="s">
        <v>30</v>
      </c>
    </row>
    <row r="2016" spans="2:24">
      <c r="B2016" s="2" t="s">
        <v>3035</v>
      </c>
      <c r="C2016" s="1"/>
      <c r="D2016" s="1"/>
      <c r="E2016" s="1"/>
      <c r="F2016" s="1"/>
      <c r="G2016" s="1"/>
      <c r="H2016" s="1"/>
      <c r="I2016"/>
      <c r="J2016"/>
      <c r="K2016"/>
      <c r="L2016"/>
      <c r="M2016"/>
      <c r="N2016"/>
      <c r="O2016"/>
      <c r="Q2016" t="s">
        <v>25</v>
      </c>
      <c r="R2016" s="1"/>
      <c r="S2016" s="1"/>
      <c r="T2016" s="1" t="s">
        <v>3036</v>
      </c>
      <c r="U2016" s="1" t="s">
        <v>33</v>
      </c>
      <c r="V2016" t="s">
        <v>29</v>
      </c>
      <c r="W2016"/>
      <c r="X2016" t="s">
        <v>30</v>
      </c>
    </row>
    <row r="2017" spans="2:24">
      <c r="B2017" s="2" t="s">
        <v>3037</v>
      </c>
      <c r="C2017" s="1"/>
      <c r="D2017" s="1"/>
      <c r="E2017" s="1"/>
      <c r="F2017" s="1"/>
      <c r="G2017" s="1"/>
      <c r="H2017" s="1"/>
      <c r="I2017"/>
      <c r="J2017"/>
      <c r="K2017"/>
      <c r="L2017"/>
      <c r="M2017"/>
      <c r="N2017"/>
      <c r="O2017"/>
      <c r="Q2017" t="s">
        <v>25</v>
      </c>
      <c r="R2017" s="1" t="s">
        <v>3038</v>
      </c>
      <c r="S2017" s="1"/>
      <c r="T2017" s="1" t="s">
        <v>3036</v>
      </c>
      <c r="U2017" s="1" t="s">
        <v>33</v>
      </c>
      <c r="V2017" t="s">
        <v>29</v>
      </c>
      <c r="W2017"/>
      <c r="X2017" t="s">
        <v>30</v>
      </c>
    </row>
    <row r="2018" spans="2:24">
      <c r="B2018" s="2" t="s">
        <v>3039</v>
      </c>
      <c r="C2018" s="1">
        <v>9460920666</v>
      </c>
      <c r="D2018" s="1"/>
      <c r="E2018" s="1"/>
      <c r="F2018" s="1"/>
      <c r="G2018" s="1" t="s">
        <v>45</v>
      </c>
      <c r="H2018" s="1" t="s">
        <v>57</v>
      </c>
      <c r="I2018"/>
      <c r="J2018"/>
      <c r="K2018"/>
      <c r="L2018"/>
      <c r="M2018"/>
      <c r="N2018"/>
      <c r="O2018"/>
      <c r="Q2018" t="s">
        <v>25</v>
      </c>
      <c r="R2018" s="1"/>
      <c r="S2018" s="1"/>
      <c r="T2018" s="1" t="s">
        <v>1990</v>
      </c>
      <c r="U2018" s="1" t="s">
        <v>43</v>
      </c>
      <c r="V2018" t="s">
        <v>29</v>
      </c>
      <c r="W2018"/>
      <c r="X2018" t="s">
        <v>30</v>
      </c>
    </row>
    <row r="2019" spans="2:24">
      <c r="B2019" s="2" t="s">
        <v>3040</v>
      </c>
      <c r="C2019" s="1"/>
      <c r="D2019" s="1"/>
      <c r="E2019" s="1"/>
      <c r="F2019" s="1"/>
      <c r="G2019" s="1" t="s">
        <v>45</v>
      </c>
      <c r="H2019" s="1" t="s">
        <v>57</v>
      </c>
      <c r="I2019"/>
      <c r="J2019"/>
      <c r="K2019"/>
      <c r="L2019"/>
      <c r="M2019"/>
      <c r="N2019"/>
      <c r="O2019"/>
      <c r="Q2019" t="s">
        <v>25</v>
      </c>
      <c r="R2019" s="1" t="s">
        <v>3041</v>
      </c>
      <c r="S2019" s="1"/>
      <c r="T2019" s="1" t="s">
        <v>47</v>
      </c>
      <c r="U2019" s="1" t="s">
        <v>43</v>
      </c>
      <c r="V2019" t="s">
        <v>29</v>
      </c>
      <c r="W2019"/>
      <c r="X2019" t="s">
        <v>30</v>
      </c>
    </row>
    <row r="2020" spans="2:24">
      <c r="B2020" s="2" t="s">
        <v>3042</v>
      </c>
      <c r="C2020" s="1"/>
      <c r="D2020" s="1"/>
      <c r="E2020" s="1"/>
      <c r="F2020" s="1"/>
      <c r="G2020" s="1"/>
      <c r="H2020" s="1"/>
      <c r="I2020"/>
      <c r="J2020"/>
      <c r="K2020"/>
      <c r="L2020"/>
      <c r="M2020"/>
      <c r="N2020"/>
      <c r="O2020"/>
      <c r="Q2020" t="s">
        <v>25</v>
      </c>
      <c r="R2020" s="1" t="s">
        <v>3043</v>
      </c>
      <c r="S2020" s="1"/>
      <c r="T2020" s="1" t="s">
        <v>333</v>
      </c>
      <c r="U2020" s="1" t="s">
        <v>28</v>
      </c>
      <c r="V2020" t="s">
        <v>29</v>
      </c>
      <c r="W2020"/>
      <c r="X2020" t="s">
        <v>30</v>
      </c>
    </row>
    <row r="2021" spans="2:24">
      <c r="B2021" s="2" t="s">
        <v>3044</v>
      </c>
      <c r="C2021" s="1">
        <v>8076553839</v>
      </c>
      <c r="D2021" s="1"/>
      <c r="E2021" s="1"/>
      <c r="F2021" s="1"/>
      <c r="G2021" s="1" t="s">
        <v>72</v>
      </c>
      <c r="H2021" s="1" t="s">
        <v>46</v>
      </c>
      <c r="I2021"/>
      <c r="J2021"/>
      <c r="K2021"/>
      <c r="L2021"/>
      <c r="M2021"/>
      <c r="N2021"/>
      <c r="O2021"/>
      <c r="Q2021" t="s">
        <v>25</v>
      </c>
      <c r="R2021" s="1" t="s">
        <v>3045</v>
      </c>
      <c r="S2021" s="1"/>
      <c r="T2021" s="1" t="s">
        <v>39</v>
      </c>
      <c r="U2021" s="1" t="s">
        <v>28</v>
      </c>
      <c r="V2021" t="s">
        <v>29</v>
      </c>
      <c r="W2021"/>
      <c r="X2021" t="s">
        <v>30</v>
      </c>
    </row>
    <row r="2022" spans="2:24">
      <c r="B2022" s="2" t="s">
        <v>3046</v>
      </c>
      <c r="C2022" s="1"/>
      <c r="D2022" s="1"/>
      <c r="E2022" s="1"/>
      <c r="F2022" s="1"/>
      <c r="G2022" s="1"/>
      <c r="H2022" s="1"/>
      <c r="I2022"/>
      <c r="J2022"/>
      <c r="K2022"/>
      <c r="L2022"/>
      <c r="M2022"/>
      <c r="N2022"/>
      <c r="O2022"/>
      <c r="Q2022" t="s">
        <v>25</v>
      </c>
      <c r="R2022" s="1"/>
      <c r="S2022" s="1"/>
      <c r="T2022" s="1" t="s">
        <v>115</v>
      </c>
      <c r="U2022" s="1" t="s">
        <v>116</v>
      </c>
      <c r="V2022" t="s">
        <v>29</v>
      </c>
      <c r="W2022"/>
      <c r="X2022" t="s">
        <v>30</v>
      </c>
    </row>
    <row r="2023" spans="2:24">
      <c r="B2023" s="2" t="s">
        <v>3047</v>
      </c>
      <c r="C2023" s="1"/>
      <c r="D2023" s="1"/>
      <c r="E2023" s="1"/>
      <c r="F2023" s="1"/>
      <c r="G2023" s="1"/>
      <c r="H2023" s="1"/>
      <c r="I2023"/>
      <c r="J2023"/>
      <c r="K2023"/>
      <c r="L2023"/>
      <c r="M2023"/>
      <c r="N2023"/>
      <c r="O2023"/>
      <c r="Q2023" t="s">
        <v>25</v>
      </c>
      <c r="R2023" s="1"/>
      <c r="S2023" s="1"/>
      <c r="T2023" s="1" t="s">
        <v>423</v>
      </c>
      <c r="U2023" s="1" t="s">
        <v>28</v>
      </c>
      <c r="V2023" t="s">
        <v>29</v>
      </c>
      <c r="W2023"/>
      <c r="X2023" t="s">
        <v>30</v>
      </c>
    </row>
    <row r="2024" spans="2:24">
      <c r="B2024" s="2" t="s">
        <v>3048</v>
      </c>
      <c r="C2024" s="1">
        <v>9335037555</v>
      </c>
      <c r="D2024" s="1"/>
      <c r="E2024" s="1"/>
      <c r="F2024" s="1"/>
      <c r="G2024" s="1" t="s">
        <v>45</v>
      </c>
      <c r="H2024" s="1" t="s">
        <v>1268</v>
      </c>
      <c r="I2024"/>
      <c r="J2024"/>
      <c r="K2024"/>
      <c r="L2024"/>
      <c r="M2024"/>
      <c r="N2024"/>
      <c r="O2024"/>
      <c r="Q2024" t="s">
        <v>25</v>
      </c>
      <c r="R2024" s="1"/>
      <c r="S2024" s="1"/>
      <c r="T2024" s="1" t="s">
        <v>333</v>
      </c>
      <c r="U2024" s="1" t="s">
        <v>28</v>
      </c>
      <c r="V2024" t="s">
        <v>29</v>
      </c>
      <c r="W2024"/>
      <c r="X2024" t="s">
        <v>30</v>
      </c>
    </row>
    <row r="2025" spans="2:24">
      <c r="B2025" s="2" t="s">
        <v>3049</v>
      </c>
      <c r="C2025" s="1"/>
      <c r="D2025" s="1"/>
      <c r="E2025" s="1"/>
      <c r="F2025" s="1"/>
      <c r="G2025" s="1"/>
      <c r="H2025" s="1"/>
      <c r="I2025"/>
      <c r="J2025"/>
      <c r="K2025"/>
      <c r="L2025"/>
      <c r="M2025"/>
      <c r="N2025"/>
      <c r="O2025"/>
      <c r="Q2025" t="s">
        <v>25</v>
      </c>
      <c r="R2025" s="1"/>
      <c r="S2025" s="1"/>
      <c r="T2025" s="1" t="s">
        <v>286</v>
      </c>
      <c r="U2025" s="1" t="s">
        <v>28</v>
      </c>
      <c r="V2025" t="s">
        <v>29</v>
      </c>
      <c r="W2025"/>
      <c r="X2025" t="s">
        <v>30</v>
      </c>
    </row>
    <row r="2026" spans="2:24">
      <c r="B2026" s="2" t="s">
        <v>3050</v>
      </c>
      <c r="C2026" s="1"/>
      <c r="D2026" s="1"/>
      <c r="E2026" s="1"/>
      <c r="F2026" s="1"/>
      <c r="G2026" s="1"/>
      <c r="H2026" s="1"/>
      <c r="I2026"/>
      <c r="J2026"/>
      <c r="K2026"/>
      <c r="L2026"/>
      <c r="M2026"/>
      <c r="N2026"/>
      <c r="O2026"/>
      <c r="Q2026" t="s">
        <v>25</v>
      </c>
      <c r="R2026" s="1" t="s">
        <v>3051</v>
      </c>
      <c r="S2026" s="1"/>
      <c r="T2026" s="1" t="s">
        <v>39</v>
      </c>
      <c r="U2026" s="1" t="s">
        <v>28</v>
      </c>
      <c r="V2026" t="s">
        <v>29</v>
      </c>
      <c r="W2026"/>
      <c r="X2026" t="s">
        <v>30</v>
      </c>
    </row>
    <row r="2027" spans="2:24">
      <c r="B2027" s="2" t="s">
        <v>3052</v>
      </c>
      <c r="C2027" s="1"/>
      <c r="D2027" s="1"/>
      <c r="E2027" s="1"/>
      <c r="F2027" s="1"/>
      <c r="G2027" s="1"/>
      <c r="H2027" s="1"/>
      <c r="I2027"/>
      <c r="J2027"/>
      <c r="K2027"/>
      <c r="L2027"/>
      <c r="M2027"/>
      <c r="N2027"/>
      <c r="O2027"/>
      <c r="Q2027" t="s">
        <v>25</v>
      </c>
      <c r="R2027" s="1"/>
      <c r="S2027" s="1"/>
      <c r="T2027" s="1" t="s">
        <v>52</v>
      </c>
      <c r="U2027" s="1" t="s">
        <v>53</v>
      </c>
      <c r="V2027" t="s">
        <v>29</v>
      </c>
      <c r="W2027"/>
      <c r="X2027" t="s">
        <v>30</v>
      </c>
    </row>
    <row r="2028" spans="2:24">
      <c r="B2028" s="2" t="s">
        <v>3053</v>
      </c>
      <c r="C2028" s="1">
        <v>9818274357</v>
      </c>
      <c r="D2028" s="1"/>
      <c r="E2028" s="1"/>
      <c r="F2028" s="1"/>
      <c r="G2028" s="1" t="s">
        <v>146</v>
      </c>
      <c r="H2028" s="1" t="s">
        <v>476</v>
      </c>
      <c r="I2028"/>
      <c r="J2028"/>
      <c r="K2028"/>
      <c r="L2028"/>
      <c r="M2028"/>
      <c r="N2028"/>
      <c r="O2028"/>
      <c r="Q2028" t="s">
        <v>25</v>
      </c>
      <c r="R2028" s="1"/>
      <c r="S2028" s="1"/>
      <c r="T2028" s="1" t="s">
        <v>382</v>
      </c>
      <c r="U2028" s="1" t="s">
        <v>53</v>
      </c>
      <c r="V2028" t="s">
        <v>29</v>
      </c>
      <c r="W2028"/>
      <c r="X2028" t="s">
        <v>30</v>
      </c>
    </row>
    <row r="2029" spans="2:24">
      <c r="B2029" s="2" t="s">
        <v>3054</v>
      </c>
      <c r="C2029" s="1"/>
      <c r="D2029" s="1"/>
      <c r="E2029" s="1"/>
      <c r="F2029" s="1"/>
      <c r="G2029" s="1"/>
      <c r="H2029" s="1"/>
      <c r="I2029"/>
      <c r="J2029"/>
      <c r="K2029"/>
      <c r="L2029"/>
      <c r="M2029"/>
      <c r="N2029"/>
      <c r="O2029"/>
      <c r="Q2029" t="s">
        <v>25</v>
      </c>
      <c r="R2029" s="1"/>
      <c r="S2029" s="1"/>
      <c r="T2029" s="1" t="s">
        <v>39</v>
      </c>
      <c r="U2029" s="1" t="s">
        <v>28</v>
      </c>
      <c r="V2029" t="s">
        <v>29</v>
      </c>
      <c r="W2029"/>
      <c r="X2029" t="s">
        <v>30</v>
      </c>
    </row>
    <row r="2030" spans="2:24">
      <c r="B2030" s="2" t="s">
        <v>3055</v>
      </c>
      <c r="C2030" s="1">
        <v>9911275323</v>
      </c>
      <c r="D2030" s="1"/>
      <c r="E2030" s="1"/>
      <c r="F2030" s="1"/>
      <c r="G2030" s="1" t="s">
        <v>230</v>
      </c>
      <c r="H2030" s="1" t="s">
        <v>57</v>
      </c>
      <c r="I2030"/>
      <c r="J2030"/>
      <c r="K2030"/>
      <c r="L2030"/>
      <c r="M2030"/>
      <c r="N2030"/>
      <c r="O2030"/>
      <c r="Q2030" t="s">
        <v>25</v>
      </c>
      <c r="R2030" s="1"/>
      <c r="S2030" s="1"/>
      <c r="T2030" s="1" t="s">
        <v>594</v>
      </c>
      <c r="U2030" s="1" t="s">
        <v>53</v>
      </c>
      <c r="V2030" t="s">
        <v>29</v>
      </c>
      <c r="W2030"/>
      <c r="X2030" t="s">
        <v>30</v>
      </c>
    </row>
    <row r="2031" spans="2:24">
      <c r="B2031" s="2" t="s">
        <v>3056</v>
      </c>
      <c r="C2031" s="1">
        <v>9909978778</v>
      </c>
      <c r="D2031" s="1"/>
      <c r="E2031" s="1"/>
      <c r="F2031" s="1"/>
      <c r="G2031" s="1" t="s">
        <v>45</v>
      </c>
      <c r="H2031" s="1" t="s">
        <v>57</v>
      </c>
      <c r="I2031"/>
      <c r="J2031"/>
      <c r="K2031"/>
      <c r="L2031"/>
      <c r="M2031"/>
      <c r="N2031"/>
      <c r="O2031"/>
      <c r="Q2031" t="s">
        <v>25</v>
      </c>
      <c r="R2031" s="1"/>
      <c r="S2031" s="1"/>
      <c r="T2031" s="1" t="s">
        <v>118</v>
      </c>
      <c r="U2031" s="1" t="s">
        <v>116</v>
      </c>
      <c r="V2031" t="s">
        <v>29</v>
      </c>
      <c r="W2031"/>
      <c r="X2031" t="s">
        <v>30</v>
      </c>
    </row>
    <row r="2032" spans="2:24">
      <c r="B2032" s="2" t="s">
        <v>3057</v>
      </c>
      <c r="C2032" s="1"/>
      <c r="D2032" s="1"/>
      <c r="E2032" s="1"/>
      <c r="F2032" s="1"/>
      <c r="G2032" s="1"/>
      <c r="H2032" s="1"/>
      <c r="I2032"/>
      <c r="J2032"/>
      <c r="K2032"/>
      <c r="L2032"/>
      <c r="M2032"/>
      <c r="N2032"/>
      <c r="O2032"/>
      <c r="Q2032" t="s">
        <v>25</v>
      </c>
      <c r="R2032" s="1" t="s">
        <v>3058</v>
      </c>
      <c r="S2032" s="1"/>
      <c r="T2032" s="1" t="s">
        <v>374</v>
      </c>
      <c r="U2032" s="1" t="s">
        <v>78</v>
      </c>
      <c r="V2032" t="s">
        <v>29</v>
      </c>
      <c r="W2032"/>
      <c r="X2032" t="s">
        <v>30</v>
      </c>
    </row>
    <row r="2033" spans="2:24">
      <c r="B2033" s="2" t="s">
        <v>3059</v>
      </c>
      <c r="C2033" s="1"/>
      <c r="D2033" s="1"/>
      <c r="E2033" s="1"/>
      <c r="F2033" s="1"/>
      <c r="G2033" s="1"/>
      <c r="H2033" s="1"/>
      <c r="I2033"/>
      <c r="J2033"/>
      <c r="K2033"/>
      <c r="L2033"/>
      <c r="M2033"/>
      <c r="N2033"/>
      <c r="O2033"/>
      <c r="Q2033" t="s">
        <v>25</v>
      </c>
      <c r="R2033" s="1"/>
      <c r="S2033" s="1"/>
      <c r="T2033" s="1" t="s">
        <v>52</v>
      </c>
      <c r="U2033" s="1" t="s">
        <v>53</v>
      </c>
      <c r="V2033" t="s">
        <v>29</v>
      </c>
      <c r="W2033"/>
      <c r="X2033" t="s">
        <v>30</v>
      </c>
    </row>
    <row r="2034" spans="2:24">
      <c r="B2034" s="2" t="s">
        <v>3060</v>
      </c>
      <c r="C2034" s="1"/>
      <c r="D2034" s="1"/>
      <c r="E2034" s="1"/>
      <c r="F2034" s="1"/>
      <c r="G2034" s="1"/>
      <c r="H2034" s="1"/>
      <c r="I2034"/>
      <c r="J2034"/>
      <c r="K2034"/>
      <c r="L2034"/>
      <c r="M2034"/>
      <c r="N2034"/>
      <c r="O2034"/>
      <c r="Q2034" t="s">
        <v>25</v>
      </c>
      <c r="R2034" s="1"/>
      <c r="S2034" s="1"/>
      <c r="T2034" s="1" t="s">
        <v>52</v>
      </c>
      <c r="U2034" s="1" t="s">
        <v>53</v>
      </c>
      <c r="V2034" t="s">
        <v>29</v>
      </c>
      <c r="W2034"/>
      <c r="X2034" t="s">
        <v>30</v>
      </c>
    </row>
    <row r="2035" spans="2:24">
      <c r="B2035" s="2" t="s">
        <v>3061</v>
      </c>
      <c r="C2035" s="1"/>
      <c r="D2035" s="1"/>
      <c r="E2035" s="1"/>
      <c r="F2035" s="1"/>
      <c r="G2035" s="1"/>
      <c r="H2035" s="1"/>
      <c r="I2035"/>
      <c r="J2035"/>
      <c r="K2035"/>
      <c r="L2035"/>
      <c r="M2035"/>
      <c r="N2035"/>
      <c r="O2035"/>
      <c r="Q2035" t="s">
        <v>25</v>
      </c>
      <c r="R2035" s="1"/>
      <c r="S2035" s="1"/>
      <c r="T2035" s="1" t="s">
        <v>52</v>
      </c>
      <c r="U2035" s="1" t="s">
        <v>53</v>
      </c>
      <c r="V2035" t="s">
        <v>29</v>
      </c>
      <c r="W2035"/>
      <c r="X2035" t="s">
        <v>30</v>
      </c>
    </row>
    <row r="2036" spans="2:24">
      <c r="B2036" s="2" t="s">
        <v>3062</v>
      </c>
      <c r="C2036" s="1"/>
      <c r="D2036" s="1"/>
      <c r="E2036" s="1"/>
      <c r="F2036" s="1"/>
      <c r="G2036" s="1"/>
      <c r="H2036" s="1"/>
      <c r="I2036"/>
      <c r="J2036"/>
      <c r="K2036"/>
      <c r="L2036"/>
      <c r="M2036"/>
      <c r="N2036"/>
      <c r="O2036"/>
      <c r="Q2036" t="s">
        <v>25</v>
      </c>
      <c r="R2036" s="1"/>
      <c r="S2036" s="1"/>
      <c r="T2036" s="1" t="s">
        <v>39</v>
      </c>
      <c r="U2036" s="1" t="s">
        <v>28</v>
      </c>
      <c r="V2036" t="s">
        <v>29</v>
      </c>
      <c r="W2036"/>
      <c r="X2036" t="s">
        <v>30</v>
      </c>
    </row>
    <row r="2037" spans="2:24">
      <c r="B2037" s="2" t="s">
        <v>3063</v>
      </c>
      <c r="C2037" s="1"/>
      <c r="D2037" s="1"/>
      <c r="E2037" s="1"/>
      <c r="F2037" s="1"/>
      <c r="G2037" s="1"/>
      <c r="H2037" s="1"/>
      <c r="I2037"/>
      <c r="J2037"/>
      <c r="K2037"/>
      <c r="L2037"/>
      <c r="M2037"/>
      <c r="N2037"/>
      <c r="O2037"/>
      <c r="Q2037" t="s">
        <v>25</v>
      </c>
      <c r="R2037" s="1"/>
      <c r="S2037" s="1"/>
      <c r="T2037" s="1" t="s">
        <v>2365</v>
      </c>
      <c r="U2037" s="1" t="s">
        <v>28</v>
      </c>
      <c r="V2037" t="s">
        <v>29</v>
      </c>
      <c r="W2037"/>
      <c r="X2037" t="s">
        <v>30</v>
      </c>
    </row>
    <row r="2038" spans="2:24">
      <c r="B2038" s="2" t="s">
        <v>3064</v>
      </c>
      <c r="C2038" s="1"/>
      <c r="D2038" s="1"/>
      <c r="E2038" s="1"/>
      <c r="F2038" s="1"/>
      <c r="G2038" s="1"/>
      <c r="H2038" s="1"/>
      <c r="I2038"/>
      <c r="J2038"/>
      <c r="K2038"/>
      <c r="L2038"/>
      <c r="M2038"/>
      <c r="N2038"/>
      <c r="O2038"/>
      <c r="Q2038" t="s">
        <v>25</v>
      </c>
      <c r="R2038" s="1"/>
      <c r="S2038" s="1"/>
      <c r="T2038" s="1" t="s">
        <v>670</v>
      </c>
      <c r="U2038" s="1" t="s">
        <v>28</v>
      </c>
      <c r="V2038" t="s">
        <v>29</v>
      </c>
      <c r="W2038"/>
      <c r="X2038" t="s">
        <v>30</v>
      </c>
    </row>
    <row r="2039" spans="2:24">
      <c r="B2039" s="2" t="s">
        <v>3065</v>
      </c>
      <c r="C2039" s="1"/>
      <c r="D2039" s="1"/>
      <c r="E2039" s="1"/>
      <c r="F2039" s="1"/>
      <c r="G2039" s="1"/>
      <c r="H2039" s="1"/>
      <c r="I2039"/>
      <c r="J2039"/>
      <c r="K2039"/>
      <c r="L2039"/>
      <c r="M2039"/>
      <c r="N2039"/>
      <c r="O2039"/>
      <c r="Q2039" t="s">
        <v>25</v>
      </c>
      <c r="R2039" s="1"/>
      <c r="S2039" s="1"/>
      <c r="T2039" s="1" t="s">
        <v>215</v>
      </c>
      <c r="U2039" s="1" t="s">
        <v>102</v>
      </c>
      <c r="V2039" t="s">
        <v>29</v>
      </c>
      <c r="W2039"/>
      <c r="X2039" t="s">
        <v>30</v>
      </c>
    </row>
    <row r="2040" spans="2:24">
      <c r="B2040" s="2" t="s">
        <v>3066</v>
      </c>
      <c r="C2040" s="1"/>
      <c r="D2040" s="1"/>
      <c r="E2040" s="1"/>
      <c r="F2040" s="1"/>
      <c r="G2040" s="1"/>
      <c r="H2040" s="1"/>
      <c r="I2040"/>
      <c r="J2040"/>
      <c r="K2040"/>
      <c r="L2040"/>
      <c r="M2040"/>
      <c r="N2040"/>
      <c r="O2040"/>
      <c r="Q2040" t="s">
        <v>25</v>
      </c>
      <c r="R2040" s="1"/>
      <c r="S2040" s="1"/>
      <c r="T2040" s="1" t="s">
        <v>52</v>
      </c>
      <c r="U2040" s="1" t="s">
        <v>53</v>
      </c>
      <c r="V2040" t="s">
        <v>29</v>
      </c>
      <c r="W2040"/>
      <c r="X2040" t="s">
        <v>30</v>
      </c>
    </row>
    <row r="2041" spans="2:24">
      <c r="B2041" s="2" t="s">
        <v>3067</v>
      </c>
      <c r="C2041" s="1"/>
      <c r="D2041" s="1"/>
      <c r="E2041" s="1"/>
      <c r="F2041" s="1"/>
      <c r="G2041" s="1"/>
      <c r="H2041" s="1"/>
      <c r="I2041"/>
      <c r="J2041"/>
      <c r="K2041"/>
      <c r="L2041"/>
      <c r="M2041"/>
      <c r="N2041"/>
      <c r="O2041"/>
      <c r="Q2041" t="s">
        <v>25</v>
      </c>
      <c r="R2041" s="1"/>
      <c r="S2041" s="1"/>
      <c r="T2041" s="1" t="s">
        <v>311</v>
      </c>
      <c r="U2041" s="1" t="s">
        <v>78</v>
      </c>
      <c r="V2041" t="s">
        <v>29</v>
      </c>
      <c r="W2041"/>
      <c r="X2041" t="s">
        <v>30</v>
      </c>
    </row>
    <row r="2042" spans="2:24">
      <c r="B2042" s="2" t="s">
        <v>3068</v>
      </c>
      <c r="C2042" s="1">
        <v>9428810521</v>
      </c>
      <c r="D2042" s="1"/>
      <c r="E2042" s="1"/>
      <c r="F2042" s="1"/>
      <c r="G2042" s="1" t="s">
        <v>56</v>
      </c>
      <c r="H2042" s="1" t="s">
        <v>92</v>
      </c>
      <c r="I2042"/>
      <c r="J2042"/>
      <c r="K2042"/>
      <c r="L2042"/>
      <c r="M2042"/>
      <c r="N2042"/>
      <c r="O2042"/>
      <c r="Q2042" t="s">
        <v>25</v>
      </c>
      <c r="R2042" s="1" t="s">
        <v>3069</v>
      </c>
      <c r="S2042" s="1"/>
      <c r="T2042" s="1" t="s">
        <v>1285</v>
      </c>
      <c r="U2042" s="1" t="s">
        <v>116</v>
      </c>
      <c r="V2042" t="s">
        <v>29</v>
      </c>
      <c r="W2042"/>
      <c r="X2042" t="s">
        <v>30</v>
      </c>
    </row>
    <row r="2043" spans="2:24">
      <c r="B2043" s="2" t="s">
        <v>3070</v>
      </c>
      <c r="C2043" s="1">
        <v>8149687555</v>
      </c>
      <c r="D2043" s="1"/>
      <c r="E2043" s="1"/>
      <c r="F2043" s="1"/>
      <c r="G2043" s="1" t="s">
        <v>56</v>
      </c>
      <c r="H2043" s="1" t="s">
        <v>331</v>
      </c>
      <c r="I2043"/>
      <c r="J2043"/>
      <c r="K2043"/>
      <c r="L2043"/>
      <c r="M2043"/>
      <c r="N2043"/>
      <c r="O2043"/>
      <c r="Q2043" t="s">
        <v>25</v>
      </c>
      <c r="R2043" s="1"/>
      <c r="S2043" s="1"/>
      <c r="T2043" s="1" t="s">
        <v>305</v>
      </c>
      <c r="U2043" s="1" t="s">
        <v>33</v>
      </c>
      <c r="V2043" t="s">
        <v>29</v>
      </c>
      <c r="W2043"/>
      <c r="X2043" t="s">
        <v>30</v>
      </c>
    </row>
    <row r="2044" spans="2:24">
      <c r="B2044" s="2" t="s">
        <v>3071</v>
      </c>
      <c r="C2044" s="1">
        <v>7359468388</v>
      </c>
      <c r="D2044" s="1"/>
      <c r="E2044" s="1"/>
      <c r="F2044" s="1"/>
      <c r="G2044" s="1" t="s">
        <v>45</v>
      </c>
      <c r="H2044" s="1" t="s">
        <v>57</v>
      </c>
      <c r="I2044"/>
      <c r="J2044"/>
      <c r="K2044"/>
      <c r="L2044"/>
      <c r="M2044"/>
      <c r="N2044"/>
      <c r="O2044"/>
      <c r="Q2044" t="s">
        <v>25</v>
      </c>
      <c r="R2044" s="1"/>
      <c r="S2044" s="1"/>
      <c r="T2044" s="1" t="s">
        <v>345</v>
      </c>
      <c r="U2044" s="1" t="s">
        <v>116</v>
      </c>
      <c r="V2044" t="s">
        <v>29</v>
      </c>
      <c r="W2044"/>
      <c r="X2044" t="s">
        <v>30</v>
      </c>
    </row>
    <row r="2045" spans="2:24">
      <c r="B2045" s="2" t="s">
        <v>3072</v>
      </c>
      <c r="C2045" s="1"/>
      <c r="D2045" s="1"/>
      <c r="E2045" s="1"/>
      <c r="F2045" s="1"/>
      <c r="G2045" s="1"/>
      <c r="H2045" s="1"/>
      <c r="I2045"/>
      <c r="J2045"/>
      <c r="K2045"/>
      <c r="L2045"/>
      <c r="M2045"/>
      <c r="N2045"/>
      <c r="O2045"/>
      <c r="Q2045" t="s">
        <v>25</v>
      </c>
      <c r="R2045" s="1" t="s">
        <v>3073</v>
      </c>
      <c r="S2045" s="1"/>
      <c r="T2045" s="1" t="s">
        <v>450</v>
      </c>
      <c r="U2045" s="1" t="s">
        <v>90</v>
      </c>
      <c r="V2045" t="s">
        <v>29</v>
      </c>
      <c r="W2045"/>
      <c r="X2045" t="s">
        <v>30</v>
      </c>
    </row>
    <row r="2046" spans="2:24">
      <c r="B2046" s="2" t="s">
        <v>3074</v>
      </c>
      <c r="C2046" s="1">
        <v>9871002007</v>
      </c>
      <c r="D2046" s="1"/>
      <c r="E2046" s="1"/>
      <c r="F2046" s="1"/>
      <c r="G2046" s="1" t="s">
        <v>146</v>
      </c>
      <c r="H2046" s="1" t="s">
        <v>476</v>
      </c>
      <c r="I2046"/>
      <c r="J2046"/>
      <c r="K2046"/>
      <c r="L2046"/>
      <c r="M2046"/>
      <c r="N2046"/>
      <c r="O2046"/>
      <c r="Q2046" t="s">
        <v>25</v>
      </c>
      <c r="R2046" s="1"/>
      <c r="S2046" s="1"/>
      <c r="T2046" s="1" t="s">
        <v>73</v>
      </c>
      <c r="U2046" s="1" t="s">
        <v>53</v>
      </c>
      <c r="V2046" t="s">
        <v>29</v>
      </c>
      <c r="W2046"/>
      <c r="X2046" t="s">
        <v>30</v>
      </c>
    </row>
    <row r="2047" spans="2:24">
      <c r="B2047" s="2" t="s">
        <v>3075</v>
      </c>
      <c r="C2047" s="1"/>
      <c r="D2047" s="1"/>
      <c r="E2047" s="1"/>
      <c r="F2047" s="1"/>
      <c r="G2047" s="1"/>
      <c r="H2047" s="1"/>
      <c r="I2047"/>
      <c r="J2047"/>
      <c r="K2047"/>
      <c r="L2047"/>
      <c r="M2047"/>
      <c r="N2047"/>
      <c r="O2047"/>
      <c r="Q2047" t="s">
        <v>25</v>
      </c>
      <c r="R2047" s="1"/>
      <c r="S2047" s="1"/>
      <c r="T2047" s="1" t="s">
        <v>52</v>
      </c>
      <c r="U2047" s="1" t="s">
        <v>53</v>
      </c>
      <c r="V2047" t="s">
        <v>29</v>
      </c>
      <c r="W2047"/>
      <c r="X2047" t="s">
        <v>30</v>
      </c>
    </row>
    <row r="2048" spans="2:24">
      <c r="B2048" s="2" t="s">
        <v>3076</v>
      </c>
      <c r="C2048" s="1"/>
      <c r="D2048" s="1"/>
      <c r="E2048" s="1"/>
      <c r="F2048" s="1"/>
      <c r="G2048" s="1"/>
      <c r="H2048" s="1"/>
      <c r="I2048"/>
      <c r="J2048"/>
      <c r="K2048"/>
      <c r="L2048"/>
      <c r="M2048"/>
      <c r="N2048"/>
      <c r="O2048"/>
      <c r="Q2048" t="s">
        <v>25</v>
      </c>
      <c r="R2048" s="1"/>
      <c r="S2048" s="1"/>
      <c r="T2048" s="1" t="s">
        <v>3077</v>
      </c>
      <c r="U2048" s="1" t="s">
        <v>179</v>
      </c>
      <c r="V2048" t="s">
        <v>29</v>
      </c>
      <c r="W2048"/>
      <c r="X2048" t="s">
        <v>30</v>
      </c>
    </row>
    <row r="2049" spans="2:24">
      <c r="B2049" s="2" t="s">
        <v>3078</v>
      </c>
      <c r="C2049" s="1"/>
      <c r="D2049" s="1"/>
      <c r="E2049" s="1"/>
      <c r="F2049" s="1"/>
      <c r="G2049" s="1"/>
      <c r="H2049" s="1"/>
      <c r="I2049"/>
      <c r="J2049"/>
      <c r="K2049"/>
      <c r="L2049"/>
      <c r="M2049"/>
      <c r="N2049"/>
      <c r="O2049"/>
      <c r="Q2049" t="s">
        <v>25</v>
      </c>
      <c r="R2049" s="1"/>
      <c r="S2049" s="1"/>
      <c r="T2049" s="1" t="s">
        <v>52</v>
      </c>
      <c r="U2049" s="1" t="s">
        <v>53</v>
      </c>
      <c r="V2049" t="s">
        <v>29</v>
      </c>
      <c r="W2049"/>
      <c r="X2049" t="s">
        <v>30</v>
      </c>
    </row>
    <row r="2050" spans="2:24">
      <c r="B2050" s="2" t="s">
        <v>3079</v>
      </c>
      <c r="C2050" s="1"/>
      <c r="D2050" s="1"/>
      <c r="E2050" s="1"/>
      <c r="F2050" s="1"/>
      <c r="G2050" s="1"/>
      <c r="H2050" s="1"/>
      <c r="I2050"/>
      <c r="J2050"/>
      <c r="K2050"/>
      <c r="L2050"/>
      <c r="M2050"/>
      <c r="N2050"/>
      <c r="O2050"/>
      <c r="Q2050" t="s">
        <v>25</v>
      </c>
      <c r="R2050" s="1"/>
      <c r="S2050" s="1"/>
      <c r="T2050" s="1" t="s">
        <v>52</v>
      </c>
      <c r="U2050" s="1" t="s">
        <v>53</v>
      </c>
      <c r="V2050" t="s">
        <v>29</v>
      </c>
      <c r="W2050"/>
      <c r="X2050" t="s">
        <v>30</v>
      </c>
    </row>
    <row r="2051" spans="2:24">
      <c r="B2051" s="2" t="s">
        <v>3080</v>
      </c>
      <c r="C2051" s="1">
        <f>919368684652</f>
        <v>919368684652</v>
      </c>
      <c r="D2051" s="1"/>
      <c r="E2051" s="1"/>
      <c r="F2051" s="1"/>
      <c r="G2051" s="1" t="s">
        <v>45</v>
      </c>
      <c r="H2051" s="1" t="s">
        <v>46</v>
      </c>
      <c r="I2051"/>
      <c r="J2051"/>
      <c r="K2051"/>
      <c r="L2051"/>
      <c r="M2051"/>
      <c r="N2051"/>
      <c r="O2051"/>
      <c r="Q2051" t="s">
        <v>25</v>
      </c>
      <c r="R2051" s="1"/>
      <c r="S2051" s="1"/>
      <c r="T2051" s="1" t="s">
        <v>2365</v>
      </c>
      <c r="U2051" s="1" t="s">
        <v>28</v>
      </c>
      <c r="V2051" t="s">
        <v>29</v>
      </c>
      <c r="W2051"/>
      <c r="X2051" t="s">
        <v>30</v>
      </c>
    </row>
    <row r="2052" spans="2:24">
      <c r="B2052" s="2" t="s">
        <v>3081</v>
      </c>
      <c r="C2052" s="1">
        <f>919868210089</f>
        <v>919868210089</v>
      </c>
      <c r="D2052" s="1"/>
      <c r="E2052" s="1"/>
      <c r="F2052" s="1"/>
      <c r="G2052" s="1" t="s">
        <v>45</v>
      </c>
      <c r="H2052" s="1" t="s">
        <v>695</v>
      </c>
      <c r="I2052"/>
      <c r="J2052"/>
      <c r="K2052"/>
      <c r="L2052"/>
      <c r="M2052"/>
      <c r="N2052"/>
      <c r="O2052"/>
      <c r="Q2052" t="s">
        <v>25</v>
      </c>
      <c r="R2052" s="1"/>
      <c r="S2052" s="1"/>
      <c r="T2052" s="1" t="s">
        <v>660</v>
      </c>
      <c r="U2052" s="1" t="s">
        <v>53</v>
      </c>
      <c r="V2052" t="s">
        <v>29</v>
      </c>
      <c r="W2052"/>
      <c r="X2052" t="s">
        <v>30</v>
      </c>
    </row>
    <row r="2053" spans="2:24">
      <c r="B2053" s="2" t="s">
        <v>3082</v>
      </c>
      <c r="C2053" s="1"/>
      <c r="D2053" s="1"/>
      <c r="E2053" s="1"/>
      <c r="F2053" s="1"/>
      <c r="G2053" s="1"/>
      <c r="H2053" s="1"/>
      <c r="I2053"/>
      <c r="J2053"/>
      <c r="K2053"/>
      <c r="L2053"/>
      <c r="M2053"/>
      <c r="N2053"/>
      <c r="O2053"/>
      <c r="Q2053" t="s">
        <v>25</v>
      </c>
      <c r="R2053" s="1"/>
      <c r="S2053" s="1"/>
      <c r="T2053" s="1" t="s">
        <v>614</v>
      </c>
      <c r="U2053" s="1" t="s">
        <v>70</v>
      </c>
      <c r="V2053" t="s">
        <v>29</v>
      </c>
      <c r="W2053"/>
      <c r="X2053" t="s">
        <v>30</v>
      </c>
    </row>
    <row r="2054" spans="2:24">
      <c r="B2054" s="2" t="s">
        <v>3083</v>
      </c>
      <c r="C2054" s="1"/>
      <c r="D2054" s="1"/>
      <c r="E2054" s="1"/>
      <c r="F2054" s="1"/>
      <c r="G2054" s="1"/>
      <c r="H2054" s="1"/>
      <c r="I2054"/>
      <c r="J2054"/>
      <c r="K2054"/>
      <c r="L2054"/>
      <c r="M2054"/>
      <c r="N2054"/>
      <c r="O2054"/>
      <c r="Q2054" t="s">
        <v>25</v>
      </c>
      <c r="R2054" s="1" t="s">
        <v>3084</v>
      </c>
      <c r="S2054" s="1"/>
      <c r="T2054" s="1" t="s">
        <v>115</v>
      </c>
      <c r="U2054" s="1" t="s">
        <v>116</v>
      </c>
      <c r="V2054" t="s">
        <v>29</v>
      </c>
      <c r="W2054"/>
      <c r="X2054" t="s">
        <v>30</v>
      </c>
    </row>
    <row r="2055" spans="2:24">
      <c r="B2055" s="2" t="s">
        <v>3085</v>
      </c>
      <c r="C2055" s="1">
        <v>8700254616</v>
      </c>
      <c r="D2055" s="1"/>
      <c r="E2055" s="1"/>
      <c r="F2055" s="1"/>
      <c r="G2055" s="1" t="s">
        <v>72</v>
      </c>
      <c r="H2055" s="1" t="s">
        <v>46</v>
      </c>
      <c r="I2055"/>
      <c r="J2055"/>
      <c r="K2055"/>
      <c r="L2055"/>
      <c r="M2055"/>
      <c r="N2055"/>
      <c r="O2055"/>
      <c r="Q2055" t="s">
        <v>25</v>
      </c>
      <c r="R2055" s="1"/>
      <c r="S2055" s="1"/>
      <c r="T2055" s="1" t="s">
        <v>660</v>
      </c>
      <c r="U2055" s="1" t="s">
        <v>53</v>
      </c>
      <c r="V2055" t="s">
        <v>29</v>
      </c>
      <c r="W2055"/>
      <c r="X2055" t="s">
        <v>30</v>
      </c>
    </row>
    <row r="2056" spans="2:24">
      <c r="B2056" s="2" t="s">
        <v>3086</v>
      </c>
      <c r="C2056" s="1"/>
      <c r="D2056" s="1"/>
      <c r="E2056" s="1"/>
      <c r="F2056" s="1"/>
      <c r="G2056" s="1"/>
      <c r="H2056" s="1"/>
      <c r="I2056"/>
      <c r="J2056"/>
      <c r="K2056"/>
      <c r="L2056"/>
      <c r="M2056"/>
      <c r="N2056"/>
      <c r="O2056"/>
      <c r="Q2056" t="s">
        <v>25</v>
      </c>
      <c r="R2056" s="1"/>
      <c r="S2056" s="1"/>
      <c r="T2056" s="1" t="s">
        <v>626</v>
      </c>
      <c r="U2056" s="1" t="s">
        <v>116</v>
      </c>
      <c r="V2056" t="s">
        <v>29</v>
      </c>
      <c r="W2056"/>
      <c r="X2056" t="s">
        <v>30</v>
      </c>
    </row>
    <row r="2057" spans="2:24">
      <c r="B2057" s="2" t="s">
        <v>3087</v>
      </c>
      <c r="C2057" s="1"/>
      <c r="D2057" s="1"/>
      <c r="E2057" s="1"/>
      <c r="F2057" s="1"/>
      <c r="G2057" s="1"/>
      <c r="H2057" s="1"/>
      <c r="I2057"/>
      <c r="J2057"/>
      <c r="K2057"/>
      <c r="L2057"/>
      <c r="M2057"/>
      <c r="N2057"/>
      <c r="O2057"/>
      <c r="Q2057" t="s">
        <v>25</v>
      </c>
      <c r="R2057" s="1"/>
      <c r="S2057" s="1"/>
      <c r="T2057" s="1" t="s">
        <v>1225</v>
      </c>
      <c r="U2057" s="1" t="s">
        <v>179</v>
      </c>
      <c r="V2057" t="s">
        <v>29</v>
      </c>
      <c r="W2057"/>
      <c r="X2057" t="s">
        <v>30</v>
      </c>
    </row>
    <row r="2058" spans="2:24">
      <c r="B2058" s="2" t="s">
        <v>3088</v>
      </c>
      <c r="C2058" s="1"/>
      <c r="D2058" s="1"/>
      <c r="E2058" s="1"/>
      <c r="F2058" s="1"/>
      <c r="G2058" s="1"/>
      <c r="H2058" s="1"/>
      <c r="I2058"/>
      <c r="J2058"/>
      <c r="K2058"/>
      <c r="L2058"/>
      <c r="M2058"/>
      <c r="N2058"/>
      <c r="O2058"/>
      <c r="Q2058" t="s">
        <v>25</v>
      </c>
      <c r="R2058" s="1"/>
      <c r="S2058" s="1"/>
      <c r="T2058" s="1" t="s">
        <v>719</v>
      </c>
      <c r="U2058" s="1" t="s">
        <v>90</v>
      </c>
      <c r="V2058" t="s">
        <v>29</v>
      </c>
      <c r="W2058"/>
      <c r="X2058" t="s">
        <v>30</v>
      </c>
    </row>
    <row r="2059" spans="2:24">
      <c r="B2059" s="2" t="s">
        <v>3089</v>
      </c>
      <c r="C2059" s="1"/>
      <c r="D2059" s="1"/>
      <c r="E2059" s="1"/>
      <c r="F2059" s="1"/>
      <c r="G2059" s="1"/>
      <c r="H2059" s="1"/>
      <c r="I2059"/>
      <c r="J2059"/>
      <c r="K2059"/>
      <c r="L2059"/>
      <c r="M2059"/>
      <c r="N2059"/>
      <c r="O2059"/>
      <c r="Q2059" t="s">
        <v>25</v>
      </c>
      <c r="R2059" s="1"/>
      <c r="S2059" s="1"/>
      <c r="T2059" s="1" t="s">
        <v>255</v>
      </c>
      <c r="U2059" s="1" t="s">
        <v>116</v>
      </c>
      <c r="V2059" t="s">
        <v>29</v>
      </c>
      <c r="W2059"/>
      <c r="X2059" t="s">
        <v>30</v>
      </c>
    </row>
    <row r="2060" spans="2:24">
      <c r="B2060" s="2" t="s">
        <v>3090</v>
      </c>
      <c r="C2060" s="1">
        <v>8872032212</v>
      </c>
      <c r="D2060" s="1"/>
      <c r="E2060" s="1"/>
      <c r="F2060" s="1"/>
      <c r="G2060" s="1" t="s">
        <v>915</v>
      </c>
      <c r="H2060" s="1" t="s">
        <v>46</v>
      </c>
      <c r="I2060"/>
      <c r="J2060"/>
      <c r="K2060"/>
      <c r="L2060"/>
      <c r="M2060"/>
      <c r="N2060"/>
      <c r="O2060"/>
      <c r="Q2060" t="s">
        <v>25</v>
      </c>
      <c r="R2060" s="1"/>
      <c r="S2060" s="1"/>
      <c r="T2060" s="1" t="s">
        <v>2113</v>
      </c>
      <c r="U2060" s="1" t="s">
        <v>477</v>
      </c>
      <c r="V2060" t="s">
        <v>29</v>
      </c>
      <c r="W2060"/>
      <c r="X2060" t="s">
        <v>30</v>
      </c>
    </row>
    <row r="2061" spans="2:24">
      <c r="B2061" s="2" t="s">
        <v>3091</v>
      </c>
      <c r="C2061" s="1">
        <v>7004821886</v>
      </c>
      <c r="D2061" s="1"/>
      <c r="E2061" s="1"/>
      <c r="F2061" s="1"/>
      <c r="G2061" s="1" t="s">
        <v>45</v>
      </c>
      <c r="H2061" s="1" t="s">
        <v>409</v>
      </c>
      <c r="I2061"/>
      <c r="J2061"/>
      <c r="K2061"/>
      <c r="L2061"/>
      <c r="M2061"/>
      <c r="N2061"/>
      <c r="O2061"/>
      <c r="Q2061" t="s">
        <v>25</v>
      </c>
      <c r="R2061" s="1"/>
      <c r="S2061" s="1"/>
      <c r="T2061" s="1" t="s">
        <v>970</v>
      </c>
      <c r="U2061" s="1" t="s">
        <v>284</v>
      </c>
      <c r="V2061" t="s">
        <v>29</v>
      </c>
      <c r="W2061"/>
      <c r="X2061" t="s">
        <v>30</v>
      </c>
    </row>
    <row r="2062" spans="2:24">
      <c r="B2062" s="2" t="s">
        <v>3092</v>
      </c>
      <c r="C2062" s="1"/>
      <c r="D2062" s="1"/>
      <c r="E2062" s="1"/>
      <c r="F2062" s="1"/>
      <c r="G2062" s="1"/>
      <c r="H2062" s="1"/>
      <c r="I2062"/>
      <c r="J2062"/>
      <c r="K2062"/>
      <c r="L2062"/>
      <c r="M2062"/>
      <c r="N2062"/>
      <c r="O2062"/>
      <c r="Q2062" t="s">
        <v>25</v>
      </c>
      <c r="R2062" s="1"/>
      <c r="S2062" s="1"/>
      <c r="T2062" s="1" t="s">
        <v>3093</v>
      </c>
      <c r="U2062" s="1" t="s">
        <v>33</v>
      </c>
      <c r="V2062" t="s">
        <v>29</v>
      </c>
      <c r="W2062"/>
      <c r="X2062" t="s">
        <v>30</v>
      </c>
    </row>
    <row r="2063" spans="2:24">
      <c r="B2063" s="2" t="s">
        <v>3094</v>
      </c>
      <c r="C2063" s="1"/>
      <c r="D2063" s="1"/>
      <c r="E2063" s="1"/>
      <c r="F2063" s="1"/>
      <c r="G2063" s="1"/>
      <c r="H2063" s="1"/>
      <c r="I2063"/>
      <c r="J2063"/>
      <c r="K2063"/>
      <c r="L2063"/>
      <c r="M2063"/>
      <c r="N2063"/>
      <c r="O2063"/>
      <c r="Q2063" t="s">
        <v>25</v>
      </c>
      <c r="R2063" s="1" t="s">
        <v>3095</v>
      </c>
      <c r="S2063" s="1"/>
      <c r="T2063" s="1" t="s">
        <v>123</v>
      </c>
      <c r="U2063" s="1" t="s">
        <v>43</v>
      </c>
      <c r="V2063" t="s">
        <v>29</v>
      </c>
      <c r="W2063"/>
      <c r="X2063" t="s">
        <v>30</v>
      </c>
    </row>
    <row r="2064" spans="2:24">
      <c r="B2064" s="2" t="s">
        <v>3096</v>
      </c>
      <c r="C2064" s="1">
        <v>8094397343</v>
      </c>
      <c r="D2064" s="1"/>
      <c r="E2064" s="1"/>
      <c r="F2064" s="1"/>
      <c r="G2064" s="1" t="s">
        <v>45</v>
      </c>
      <c r="H2064" s="1" t="s">
        <v>247</v>
      </c>
      <c r="I2064"/>
      <c r="J2064"/>
      <c r="K2064"/>
      <c r="L2064"/>
      <c r="M2064"/>
      <c r="N2064"/>
      <c r="O2064"/>
      <c r="Q2064" t="s">
        <v>25</v>
      </c>
      <c r="R2064" s="1"/>
      <c r="S2064" s="1"/>
      <c r="T2064" s="1" t="s">
        <v>99</v>
      </c>
      <c r="U2064" s="1" t="s">
        <v>43</v>
      </c>
      <c r="V2064" t="s">
        <v>29</v>
      </c>
      <c r="W2064"/>
      <c r="X2064" t="s">
        <v>30</v>
      </c>
    </row>
    <row r="2065" spans="2:24">
      <c r="B2065" s="2" t="s">
        <v>3097</v>
      </c>
      <c r="C2065" s="1">
        <v>9449012788</v>
      </c>
      <c r="D2065" s="1"/>
      <c r="E2065" s="1"/>
      <c r="F2065" s="1"/>
      <c r="G2065" s="1" t="s">
        <v>1216</v>
      </c>
      <c r="H2065" s="1" t="s">
        <v>46</v>
      </c>
      <c r="I2065"/>
      <c r="J2065"/>
      <c r="K2065"/>
      <c r="L2065"/>
      <c r="M2065"/>
      <c r="N2065"/>
      <c r="O2065"/>
      <c r="Q2065" t="s">
        <v>25</v>
      </c>
      <c r="R2065" s="1"/>
      <c r="S2065" s="1"/>
      <c r="T2065" s="1" t="s">
        <v>2064</v>
      </c>
      <c r="U2065" s="1" t="s">
        <v>102</v>
      </c>
      <c r="V2065" t="s">
        <v>29</v>
      </c>
      <c r="W2065"/>
      <c r="X2065" t="s">
        <v>30</v>
      </c>
    </row>
    <row r="2066" spans="2:24">
      <c r="B2066" s="2" t="s">
        <v>3098</v>
      </c>
      <c r="C2066" s="1">
        <v>9818911119</v>
      </c>
      <c r="D2066" s="1"/>
      <c r="E2066" s="1"/>
      <c r="F2066" s="1"/>
      <c r="G2066" s="1" t="s">
        <v>230</v>
      </c>
      <c r="H2066" s="1" t="s">
        <v>57</v>
      </c>
      <c r="I2066"/>
      <c r="J2066"/>
      <c r="K2066"/>
      <c r="L2066"/>
      <c r="M2066"/>
      <c r="N2066"/>
      <c r="O2066"/>
      <c r="Q2066" t="s">
        <v>25</v>
      </c>
      <c r="R2066" s="1"/>
      <c r="S2066" s="1"/>
      <c r="T2066" s="1" t="s">
        <v>660</v>
      </c>
      <c r="U2066" s="1" t="s">
        <v>53</v>
      </c>
      <c r="V2066" t="s">
        <v>29</v>
      </c>
      <c r="W2066"/>
      <c r="X2066" t="s">
        <v>30</v>
      </c>
    </row>
    <row r="2067" spans="2:24">
      <c r="B2067" s="2" t="s">
        <v>3099</v>
      </c>
      <c r="C2067" s="1"/>
      <c r="D2067" s="1"/>
      <c r="E2067" s="1"/>
      <c r="F2067" s="1"/>
      <c r="G2067" s="1"/>
      <c r="H2067" s="1"/>
      <c r="I2067"/>
      <c r="J2067"/>
      <c r="K2067"/>
      <c r="L2067"/>
      <c r="M2067"/>
      <c r="N2067"/>
      <c r="O2067"/>
      <c r="Q2067" t="s">
        <v>25</v>
      </c>
      <c r="R2067" s="1"/>
      <c r="S2067" s="1"/>
      <c r="T2067" s="1" t="s">
        <v>345</v>
      </c>
      <c r="U2067" s="1" t="s">
        <v>116</v>
      </c>
      <c r="V2067" t="s">
        <v>29</v>
      </c>
      <c r="W2067"/>
      <c r="X2067" t="s">
        <v>30</v>
      </c>
    </row>
    <row r="2068" spans="2:24">
      <c r="B2068" s="2" t="s">
        <v>3100</v>
      </c>
      <c r="C2068" s="1">
        <v>9953694833</v>
      </c>
      <c r="D2068" s="1"/>
      <c r="E2068" s="1"/>
      <c r="F2068" s="1"/>
      <c r="G2068" s="1" t="s">
        <v>146</v>
      </c>
      <c r="H2068" s="1" t="s">
        <v>247</v>
      </c>
      <c r="I2068"/>
      <c r="J2068"/>
      <c r="K2068"/>
      <c r="L2068"/>
      <c r="M2068"/>
      <c r="N2068"/>
      <c r="O2068"/>
      <c r="Q2068" t="s">
        <v>25</v>
      </c>
      <c r="R2068" s="1"/>
      <c r="S2068" s="1"/>
      <c r="T2068" s="1" t="s">
        <v>1079</v>
      </c>
      <c r="U2068" s="1" t="s">
        <v>53</v>
      </c>
      <c r="V2068" t="s">
        <v>29</v>
      </c>
      <c r="W2068"/>
      <c r="X2068" t="s">
        <v>30</v>
      </c>
    </row>
    <row r="2069" spans="2:24">
      <c r="B2069" s="2" t="s">
        <v>3101</v>
      </c>
      <c r="C2069" s="1"/>
      <c r="D2069" s="1"/>
      <c r="E2069" s="1"/>
      <c r="F2069" s="1"/>
      <c r="G2069" s="1"/>
      <c r="H2069" s="1"/>
      <c r="I2069"/>
      <c r="J2069"/>
      <c r="K2069"/>
      <c r="L2069"/>
      <c r="M2069"/>
      <c r="N2069"/>
      <c r="O2069"/>
      <c r="Q2069" t="s">
        <v>25</v>
      </c>
      <c r="R2069" s="1"/>
      <c r="S2069" s="1"/>
      <c r="T2069" s="1" t="s">
        <v>746</v>
      </c>
      <c r="U2069" s="1" t="s">
        <v>78</v>
      </c>
      <c r="V2069" t="s">
        <v>29</v>
      </c>
      <c r="W2069"/>
      <c r="X2069" t="s">
        <v>30</v>
      </c>
    </row>
    <row r="2070" spans="2:24">
      <c r="B2070" s="2" t="s">
        <v>3102</v>
      </c>
      <c r="C2070" s="1"/>
      <c r="D2070" s="1"/>
      <c r="E2070" s="1"/>
      <c r="F2070" s="1"/>
      <c r="G2070" s="1"/>
      <c r="H2070" s="1"/>
      <c r="I2070"/>
      <c r="J2070"/>
      <c r="K2070"/>
      <c r="L2070"/>
      <c r="M2070"/>
      <c r="N2070"/>
      <c r="O2070"/>
      <c r="Q2070" t="s">
        <v>25</v>
      </c>
      <c r="R2070" s="1"/>
      <c r="S2070" s="1"/>
      <c r="T2070" s="1" t="s">
        <v>52</v>
      </c>
      <c r="U2070" s="1" t="s">
        <v>53</v>
      </c>
      <c r="V2070" t="s">
        <v>29</v>
      </c>
      <c r="W2070"/>
      <c r="X2070" t="s">
        <v>30</v>
      </c>
    </row>
    <row r="2071" spans="2:24">
      <c r="B2071" s="2" t="s">
        <v>3103</v>
      </c>
      <c r="C2071" s="1">
        <v>9837005035</v>
      </c>
      <c r="D2071" s="1"/>
      <c r="E2071" s="1"/>
      <c r="F2071" s="1"/>
      <c r="G2071" s="1" t="s">
        <v>146</v>
      </c>
      <c r="H2071" s="1" t="s">
        <v>476</v>
      </c>
      <c r="I2071"/>
      <c r="J2071"/>
      <c r="K2071"/>
      <c r="L2071"/>
      <c r="M2071"/>
      <c r="N2071"/>
      <c r="O2071"/>
      <c r="Q2071" t="s">
        <v>25</v>
      </c>
      <c r="R2071" s="1"/>
      <c r="S2071" s="1"/>
      <c r="T2071" s="1" t="s">
        <v>66</v>
      </c>
      <c r="U2071" s="1" t="s">
        <v>28</v>
      </c>
      <c r="V2071" t="s">
        <v>29</v>
      </c>
      <c r="W2071"/>
      <c r="X2071" t="s">
        <v>30</v>
      </c>
    </row>
    <row r="2072" spans="2:24">
      <c r="B2072" s="2" t="s">
        <v>3104</v>
      </c>
      <c r="C2072" s="1"/>
      <c r="D2072" s="1"/>
      <c r="E2072" s="1"/>
      <c r="F2072" s="1"/>
      <c r="G2072" s="1"/>
      <c r="H2072" s="1"/>
      <c r="I2072"/>
      <c r="J2072"/>
      <c r="K2072"/>
      <c r="L2072"/>
      <c r="M2072"/>
      <c r="N2072"/>
      <c r="O2072"/>
      <c r="Q2072" t="s">
        <v>25</v>
      </c>
      <c r="R2072" s="1"/>
      <c r="S2072" s="1"/>
      <c r="T2072" s="1" t="s">
        <v>423</v>
      </c>
      <c r="U2072" s="1" t="s">
        <v>28</v>
      </c>
      <c r="V2072" t="s">
        <v>29</v>
      </c>
      <c r="W2072"/>
      <c r="X2072" t="s">
        <v>30</v>
      </c>
    </row>
    <row r="2073" spans="2:24">
      <c r="B2073" s="2" t="s">
        <v>3105</v>
      </c>
      <c r="C2073" s="1">
        <v>8777306547</v>
      </c>
      <c r="D2073" s="1"/>
      <c r="E2073" s="1"/>
      <c r="F2073" s="1"/>
      <c r="G2073" s="1" t="s">
        <v>45</v>
      </c>
      <c r="H2073" s="1" t="s">
        <v>476</v>
      </c>
      <c r="I2073"/>
      <c r="J2073"/>
      <c r="K2073"/>
      <c r="L2073"/>
      <c r="M2073"/>
      <c r="N2073"/>
      <c r="O2073"/>
      <c r="Q2073" t="s">
        <v>25</v>
      </c>
      <c r="R2073" s="1"/>
      <c r="S2073" s="1"/>
      <c r="T2073" s="1" t="s">
        <v>454</v>
      </c>
      <c r="U2073" s="1" t="s">
        <v>70</v>
      </c>
      <c r="V2073" t="s">
        <v>29</v>
      </c>
      <c r="W2073"/>
      <c r="X2073" t="s">
        <v>30</v>
      </c>
    </row>
    <row r="2074" spans="2:24">
      <c r="B2074" s="2" t="s">
        <v>3106</v>
      </c>
      <c r="C2074" s="1"/>
      <c r="D2074" s="1"/>
      <c r="E2074" s="1"/>
      <c r="F2074" s="1"/>
      <c r="G2074" s="1"/>
      <c r="H2074" s="1"/>
      <c r="I2074"/>
      <c r="J2074"/>
      <c r="K2074"/>
      <c r="L2074"/>
      <c r="M2074"/>
      <c r="N2074"/>
      <c r="O2074"/>
      <c r="Q2074" t="s">
        <v>25</v>
      </c>
      <c r="R2074" s="1"/>
      <c r="S2074" s="1"/>
      <c r="T2074" s="1" t="s">
        <v>52</v>
      </c>
      <c r="U2074" s="1" t="s">
        <v>53</v>
      </c>
      <c r="V2074" t="s">
        <v>29</v>
      </c>
      <c r="W2074"/>
      <c r="X2074" t="s">
        <v>30</v>
      </c>
    </row>
    <row r="2075" spans="2:24">
      <c r="B2075" s="2" t="s">
        <v>3107</v>
      </c>
      <c r="C2075" s="1">
        <v>9827184494</v>
      </c>
      <c r="D2075" s="1"/>
      <c r="E2075" s="1"/>
      <c r="F2075" s="1"/>
      <c r="G2075" s="1" t="s">
        <v>230</v>
      </c>
      <c r="H2075" s="1" t="s">
        <v>331</v>
      </c>
      <c r="I2075"/>
      <c r="J2075"/>
      <c r="K2075"/>
      <c r="L2075"/>
      <c r="M2075"/>
      <c r="N2075"/>
      <c r="O2075"/>
      <c r="Q2075" t="s">
        <v>25</v>
      </c>
      <c r="R2075" s="1"/>
      <c r="S2075" s="1"/>
      <c r="T2075" s="1" t="s">
        <v>410</v>
      </c>
      <c r="U2075" s="1" t="s">
        <v>350</v>
      </c>
      <c r="V2075" t="s">
        <v>29</v>
      </c>
      <c r="W2075"/>
      <c r="X2075" t="s">
        <v>30</v>
      </c>
    </row>
    <row r="2076" spans="2:24">
      <c r="B2076" s="2" t="s">
        <v>3108</v>
      </c>
      <c r="C2076" s="1"/>
      <c r="D2076" s="1"/>
      <c r="E2076" s="1"/>
      <c r="F2076" s="1"/>
      <c r="G2076" s="1"/>
      <c r="H2076" s="1"/>
      <c r="I2076"/>
      <c r="J2076"/>
      <c r="K2076"/>
      <c r="L2076"/>
      <c r="M2076"/>
      <c r="N2076"/>
      <c r="O2076"/>
      <c r="Q2076" t="s">
        <v>25</v>
      </c>
      <c r="R2076" s="1" t="s">
        <v>3109</v>
      </c>
      <c r="S2076" s="1"/>
      <c r="T2076" s="1" t="s">
        <v>269</v>
      </c>
      <c r="U2076" s="1" t="s">
        <v>116</v>
      </c>
      <c r="V2076" t="s">
        <v>29</v>
      </c>
      <c r="W2076"/>
      <c r="X2076" t="s">
        <v>30</v>
      </c>
    </row>
    <row r="2077" spans="2:24">
      <c r="B2077" s="2" t="s">
        <v>3110</v>
      </c>
      <c r="C2077" s="1"/>
      <c r="D2077" s="1"/>
      <c r="E2077" s="1"/>
      <c r="F2077" s="1"/>
      <c r="G2077" s="1"/>
      <c r="H2077" s="1"/>
      <c r="I2077"/>
      <c r="J2077"/>
      <c r="K2077"/>
      <c r="L2077"/>
      <c r="M2077"/>
      <c r="N2077"/>
      <c r="O2077"/>
      <c r="Q2077" t="s">
        <v>25</v>
      </c>
      <c r="R2077" s="1"/>
      <c r="S2077" s="1"/>
      <c r="T2077" s="1" t="s">
        <v>374</v>
      </c>
      <c r="U2077" s="1" t="s">
        <v>78</v>
      </c>
      <c r="V2077" t="s">
        <v>29</v>
      </c>
      <c r="W2077"/>
      <c r="X2077" t="s">
        <v>30</v>
      </c>
    </row>
    <row r="2078" spans="2:24">
      <c r="B2078" s="2" t="s">
        <v>3111</v>
      </c>
      <c r="C2078" s="1"/>
      <c r="D2078" s="1"/>
      <c r="E2078" s="1"/>
      <c r="F2078" s="1"/>
      <c r="G2078" s="1"/>
      <c r="H2078" s="1"/>
      <c r="I2078"/>
      <c r="J2078"/>
      <c r="K2078"/>
      <c r="L2078"/>
      <c r="M2078"/>
      <c r="N2078"/>
      <c r="O2078"/>
      <c r="Q2078" t="s">
        <v>25</v>
      </c>
      <c r="R2078" s="1"/>
      <c r="S2078" s="1"/>
      <c r="T2078" s="1" t="s">
        <v>2342</v>
      </c>
      <c r="U2078" s="1" t="s">
        <v>116</v>
      </c>
      <c r="V2078" t="s">
        <v>29</v>
      </c>
      <c r="W2078"/>
      <c r="X2078" t="s">
        <v>30</v>
      </c>
    </row>
    <row r="2079" spans="2:24">
      <c r="B2079" s="2" t="s">
        <v>3112</v>
      </c>
      <c r="C2079" s="1"/>
      <c r="D2079" s="1"/>
      <c r="E2079" s="1"/>
      <c r="F2079" s="1"/>
      <c r="G2079" s="1"/>
      <c r="H2079" s="1"/>
      <c r="I2079"/>
      <c r="J2079"/>
      <c r="K2079"/>
      <c r="L2079"/>
      <c r="M2079"/>
      <c r="N2079"/>
      <c r="O2079"/>
      <c r="Q2079" t="s">
        <v>25</v>
      </c>
      <c r="R2079" s="1"/>
      <c r="S2079" s="1"/>
      <c r="T2079" s="1" t="s">
        <v>626</v>
      </c>
      <c r="U2079" s="1" t="s">
        <v>116</v>
      </c>
      <c r="V2079" t="s">
        <v>29</v>
      </c>
      <c r="W2079"/>
      <c r="X2079" t="s">
        <v>30</v>
      </c>
    </row>
    <row r="2080" spans="2:24">
      <c r="B2080" s="2" t="s">
        <v>3113</v>
      </c>
      <c r="C2080" s="1"/>
      <c r="D2080" s="1"/>
      <c r="E2080" s="1"/>
      <c r="F2080" s="1"/>
      <c r="G2080" s="1"/>
      <c r="H2080" s="1"/>
      <c r="I2080"/>
      <c r="J2080"/>
      <c r="K2080"/>
      <c r="L2080"/>
      <c r="M2080"/>
      <c r="N2080"/>
      <c r="O2080"/>
      <c r="Q2080" t="s">
        <v>25</v>
      </c>
      <c r="R2080" s="1"/>
      <c r="S2080" s="1"/>
      <c r="T2080" s="1" t="s">
        <v>77</v>
      </c>
      <c r="U2080" s="1" t="s">
        <v>78</v>
      </c>
      <c r="V2080" t="s">
        <v>29</v>
      </c>
      <c r="W2080"/>
      <c r="X2080" t="s">
        <v>30</v>
      </c>
    </row>
    <row r="2081" spans="2:24">
      <c r="B2081" s="2" t="s">
        <v>3114</v>
      </c>
      <c r="C2081" s="1"/>
      <c r="D2081" s="1"/>
      <c r="E2081" s="1"/>
      <c r="F2081" s="1"/>
      <c r="G2081" s="1"/>
      <c r="H2081" s="1"/>
      <c r="I2081"/>
      <c r="J2081"/>
      <c r="K2081"/>
      <c r="L2081"/>
      <c r="M2081"/>
      <c r="N2081"/>
      <c r="O2081"/>
      <c r="Q2081" t="s">
        <v>25</v>
      </c>
      <c r="R2081" s="1"/>
      <c r="S2081" s="1"/>
      <c r="T2081" s="1" t="s">
        <v>792</v>
      </c>
      <c r="U2081" s="1" t="s">
        <v>60</v>
      </c>
      <c r="V2081" t="s">
        <v>29</v>
      </c>
      <c r="W2081"/>
      <c r="X2081" t="s">
        <v>30</v>
      </c>
    </row>
    <row r="2082" spans="2:24">
      <c r="B2082" s="2" t="s">
        <v>3115</v>
      </c>
      <c r="C2082" s="1"/>
      <c r="D2082" s="1"/>
      <c r="E2082" s="1"/>
      <c r="F2082" s="1"/>
      <c r="G2082" s="1"/>
      <c r="H2082" s="1"/>
      <c r="I2082"/>
      <c r="J2082"/>
      <c r="K2082"/>
      <c r="L2082"/>
      <c r="M2082"/>
      <c r="N2082"/>
      <c r="O2082"/>
      <c r="Q2082" t="s">
        <v>25</v>
      </c>
      <c r="R2082" s="1" t="s">
        <v>3116</v>
      </c>
      <c r="S2082" s="1"/>
      <c r="T2082" s="1" t="s">
        <v>356</v>
      </c>
      <c r="U2082" s="1" t="s">
        <v>78</v>
      </c>
      <c r="V2082" t="s">
        <v>29</v>
      </c>
      <c r="W2082"/>
      <c r="X2082" t="s">
        <v>30</v>
      </c>
    </row>
    <row r="2083" spans="2:24">
      <c r="B2083" s="2" t="s">
        <v>3117</v>
      </c>
      <c r="C2083" s="1">
        <v>9953925602</v>
      </c>
      <c r="D2083" s="1"/>
      <c r="E2083" s="1"/>
      <c r="F2083" s="1"/>
      <c r="G2083" s="1" t="s">
        <v>72</v>
      </c>
      <c r="H2083" s="1" t="s">
        <v>57</v>
      </c>
      <c r="I2083"/>
      <c r="J2083"/>
      <c r="K2083"/>
      <c r="L2083"/>
      <c r="M2083"/>
      <c r="N2083"/>
      <c r="O2083"/>
      <c r="Q2083" t="s">
        <v>25</v>
      </c>
      <c r="R2083" s="1"/>
      <c r="S2083" s="1"/>
      <c r="T2083" s="1" t="s">
        <v>423</v>
      </c>
      <c r="U2083" s="1" t="s">
        <v>28</v>
      </c>
      <c r="V2083" t="s">
        <v>29</v>
      </c>
      <c r="W2083"/>
      <c r="X2083" t="s">
        <v>30</v>
      </c>
    </row>
    <row r="2084" spans="2:24">
      <c r="B2084" s="2" t="s">
        <v>3118</v>
      </c>
      <c r="C2084" s="1">
        <v>9874512378</v>
      </c>
      <c r="D2084" s="1"/>
      <c r="E2084" s="1"/>
      <c r="F2084" s="1"/>
      <c r="G2084" s="1" t="s">
        <v>146</v>
      </c>
      <c r="H2084" s="1" t="s">
        <v>247</v>
      </c>
      <c r="I2084"/>
      <c r="J2084"/>
      <c r="K2084"/>
      <c r="L2084"/>
      <c r="M2084"/>
      <c r="N2084"/>
      <c r="O2084"/>
      <c r="Q2084" t="s">
        <v>25</v>
      </c>
      <c r="R2084" s="1"/>
      <c r="S2084" s="1"/>
      <c r="T2084" s="1" t="s">
        <v>660</v>
      </c>
      <c r="U2084" s="1" t="s">
        <v>53</v>
      </c>
      <c r="V2084" t="s">
        <v>29</v>
      </c>
      <c r="W2084"/>
      <c r="X2084" t="s">
        <v>30</v>
      </c>
    </row>
    <row r="2085" spans="2:24">
      <c r="B2085" s="2" t="s">
        <v>3119</v>
      </c>
      <c r="C2085" s="1">
        <v>9467775833</v>
      </c>
      <c r="D2085" s="1"/>
      <c r="E2085" s="1"/>
      <c r="F2085" s="1"/>
      <c r="G2085" s="1" t="s">
        <v>45</v>
      </c>
      <c r="H2085" s="1" t="s">
        <v>46</v>
      </c>
      <c r="I2085"/>
      <c r="J2085"/>
      <c r="K2085"/>
      <c r="L2085"/>
      <c r="M2085"/>
      <c r="N2085"/>
      <c r="O2085"/>
      <c r="Q2085" t="s">
        <v>25</v>
      </c>
      <c r="R2085" s="1"/>
      <c r="S2085" s="1"/>
      <c r="T2085" s="1" t="s">
        <v>1995</v>
      </c>
      <c r="U2085" s="1" t="s">
        <v>78</v>
      </c>
      <c r="V2085" t="s">
        <v>29</v>
      </c>
      <c r="W2085"/>
      <c r="X2085" t="s">
        <v>30</v>
      </c>
    </row>
    <row r="2086" spans="2:24">
      <c r="B2086" s="2" t="s">
        <v>3120</v>
      </c>
      <c r="C2086" s="1"/>
      <c r="D2086" s="1"/>
      <c r="E2086" s="1"/>
      <c r="F2086" s="1"/>
      <c r="G2086" s="1"/>
      <c r="H2086" s="1"/>
      <c r="I2086"/>
      <c r="J2086"/>
      <c r="K2086"/>
      <c r="L2086"/>
      <c r="M2086"/>
      <c r="N2086"/>
      <c r="O2086"/>
      <c r="Q2086" t="s">
        <v>25</v>
      </c>
      <c r="R2086" s="1" t="s">
        <v>3121</v>
      </c>
      <c r="S2086" s="1"/>
      <c r="T2086" s="1" t="s">
        <v>423</v>
      </c>
      <c r="U2086" s="1" t="s">
        <v>28</v>
      </c>
      <c r="V2086" t="s">
        <v>29</v>
      </c>
      <c r="W2086"/>
      <c r="X2086" t="s">
        <v>30</v>
      </c>
    </row>
    <row r="2087" spans="2:24">
      <c r="B2087" s="2" t="s">
        <v>3122</v>
      </c>
      <c r="C2087" s="1"/>
      <c r="D2087" s="1"/>
      <c r="E2087" s="1"/>
      <c r="F2087" s="1"/>
      <c r="G2087" s="1"/>
      <c r="H2087" s="1"/>
      <c r="I2087"/>
      <c r="J2087"/>
      <c r="K2087"/>
      <c r="L2087"/>
      <c r="M2087"/>
      <c r="N2087"/>
      <c r="O2087"/>
      <c r="Q2087" t="s">
        <v>25</v>
      </c>
      <c r="R2087" s="1" t="s">
        <v>3123</v>
      </c>
      <c r="S2087" s="1"/>
      <c r="T2087" s="1" t="s">
        <v>1663</v>
      </c>
      <c r="U2087" s="1" t="s">
        <v>78</v>
      </c>
      <c r="V2087" t="s">
        <v>29</v>
      </c>
      <c r="W2087"/>
      <c r="X2087" t="s">
        <v>30</v>
      </c>
    </row>
    <row r="2088" spans="2:24">
      <c r="B2088" s="2" t="s">
        <v>3124</v>
      </c>
      <c r="C2088" s="1">
        <v>9568001177</v>
      </c>
      <c r="D2088" s="1"/>
      <c r="E2088" s="1"/>
      <c r="F2088" s="1"/>
      <c r="G2088" s="1" t="s">
        <v>146</v>
      </c>
      <c r="H2088" s="1" t="s">
        <v>57</v>
      </c>
      <c r="I2088"/>
      <c r="J2088"/>
      <c r="K2088"/>
      <c r="L2088"/>
      <c r="M2088"/>
      <c r="N2088"/>
      <c r="O2088"/>
      <c r="Q2088" t="s">
        <v>25</v>
      </c>
      <c r="R2088" s="1"/>
      <c r="S2088" s="1"/>
      <c r="T2088" s="1" t="s">
        <v>66</v>
      </c>
      <c r="U2088" s="1" t="s">
        <v>28</v>
      </c>
      <c r="V2088" t="s">
        <v>29</v>
      </c>
      <c r="W2088"/>
      <c r="X2088" t="s">
        <v>30</v>
      </c>
    </row>
    <row r="2089" spans="2:24">
      <c r="B2089" s="2" t="s">
        <v>3125</v>
      </c>
      <c r="C2089" s="1"/>
      <c r="D2089" s="1"/>
      <c r="E2089" s="1"/>
      <c r="F2089" s="1"/>
      <c r="G2089" s="1"/>
      <c r="H2089" s="1"/>
      <c r="I2089"/>
      <c r="J2089"/>
      <c r="K2089"/>
      <c r="L2089"/>
      <c r="M2089"/>
      <c r="N2089"/>
      <c r="O2089"/>
      <c r="Q2089" t="s">
        <v>25</v>
      </c>
      <c r="R2089" s="1"/>
      <c r="S2089" s="1"/>
      <c r="T2089" s="1" t="s">
        <v>52</v>
      </c>
      <c r="U2089" s="1" t="s">
        <v>53</v>
      </c>
      <c r="V2089" t="s">
        <v>29</v>
      </c>
      <c r="W2089"/>
      <c r="X2089" t="s">
        <v>30</v>
      </c>
    </row>
    <row r="2090" spans="2:24">
      <c r="B2090" s="2" t="s">
        <v>3126</v>
      </c>
      <c r="C2090" s="1">
        <v>7982568605</v>
      </c>
      <c r="D2090" s="1"/>
      <c r="E2090" s="1"/>
      <c r="F2090" s="1"/>
      <c r="G2090" s="1" t="s">
        <v>146</v>
      </c>
      <c r="H2090" s="1" t="s">
        <v>57</v>
      </c>
      <c r="I2090"/>
      <c r="J2090"/>
      <c r="K2090"/>
      <c r="L2090"/>
      <c r="M2090"/>
      <c r="N2090"/>
      <c r="O2090"/>
      <c r="Q2090" t="s">
        <v>25</v>
      </c>
      <c r="R2090" s="1"/>
      <c r="S2090" s="1"/>
      <c r="T2090" s="1" t="s">
        <v>3127</v>
      </c>
      <c r="U2090" s="1" t="s">
        <v>28</v>
      </c>
      <c r="V2090" t="s">
        <v>29</v>
      </c>
      <c r="W2090"/>
      <c r="X2090" t="s">
        <v>30</v>
      </c>
    </row>
    <row r="2091" spans="2:24">
      <c r="B2091" s="2" t="s">
        <v>3128</v>
      </c>
      <c r="C2091" s="1"/>
      <c r="D2091" s="1"/>
      <c r="E2091" s="1"/>
      <c r="F2091" s="1"/>
      <c r="G2091" s="1"/>
      <c r="H2091" s="1"/>
      <c r="I2091"/>
      <c r="J2091"/>
      <c r="K2091"/>
      <c r="L2091"/>
      <c r="M2091"/>
      <c r="N2091"/>
      <c r="O2091"/>
      <c r="Q2091" t="s">
        <v>25</v>
      </c>
      <c r="R2091" s="1"/>
      <c r="S2091" s="1"/>
      <c r="T2091" s="1" t="s">
        <v>52</v>
      </c>
      <c r="U2091" s="1" t="s">
        <v>53</v>
      </c>
      <c r="V2091" t="s">
        <v>29</v>
      </c>
      <c r="W2091"/>
      <c r="X2091" t="s">
        <v>30</v>
      </c>
    </row>
    <row r="2092" spans="2:24">
      <c r="B2092" s="2" t="s">
        <v>3129</v>
      </c>
      <c r="C2092" s="1"/>
      <c r="D2092" s="1"/>
      <c r="E2092" s="1"/>
      <c r="F2092" s="1"/>
      <c r="G2092" s="1"/>
      <c r="H2092" s="1"/>
      <c r="I2092"/>
      <c r="J2092"/>
      <c r="K2092"/>
      <c r="L2092"/>
      <c r="M2092"/>
      <c r="N2092"/>
      <c r="O2092"/>
      <c r="Q2092" t="s">
        <v>25</v>
      </c>
      <c r="R2092" s="1"/>
      <c r="S2092" s="1"/>
      <c r="T2092" s="1" t="s">
        <v>678</v>
      </c>
      <c r="U2092" s="1" t="s">
        <v>90</v>
      </c>
      <c r="V2092" t="s">
        <v>29</v>
      </c>
      <c r="W2092"/>
      <c r="X2092" t="s">
        <v>30</v>
      </c>
    </row>
    <row r="2093" spans="2:24">
      <c r="B2093" s="2" t="s">
        <v>3130</v>
      </c>
      <c r="C2093" s="1">
        <v>9839104366</v>
      </c>
      <c r="D2093" s="1"/>
      <c r="E2093" s="1"/>
      <c r="F2093" s="1"/>
      <c r="G2093" s="1" t="s">
        <v>45</v>
      </c>
      <c r="H2093" s="1" t="s">
        <v>331</v>
      </c>
      <c r="I2093"/>
      <c r="J2093"/>
      <c r="K2093"/>
      <c r="L2093"/>
      <c r="M2093"/>
      <c r="N2093"/>
      <c r="O2093"/>
      <c r="Q2093" t="s">
        <v>25</v>
      </c>
      <c r="R2093" s="1" t="s">
        <v>3131</v>
      </c>
      <c r="S2093" s="1"/>
      <c r="T2093" s="1" t="s">
        <v>670</v>
      </c>
      <c r="U2093" s="1" t="s">
        <v>28</v>
      </c>
      <c r="V2093" t="s">
        <v>29</v>
      </c>
      <c r="W2093"/>
      <c r="X2093" t="s">
        <v>30</v>
      </c>
    </row>
    <row r="2094" spans="2:24">
      <c r="B2094" s="2" t="s">
        <v>3132</v>
      </c>
      <c r="C2094" s="1"/>
      <c r="D2094" s="1"/>
      <c r="E2094" s="1"/>
      <c r="F2094" s="1"/>
      <c r="G2094" s="1"/>
      <c r="H2094" s="1"/>
      <c r="I2094"/>
      <c r="J2094"/>
      <c r="K2094"/>
      <c r="L2094"/>
      <c r="M2094"/>
      <c r="N2094"/>
      <c r="O2094"/>
      <c r="Q2094" t="s">
        <v>25</v>
      </c>
      <c r="R2094" s="1"/>
      <c r="S2094" s="1"/>
      <c r="T2094" s="1" t="s">
        <v>39</v>
      </c>
      <c r="U2094" s="1" t="s">
        <v>28</v>
      </c>
      <c r="V2094" t="s">
        <v>29</v>
      </c>
      <c r="W2094"/>
      <c r="X2094" t="s">
        <v>30</v>
      </c>
    </row>
    <row r="2095" spans="2:24">
      <c r="B2095" s="2" t="s">
        <v>3133</v>
      </c>
      <c r="C2095" s="1">
        <v>9804742206</v>
      </c>
      <c r="D2095" s="1"/>
      <c r="E2095" s="1"/>
      <c r="F2095" s="1"/>
      <c r="G2095" s="1" t="s">
        <v>45</v>
      </c>
      <c r="H2095" s="1" t="s">
        <v>409</v>
      </c>
      <c r="I2095"/>
      <c r="J2095"/>
      <c r="K2095"/>
      <c r="L2095"/>
      <c r="M2095"/>
      <c r="N2095"/>
      <c r="O2095"/>
      <c r="Q2095" t="s">
        <v>25</v>
      </c>
      <c r="R2095" s="1" t="s">
        <v>3134</v>
      </c>
      <c r="S2095" s="1"/>
      <c r="T2095" s="1" t="s">
        <v>454</v>
      </c>
      <c r="U2095" s="1" t="s">
        <v>70</v>
      </c>
      <c r="V2095" t="s">
        <v>29</v>
      </c>
      <c r="W2095"/>
      <c r="X2095" t="s">
        <v>30</v>
      </c>
    </row>
    <row r="2096" spans="2:24">
      <c r="B2096" s="2" t="s">
        <v>3135</v>
      </c>
      <c r="C2096" s="1">
        <v>7085052072</v>
      </c>
      <c r="D2096" s="1"/>
      <c r="E2096" s="1"/>
      <c r="F2096" s="1"/>
      <c r="G2096" s="1" t="s">
        <v>915</v>
      </c>
      <c r="H2096" s="1" t="s">
        <v>57</v>
      </c>
      <c r="I2096"/>
      <c r="J2096"/>
      <c r="K2096"/>
      <c r="L2096"/>
      <c r="M2096"/>
      <c r="N2096"/>
      <c r="O2096"/>
      <c r="Q2096" t="s">
        <v>25</v>
      </c>
      <c r="R2096" s="1"/>
      <c r="S2096" s="1"/>
      <c r="T2096" s="1" t="s">
        <v>3136</v>
      </c>
      <c r="U2096" s="1" t="s">
        <v>2156</v>
      </c>
      <c r="V2096" t="s">
        <v>29</v>
      </c>
      <c r="W2096"/>
      <c r="X2096" t="s">
        <v>30</v>
      </c>
    </row>
    <row r="2097" spans="2:24">
      <c r="B2097" s="2" t="s">
        <v>3137</v>
      </c>
      <c r="C2097" s="1">
        <v>9937051824</v>
      </c>
      <c r="D2097" s="1"/>
      <c r="E2097" s="1"/>
      <c r="F2097" s="1"/>
      <c r="G2097" s="1" t="s">
        <v>45</v>
      </c>
      <c r="H2097" s="1" t="s">
        <v>247</v>
      </c>
      <c r="I2097"/>
      <c r="J2097"/>
      <c r="K2097"/>
      <c r="L2097"/>
      <c r="M2097"/>
      <c r="N2097"/>
      <c r="O2097"/>
      <c r="Q2097" t="s">
        <v>25</v>
      </c>
      <c r="R2097" s="1"/>
      <c r="S2097" s="1"/>
      <c r="T2097" s="1" t="s">
        <v>239</v>
      </c>
      <c r="U2097" s="1" t="s">
        <v>240</v>
      </c>
      <c r="V2097" t="s">
        <v>29</v>
      </c>
      <c r="W2097"/>
      <c r="X2097" t="s">
        <v>30</v>
      </c>
    </row>
    <row r="2098" spans="2:24">
      <c r="B2098" s="2" t="s">
        <v>3138</v>
      </c>
      <c r="C2098" s="1"/>
      <c r="D2098" s="1"/>
      <c r="E2098" s="1"/>
      <c r="F2098" s="1"/>
      <c r="G2098" s="1"/>
      <c r="H2098" s="1"/>
      <c r="I2098"/>
      <c r="J2098"/>
      <c r="K2098"/>
      <c r="L2098"/>
      <c r="M2098"/>
      <c r="N2098"/>
      <c r="O2098"/>
      <c r="Q2098" t="s">
        <v>25</v>
      </c>
      <c r="R2098" s="1"/>
      <c r="S2098" s="1"/>
      <c r="T2098" s="1" t="s">
        <v>631</v>
      </c>
      <c r="U2098" s="1" t="s">
        <v>102</v>
      </c>
      <c r="V2098" t="s">
        <v>29</v>
      </c>
      <c r="W2098"/>
      <c r="X2098" t="s">
        <v>30</v>
      </c>
    </row>
    <row r="2099" spans="2:24">
      <c r="B2099" s="2" t="s">
        <v>3139</v>
      </c>
      <c r="C2099" s="1"/>
      <c r="D2099" s="1"/>
      <c r="E2099" s="1"/>
      <c r="F2099" s="1"/>
      <c r="G2099" s="1"/>
      <c r="H2099" s="1"/>
      <c r="I2099"/>
      <c r="J2099"/>
      <c r="K2099"/>
      <c r="L2099"/>
      <c r="M2099"/>
      <c r="N2099"/>
      <c r="O2099"/>
      <c r="Q2099" t="s">
        <v>25</v>
      </c>
      <c r="R2099" s="1"/>
      <c r="S2099" s="1"/>
      <c r="T2099" s="1" t="s">
        <v>264</v>
      </c>
      <c r="U2099" s="1" t="s">
        <v>28</v>
      </c>
      <c r="V2099" t="s">
        <v>29</v>
      </c>
      <c r="W2099"/>
      <c r="X2099" t="s">
        <v>30</v>
      </c>
    </row>
    <row r="2100" spans="2:24">
      <c r="B2100" s="2" t="s">
        <v>3140</v>
      </c>
      <c r="C2100" s="1"/>
      <c r="D2100" s="1"/>
      <c r="E2100" s="1"/>
      <c r="F2100" s="1"/>
      <c r="G2100" s="1"/>
      <c r="H2100" s="1"/>
      <c r="I2100"/>
      <c r="J2100"/>
      <c r="K2100"/>
      <c r="L2100"/>
      <c r="M2100"/>
      <c r="N2100"/>
      <c r="O2100"/>
      <c r="Q2100" t="s">
        <v>25</v>
      </c>
      <c r="R2100" s="1"/>
      <c r="S2100" s="1"/>
      <c r="T2100" s="1" t="s">
        <v>123</v>
      </c>
      <c r="U2100" s="1" t="s">
        <v>43</v>
      </c>
      <c r="V2100" t="s">
        <v>29</v>
      </c>
      <c r="W2100"/>
      <c r="X2100" t="s">
        <v>30</v>
      </c>
    </row>
    <row r="2101" spans="2:24">
      <c r="B2101" s="2" t="s">
        <v>3141</v>
      </c>
      <c r="C2101" s="1">
        <v>9310303099</v>
      </c>
      <c r="D2101" s="1"/>
      <c r="E2101" s="1"/>
      <c r="F2101" s="1"/>
      <c r="G2101" s="1" t="s">
        <v>146</v>
      </c>
      <c r="H2101" s="1" t="s">
        <v>247</v>
      </c>
      <c r="I2101"/>
      <c r="J2101"/>
      <c r="K2101"/>
      <c r="L2101"/>
      <c r="M2101"/>
      <c r="N2101"/>
      <c r="O2101"/>
      <c r="Q2101" t="s">
        <v>25</v>
      </c>
      <c r="R2101" s="1" t="s">
        <v>3142</v>
      </c>
      <c r="S2101" s="1"/>
      <c r="T2101" s="1" t="s">
        <v>39</v>
      </c>
      <c r="U2101" s="1" t="s">
        <v>28</v>
      </c>
      <c r="V2101" t="s">
        <v>29</v>
      </c>
      <c r="W2101"/>
      <c r="X2101" t="s">
        <v>30</v>
      </c>
    </row>
    <row r="2102" spans="2:24">
      <c r="B2102" s="2" t="s">
        <v>3143</v>
      </c>
      <c r="C2102" s="1"/>
      <c r="D2102" s="1"/>
      <c r="E2102" s="1"/>
      <c r="F2102" s="1"/>
      <c r="G2102" s="1"/>
      <c r="H2102" s="1"/>
      <c r="I2102"/>
      <c r="J2102"/>
      <c r="K2102"/>
      <c r="L2102"/>
      <c r="M2102"/>
      <c r="N2102"/>
      <c r="O2102"/>
      <c r="Q2102" t="s">
        <v>25</v>
      </c>
      <c r="R2102" s="1"/>
      <c r="S2102" s="1"/>
      <c r="T2102" s="1" t="s">
        <v>792</v>
      </c>
      <c r="U2102" s="1" t="s">
        <v>60</v>
      </c>
      <c r="V2102" t="s">
        <v>29</v>
      </c>
      <c r="W2102"/>
      <c r="X2102" t="s">
        <v>30</v>
      </c>
    </row>
    <row r="2103" spans="2:24">
      <c r="B2103" s="2" t="s">
        <v>3144</v>
      </c>
      <c r="C2103" s="1"/>
      <c r="D2103" s="1"/>
      <c r="E2103" s="1"/>
      <c r="F2103" s="1"/>
      <c r="G2103" s="1"/>
      <c r="H2103" s="1"/>
      <c r="I2103"/>
      <c r="J2103"/>
      <c r="K2103"/>
      <c r="L2103"/>
      <c r="M2103"/>
      <c r="N2103"/>
      <c r="O2103"/>
      <c r="Q2103" t="s">
        <v>25</v>
      </c>
      <c r="R2103" s="1"/>
      <c r="S2103" s="1"/>
      <c r="T2103" s="1" t="s">
        <v>651</v>
      </c>
      <c r="U2103" s="1" t="s">
        <v>60</v>
      </c>
      <c r="V2103" t="s">
        <v>29</v>
      </c>
      <c r="W2103"/>
      <c r="X2103" t="s">
        <v>30</v>
      </c>
    </row>
    <row r="2104" spans="2:24">
      <c r="B2104" s="2" t="s">
        <v>3145</v>
      </c>
      <c r="C2104" s="1"/>
      <c r="D2104" s="1"/>
      <c r="E2104" s="1"/>
      <c r="F2104" s="1"/>
      <c r="G2104" s="1"/>
      <c r="H2104" s="1"/>
      <c r="I2104"/>
      <c r="J2104"/>
      <c r="K2104"/>
      <c r="L2104"/>
      <c r="M2104"/>
      <c r="N2104"/>
      <c r="O2104"/>
      <c r="Q2104" t="s">
        <v>25</v>
      </c>
      <c r="R2104" s="1"/>
      <c r="S2104" s="1"/>
      <c r="T2104" s="1" t="s">
        <v>3146</v>
      </c>
      <c r="U2104" s="1" t="s">
        <v>28</v>
      </c>
      <c r="V2104" t="s">
        <v>29</v>
      </c>
      <c r="W2104"/>
      <c r="X2104" t="s">
        <v>30</v>
      </c>
    </row>
    <row r="2105" spans="2:24">
      <c r="B2105" s="2" t="s">
        <v>3147</v>
      </c>
      <c r="C2105" s="1"/>
      <c r="D2105" s="1"/>
      <c r="E2105" s="1"/>
      <c r="F2105" s="1"/>
      <c r="G2105" s="1"/>
      <c r="H2105" s="1"/>
      <c r="I2105"/>
      <c r="J2105"/>
      <c r="K2105"/>
      <c r="L2105"/>
      <c r="M2105"/>
      <c r="N2105"/>
      <c r="O2105"/>
      <c r="Q2105" t="s">
        <v>25</v>
      </c>
      <c r="R2105" s="1"/>
      <c r="S2105" s="1"/>
      <c r="T2105" s="1" t="s">
        <v>115</v>
      </c>
      <c r="U2105" s="1" t="s">
        <v>116</v>
      </c>
      <c r="V2105" t="s">
        <v>29</v>
      </c>
      <c r="W2105"/>
      <c r="X2105" t="s">
        <v>30</v>
      </c>
    </row>
    <row r="2106" spans="2:24">
      <c r="B2106" s="2" t="s">
        <v>3148</v>
      </c>
      <c r="C2106" s="1"/>
      <c r="D2106" s="1"/>
      <c r="E2106" s="1"/>
      <c r="F2106" s="1"/>
      <c r="G2106" s="1"/>
      <c r="H2106" s="1"/>
      <c r="I2106"/>
      <c r="J2106"/>
      <c r="K2106"/>
      <c r="L2106"/>
      <c r="M2106"/>
      <c r="N2106"/>
      <c r="O2106"/>
      <c r="Q2106" t="s">
        <v>25</v>
      </c>
      <c r="R2106" s="1"/>
      <c r="S2106" s="1"/>
      <c r="T2106" s="1" t="s">
        <v>52</v>
      </c>
      <c r="U2106" s="1" t="s">
        <v>53</v>
      </c>
      <c r="V2106" t="s">
        <v>29</v>
      </c>
      <c r="W2106"/>
      <c r="X2106" t="s">
        <v>30</v>
      </c>
    </row>
    <row r="2107" spans="2:24">
      <c r="B2107" s="2" t="s">
        <v>3149</v>
      </c>
      <c r="C2107" s="1"/>
      <c r="D2107" s="1"/>
      <c r="E2107" s="1"/>
      <c r="F2107" s="1"/>
      <c r="G2107" s="1"/>
      <c r="H2107" s="1"/>
      <c r="I2107"/>
      <c r="J2107"/>
      <c r="K2107"/>
      <c r="L2107"/>
      <c r="M2107"/>
      <c r="N2107"/>
      <c r="O2107"/>
      <c r="Q2107" t="s">
        <v>25</v>
      </c>
      <c r="R2107" s="1" t="s">
        <v>3150</v>
      </c>
      <c r="S2107" s="1"/>
      <c r="T2107" s="1" t="s">
        <v>52</v>
      </c>
      <c r="U2107" s="1" t="s">
        <v>53</v>
      </c>
      <c r="V2107" t="s">
        <v>29</v>
      </c>
      <c r="W2107"/>
      <c r="X2107" t="s">
        <v>30</v>
      </c>
    </row>
    <row r="2108" spans="2:24">
      <c r="B2108" s="2" t="s">
        <v>3151</v>
      </c>
      <c r="C2108" s="1">
        <v>9930086396</v>
      </c>
      <c r="D2108" s="1"/>
      <c r="E2108" s="1"/>
      <c r="F2108" s="1"/>
      <c r="G2108" s="1" t="s">
        <v>45</v>
      </c>
      <c r="H2108" s="1" t="s">
        <v>247</v>
      </c>
      <c r="I2108"/>
      <c r="J2108"/>
      <c r="K2108"/>
      <c r="L2108"/>
      <c r="M2108"/>
      <c r="N2108"/>
      <c r="O2108"/>
      <c r="Q2108" t="s">
        <v>25</v>
      </c>
      <c r="R2108" s="1"/>
      <c r="S2108" s="1"/>
      <c r="T2108" s="1" t="s">
        <v>211</v>
      </c>
      <c r="U2108" s="1" t="s">
        <v>33</v>
      </c>
      <c r="V2108" t="s">
        <v>29</v>
      </c>
      <c r="W2108"/>
      <c r="X2108" t="s">
        <v>30</v>
      </c>
    </row>
    <row r="2109" spans="2:24">
      <c r="B2109" s="2" t="s">
        <v>3152</v>
      </c>
      <c r="C2109" s="1">
        <v>9839067639</v>
      </c>
      <c r="D2109" s="1"/>
      <c r="E2109" s="1"/>
      <c r="F2109" s="1"/>
      <c r="G2109" s="1" t="s">
        <v>146</v>
      </c>
      <c r="H2109" s="1" t="s">
        <v>331</v>
      </c>
      <c r="I2109"/>
      <c r="J2109"/>
      <c r="K2109"/>
      <c r="L2109"/>
      <c r="M2109"/>
      <c r="N2109"/>
      <c r="O2109"/>
      <c r="Q2109" t="s">
        <v>25</v>
      </c>
      <c r="R2109" s="1"/>
      <c r="S2109" s="1"/>
      <c r="T2109" s="1" t="s">
        <v>670</v>
      </c>
      <c r="U2109" s="1" t="s">
        <v>28</v>
      </c>
      <c r="V2109" t="s">
        <v>29</v>
      </c>
      <c r="W2109"/>
      <c r="X2109" t="s">
        <v>30</v>
      </c>
    </row>
    <row r="2110" spans="2:24">
      <c r="B2110" s="2" t="s">
        <v>3153</v>
      </c>
      <c r="C2110" s="1"/>
      <c r="D2110" s="1"/>
      <c r="E2110" s="1"/>
      <c r="F2110" s="1"/>
      <c r="G2110" s="1"/>
      <c r="H2110" s="1"/>
      <c r="I2110"/>
      <c r="J2110"/>
      <c r="K2110"/>
      <c r="L2110"/>
      <c r="M2110"/>
      <c r="N2110"/>
      <c r="O2110"/>
      <c r="Q2110" t="s">
        <v>25</v>
      </c>
      <c r="R2110" s="1"/>
      <c r="S2110" s="1"/>
      <c r="T2110" s="1" t="s">
        <v>118</v>
      </c>
      <c r="U2110" s="1" t="s">
        <v>116</v>
      </c>
      <c r="V2110" t="s">
        <v>29</v>
      </c>
      <c r="W2110"/>
      <c r="X2110" t="s">
        <v>30</v>
      </c>
    </row>
    <row r="2111" spans="2:24">
      <c r="B2111" s="2" t="s">
        <v>3154</v>
      </c>
      <c r="C2111" s="1"/>
      <c r="D2111" s="1"/>
      <c r="E2111" s="1"/>
      <c r="F2111" s="1"/>
      <c r="G2111" s="1"/>
      <c r="H2111" s="1"/>
      <c r="I2111"/>
      <c r="J2111"/>
      <c r="K2111"/>
      <c r="L2111"/>
      <c r="M2111"/>
      <c r="N2111"/>
      <c r="O2111"/>
      <c r="Q2111" t="s">
        <v>25</v>
      </c>
      <c r="R2111" s="1"/>
      <c r="S2111" s="1"/>
      <c r="T2111" s="1" t="s">
        <v>391</v>
      </c>
      <c r="U2111" s="1" t="s">
        <v>350</v>
      </c>
      <c r="V2111" t="s">
        <v>29</v>
      </c>
      <c r="W2111"/>
      <c r="X2111" t="s">
        <v>30</v>
      </c>
    </row>
    <row r="2112" spans="2:24">
      <c r="B2112" s="2" t="s">
        <v>3155</v>
      </c>
      <c r="C2112" s="1">
        <v>8788398460</v>
      </c>
      <c r="D2112" s="1"/>
      <c r="E2112" s="1"/>
      <c r="F2112" s="1"/>
      <c r="G2112" s="1" t="s">
        <v>72</v>
      </c>
      <c r="H2112" s="1" t="s">
        <v>57</v>
      </c>
      <c r="I2112"/>
      <c r="J2112"/>
      <c r="K2112"/>
      <c r="L2112"/>
      <c r="M2112"/>
      <c r="N2112"/>
      <c r="O2112"/>
      <c r="Q2112" t="s">
        <v>25</v>
      </c>
      <c r="R2112" s="1"/>
      <c r="S2112" s="1"/>
      <c r="T2112" s="1" t="s">
        <v>1333</v>
      </c>
      <c r="U2112" s="1" t="s">
        <v>33</v>
      </c>
      <c r="V2112" t="s">
        <v>29</v>
      </c>
      <c r="W2112"/>
      <c r="X2112" t="s">
        <v>30</v>
      </c>
    </row>
    <row r="2113" spans="2:24">
      <c r="B2113" s="2" t="s">
        <v>3156</v>
      </c>
      <c r="C2113" s="1"/>
      <c r="D2113" s="1"/>
      <c r="E2113" s="1"/>
      <c r="F2113" s="1"/>
      <c r="G2113" s="1"/>
      <c r="H2113" s="1"/>
      <c r="I2113"/>
      <c r="J2113"/>
      <c r="K2113"/>
      <c r="L2113"/>
      <c r="M2113"/>
      <c r="N2113"/>
      <c r="O2113"/>
      <c r="Q2113" t="s">
        <v>25</v>
      </c>
      <c r="R2113" s="1"/>
      <c r="S2113" s="1"/>
      <c r="T2113" s="1" t="s">
        <v>52</v>
      </c>
      <c r="U2113" s="1" t="s">
        <v>53</v>
      </c>
      <c r="V2113" t="s">
        <v>29</v>
      </c>
      <c r="W2113"/>
      <c r="X2113" t="s">
        <v>30</v>
      </c>
    </row>
    <row r="2114" spans="2:24">
      <c r="B2114" s="2" t="s">
        <v>3157</v>
      </c>
      <c r="C2114" s="1">
        <v>9810514257</v>
      </c>
      <c r="D2114" s="1"/>
      <c r="E2114" s="1"/>
      <c r="F2114" s="1"/>
      <c r="G2114" s="1" t="s">
        <v>230</v>
      </c>
      <c r="H2114" s="1" t="s">
        <v>46</v>
      </c>
      <c r="I2114"/>
      <c r="J2114"/>
      <c r="K2114"/>
      <c r="L2114"/>
      <c r="M2114"/>
      <c r="N2114"/>
      <c r="O2114"/>
      <c r="Q2114" t="s">
        <v>25</v>
      </c>
      <c r="R2114" s="1"/>
      <c r="S2114" s="1"/>
      <c r="T2114" s="1" t="s">
        <v>301</v>
      </c>
      <c r="U2114" s="1" t="s">
        <v>53</v>
      </c>
      <c r="V2114" t="s">
        <v>29</v>
      </c>
      <c r="W2114"/>
      <c r="X2114" t="s">
        <v>30</v>
      </c>
    </row>
    <row r="2115" spans="2:24">
      <c r="B2115" s="2" t="s">
        <v>3158</v>
      </c>
      <c r="C2115" s="1"/>
      <c r="D2115" s="1"/>
      <c r="E2115" s="1"/>
      <c r="F2115" s="1"/>
      <c r="G2115" s="1"/>
      <c r="H2115" s="1"/>
      <c r="I2115"/>
      <c r="J2115"/>
      <c r="K2115"/>
      <c r="L2115"/>
      <c r="M2115"/>
      <c r="N2115"/>
      <c r="O2115"/>
      <c r="Q2115" t="s">
        <v>25</v>
      </c>
      <c r="R2115" s="1"/>
      <c r="S2115" s="1"/>
      <c r="T2115" s="1" t="s">
        <v>2833</v>
      </c>
      <c r="U2115" s="1" t="s">
        <v>158</v>
      </c>
      <c r="V2115" t="s">
        <v>29</v>
      </c>
      <c r="W2115"/>
      <c r="X2115" t="s">
        <v>30</v>
      </c>
    </row>
    <row r="2116" spans="2:24">
      <c r="B2116" s="2" t="s">
        <v>3159</v>
      </c>
      <c r="C2116" s="1">
        <f>919899537865</f>
        <v>919899537865</v>
      </c>
      <c r="D2116" s="1"/>
      <c r="E2116" s="1"/>
      <c r="F2116" s="1"/>
      <c r="G2116" s="1" t="s">
        <v>45</v>
      </c>
      <c r="H2116" s="1" t="s">
        <v>46</v>
      </c>
      <c r="I2116"/>
      <c r="J2116"/>
      <c r="K2116"/>
      <c r="L2116"/>
      <c r="M2116"/>
      <c r="N2116"/>
      <c r="O2116"/>
      <c r="Q2116" t="s">
        <v>25</v>
      </c>
      <c r="R2116" s="1"/>
      <c r="S2116" s="1"/>
      <c r="T2116" s="1" t="s">
        <v>73</v>
      </c>
      <c r="U2116" s="1" t="s">
        <v>53</v>
      </c>
      <c r="V2116" t="s">
        <v>29</v>
      </c>
      <c r="W2116"/>
      <c r="X2116" t="s">
        <v>30</v>
      </c>
    </row>
    <row r="2117" spans="2:24">
      <c r="B2117" s="2" t="s">
        <v>3160</v>
      </c>
      <c r="C2117" s="1"/>
      <c r="D2117" s="1"/>
      <c r="E2117" s="1"/>
      <c r="F2117" s="1"/>
      <c r="G2117" s="1"/>
      <c r="H2117" s="1"/>
      <c r="I2117"/>
      <c r="J2117"/>
      <c r="K2117"/>
      <c r="L2117"/>
      <c r="M2117"/>
      <c r="N2117"/>
      <c r="O2117"/>
      <c r="Q2117" t="s">
        <v>25</v>
      </c>
      <c r="R2117" s="1" t="s">
        <v>3161</v>
      </c>
      <c r="S2117" s="1"/>
      <c r="T2117" s="1" t="s">
        <v>52</v>
      </c>
      <c r="U2117" s="1" t="s">
        <v>53</v>
      </c>
      <c r="V2117" t="s">
        <v>29</v>
      </c>
      <c r="W2117"/>
      <c r="X2117" t="s">
        <v>30</v>
      </c>
    </row>
    <row r="2118" spans="2:24">
      <c r="B2118" s="2" t="s">
        <v>3162</v>
      </c>
      <c r="C2118" s="1"/>
      <c r="D2118" s="1"/>
      <c r="E2118" s="1"/>
      <c r="F2118" s="1"/>
      <c r="G2118" s="1"/>
      <c r="H2118" s="1"/>
      <c r="I2118"/>
      <c r="J2118"/>
      <c r="K2118"/>
      <c r="L2118"/>
      <c r="M2118"/>
      <c r="N2118"/>
      <c r="O2118"/>
      <c r="Q2118" t="s">
        <v>25</v>
      </c>
      <c r="R2118" s="1" t="s">
        <v>3163</v>
      </c>
      <c r="S2118" s="1"/>
      <c r="T2118" s="1" t="s">
        <v>321</v>
      </c>
      <c r="U2118" s="1" t="s">
        <v>90</v>
      </c>
      <c r="V2118" t="s">
        <v>29</v>
      </c>
      <c r="W2118"/>
      <c r="X2118" t="s">
        <v>30</v>
      </c>
    </row>
    <row r="2119" spans="2:24">
      <c r="B2119" s="2" t="s">
        <v>3164</v>
      </c>
      <c r="C2119" s="1"/>
      <c r="D2119" s="1"/>
      <c r="E2119" s="1"/>
      <c r="F2119" s="1"/>
      <c r="G2119" s="1"/>
      <c r="H2119" s="1"/>
      <c r="I2119"/>
      <c r="J2119"/>
      <c r="K2119"/>
      <c r="L2119"/>
      <c r="M2119"/>
      <c r="N2119"/>
      <c r="O2119"/>
      <c r="Q2119" t="s">
        <v>25</v>
      </c>
      <c r="R2119" s="1"/>
      <c r="S2119" s="1"/>
      <c r="T2119" s="1" t="s">
        <v>428</v>
      </c>
      <c r="U2119" s="1" t="s">
        <v>28</v>
      </c>
      <c r="V2119" t="s">
        <v>29</v>
      </c>
      <c r="W2119"/>
      <c r="X2119" t="s">
        <v>30</v>
      </c>
    </row>
    <row r="2120" spans="2:24">
      <c r="B2120" s="2" t="s">
        <v>3165</v>
      </c>
      <c r="C2120" s="1">
        <v>9555483355</v>
      </c>
      <c r="D2120" s="1"/>
      <c r="E2120" s="1"/>
      <c r="F2120" s="1"/>
      <c r="G2120" s="1" t="s">
        <v>45</v>
      </c>
      <c r="H2120" s="1" t="s">
        <v>46</v>
      </c>
      <c r="I2120"/>
      <c r="J2120"/>
      <c r="K2120"/>
      <c r="L2120"/>
      <c r="M2120"/>
      <c r="N2120"/>
      <c r="O2120"/>
      <c r="Q2120" t="s">
        <v>25</v>
      </c>
      <c r="R2120" s="1"/>
      <c r="S2120" s="1"/>
      <c r="T2120" s="1" t="s">
        <v>73</v>
      </c>
      <c r="U2120" s="1" t="s">
        <v>53</v>
      </c>
      <c r="V2120" t="s">
        <v>29</v>
      </c>
      <c r="W2120"/>
      <c r="X2120" t="s">
        <v>30</v>
      </c>
    </row>
    <row r="2121" spans="2:24">
      <c r="B2121" s="2" t="s">
        <v>3166</v>
      </c>
      <c r="C2121" s="1">
        <v>8960278954</v>
      </c>
      <c r="D2121" s="1"/>
      <c r="E2121" s="1"/>
      <c r="F2121" s="1"/>
      <c r="G2121" s="1" t="s">
        <v>45</v>
      </c>
      <c r="H2121" s="1" t="s">
        <v>1268</v>
      </c>
      <c r="I2121"/>
      <c r="J2121"/>
      <c r="K2121"/>
      <c r="L2121"/>
      <c r="M2121"/>
      <c r="N2121"/>
      <c r="O2121"/>
      <c r="Q2121" t="s">
        <v>25</v>
      </c>
      <c r="R2121" s="1" t="s">
        <v>3167</v>
      </c>
      <c r="S2121" s="1"/>
      <c r="T2121" s="1" t="s">
        <v>264</v>
      </c>
      <c r="U2121" s="1" t="s">
        <v>28</v>
      </c>
      <c r="V2121" t="s">
        <v>29</v>
      </c>
      <c r="W2121"/>
      <c r="X2121" t="s">
        <v>30</v>
      </c>
    </row>
    <row r="2122" spans="2:24">
      <c r="B2122" s="2" t="s">
        <v>3168</v>
      </c>
      <c r="C2122" s="1"/>
      <c r="D2122" s="1"/>
      <c r="E2122" s="1"/>
      <c r="F2122" s="1"/>
      <c r="G2122" s="1"/>
      <c r="H2122" s="1"/>
      <c r="I2122"/>
      <c r="J2122"/>
      <c r="K2122"/>
      <c r="L2122"/>
      <c r="M2122"/>
      <c r="N2122"/>
      <c r="O2122"/>
      <c r="Q2122" t="s">
        <v>25</v>
      </c>
      <c r="R2122" s="1"/>
      <c r="S2122" s="1"/>
      <c r="T2122" s="1" t="s">
        <v>566</v>
      </c>
      <c r="U2122" s="1" t="s">
        <v>284</v>
      </c>
      <c r="V2122" t="s">
        <v>29</v>
      </c>
      <c r="W2122"/>
      <c r="X2122" t="s">
        <v>30</v>
      </c>
    </row>
    <row r="2123" spans="2:24">
      <c r="B2123" s="2" t="s">
        <v>3169</v>
      </c>
      <c r="C2123" s="1"/>
      <c r="D2123" s="1"/>
      <c r="E2123" s="1"/>
      <c r="F2123" s="1"/>
      <c r="G2123" s="1"/>
      <c r="H2123" s="1"/>
      <c r="I2123"/>
      <c r="J2123"/>
      <c r="K2123"/>
      <c r="L2123"/>
      <c r="M2123"/>
      <c r="N2123"/>
      <c r="O2123"/>
      <c r="Q2123" t="s">
        <v>25</v>
      </c>
      <c r="R2123" s="1"/>
      <c r="S2123" s="1"/>
      <c r="T2123" s="1" t="s">
        <v>255</v>
      </c>
      <c r="U2123" s="1" t="s">
        <v>116</v>
      </c>
      <c r="V2123" t="s">
        <v>29</v>
      </c>
      <c r="W2123"/>
      <c r="X2123" t="s">
        <v>30</v>
      </c>
    </row>
    <row r="2124" spans="2:24">
      <c r="B2124" s="2" t="s">
        <v>3170</v>
      </c>
      <c r="C2124" s="1"/>
      <c r="D2124" s="1"/>
      <c r="E2124" s="1"/>
      <c r="F2124" s="1"/>
      <c r="G2124" s="1"/>
      <c r="H2124" s="1"/>
      <c r="I2124"/>
      <c r="J2124"/>
      <c r="K2124"/>
      <c r="L2124"/>
      <c r="M2124"/>
      <c r="N2124"/>
      <c r="O2124"/>
      <c r="Q2124" t="s">
        <v>25</v>
      </c>
      <c r="R2124" s="1"/>
      <c r="S2124" s="1"/>
      <c r="T2124" s="1" t="s">
        <v>52</v>
      </c>
      <c r="U2124" s="1" t="s">
        <v>53</v>
      </c>
      <c r="V2124" t="s">
        <v>29</v>
      </c>
      <c r="W2124"/>
      <c r="X2124" t="s">
        <v>30</v>
      </c>
    </row>
    <row r="2125" spans="2:24">
      <c r="B2125" s="2" t="s">
        <v>3171</v>
      </c>
      <c r="C2125" s="1">
        <v>9985002567</v>
      </c>
      <c r="D2125" s="1"/>
      <c r="E2125" s="1"/>
      <c r="F2125" s="1"/>
      <c r="G2125" s="1" t="s">
        <v>45</v>
      </c>
      <c r="H2125" s="1" t="s">
        <v>331</v>
      </c>
      <c r="I2125"/>
      <c r="J2125"/>
      <c r="K2125"/>
      <c r="L2125"/>
      <c r="M2125"/>
      <c r="N2125"/>
      <c r="O2125"/>
      <c r="Q2125" t="s">
        <v>25</v>
      </c>
      <c r="R2125" s="1" t="s">
        <v>3172</v>
      </c>
      <c r="S2125" s="1"/>
      <c r="T2125" s="1" t="s">
        <v>1185</v>
      </c>
      <c r="U2125" s="1" t="s">
        <v>276</v>
      </c>
      <c r="V2125" t="s">
        <v>29</v>
      </c>
      <c r="W2125"/>
      <c r="X2125" t="s">
        <v>30</v>
      </c>
    </row>
    <row r="2126" spans="2:24">
      <c r="B2126" s="2" t="s">
        <v>3173</v>
      </c>
      <c r="C2126" s="1"/>
      <c r="D2126" s="1"/>
      <c r="E2126" s="1"/>
      <c r="F2126" s="1"/>
      <c r="G2126" s="1"/>
      <c r="H2126" s="1"/>
      <c r="I2126"/>
      <c r="J2126"/>
      <c r="K2126"/>
      <c r="L2126"/>
      <c r="M2126"/>
      <c r="N2126"/>
      <c r="O2126"/>
      <c r="Q2126" t="s">
        <v>25</v>
      </c>
      <c r="R2126" s="1"/>
      <c r="S2126" s="1"/>
      <c r="T2126" s="1" t="s">
        <v>52</v>
      </c>
      <c r="U2126" s="1" t="s">
        <v>53</v>
      </c>
      <c r="V2126" t="s">
        <v>29</v>
      </c>
      <c r="W2126"/>
      <c r="X2126" t="s">
        <v>30</v>
      </c>
    </row>
    <row r="2127" spans="2:24">
      <c r="B2127" s="2" t="s">
        <v>3174</v>
      </c>
      <c r="C2127" s="1"/>
      <c r="D2127" s="1"/>
      <c r="E2127" s="1"/>
      <c r="F2127" s="1"/>
      <c r="G2127" s="1"/>
      <c r="H2127" s="1"/>
      <c r="I2127"/>
      <c r="J2127"/>
      <c r="K2127"/>
      <c r="L2127"/>
      <c r="M2127"/>
      <c r="N2127"/>
      <c r="O2127"/>
      <c r="Q2127" t="s">
        <v>25</v>
      </c>
      <c r="R2127" s="1"/>
      <c r="S2127" s="1"/>
      <c r="T2127" s="1" t="s">
        <v>428</v>
      </c>
      <c r="U2127" s="1" t="s">
        <v>28</v>
      </c>
      <c r="V2127" t="s">
        <v>29</v>
      </c>
      <c r="W2127"/>
      <c r="X2127" t="s">
        <v>30</v>
      </c>
    </row>
    <row r="2128" spans="2:24">
      <c r="B2128" s="2" t="s">
        <v>3175</v>
      </c>
      <c r="C2128" s="1">
        <v>8248319378</v>
      </c>
      <c r="D2128" s="1"/>
      <c r="E2128" s="1"/>
      <c r="F2128" s="1"/>
      <c r="G2128" s="1" t="s">
        <v>146</v>
      </c>
      <c r="H2128" s="1" t="s">
        <v>331</v>
      </c>
      <c r="I2128"/>
      <c r="J2128"/>
      <c r="K2128"/>
      <c r="L2128"/>
      <c r="M2128"/>
      <c r="N2128"/>
      <c r="O2128"/>
      <c r="Q2128" t="s">
        <v>25</v>
      </c>
      <c r="R2128" s="1"/>
      <c r="S2128" s="1"/>
      <c r="T2128" s="1" t="s">
        <v>258</v>
      </c>
      <c r="U2128" s="1" t="s">
        <v>179</v>
      </c>
      <c r="V2128" t="s">
        <v>29</v>
      </c>
      <c r="W2128"/>
      <c r="X2128" t="s">
        <v>30</v>
      </c>
    </row>
    <row r="2129" spans="2:24">
      <c r="B2129" s="2" t="s">
        <v>3176</v>
      </c>
      <c r="C2129" s="1">
        <v>9772660497</v>
      </c>
      <c r="D2129" s="1"/>
      <c r="E2129" s="1"/>
      <c r="F2129" s="1"/>
      <c r="G2129" s="1" t="s">
        <v>56</v>
      </c>
      <c r="H2129" s="1" t="s">
        <v>57</v>
      </c>
      <c r="I2129"/>
      <c r="J2129"/>
      <c r="K2129"/>
      <c r="L2129"/>
      <c r="M2129"/>
      <c r="N2129"/>
      <c r="O2129"/>
      <c r="Q2129" t="s">
        <v>25</v>
      </c>
      <c r="R2129" s="1" t="s">
        <v>3177</v>
      </c>
      <c r="S2129" s="1"/>
      <c r="T2129" s="1" t="s">
        <v>47</v>
      </c>
      <c r="U2129" s="1" t="s">
        <v>43</v>
      </c>
      <c r="V2129" t="s">
        <v>29</v>
      </c>
      <c r="W2129"/>
      <c r="X2129" t="s">
        <v>30</v>
      </c>
    </row>
    <row r="2130" spans="2:24">
      <c r="B2130" s="2" t="s">
        <v>3178</v>
      </c>
      <c r="C2130" s="1"/>
      <c r="D2130" s="1"/>
      <c r="E2130" s="1"/>
      <c r="F2130" s="1"/>
      <c r="G2130" s="1"/>
      <c r="H2130" s="1"/>
      <c r="I2130"/>
      <c r="J2130"/>
      <c r="K2130"/>
      <c r="L2130"/>
      <c r="M2130"/>
      <c r="N2130"/>
      <c r="O2130"/>
      <c r="Q2130" t="s">
        <v>25</v>
      </c>
      <c r="R2130" s="1"/>
      <c r="S2130" s="1"/>
      <c r="T2130" s="1" t="s">
        <v>950</v>
      </c>
      <c r="U2130" s="1" t="s">
        <v>43</v>
      </c>
      <c r="V2130" t="s">
        <v>29</v>
      </c>
      <c r="W2130"/>
      <c r="X2130" t="s">
        <v>30</v>
      </c>
    </row>
    <row r="2131" spans="2:24">
      <c r="B2131" s="2" t="s">
        <v>3179</v>
      </c>
      <c r="C2131" s="1">
        <v>9811168483</v>
      </c>
      <c r="D2131" s="1"/>
      <c r="E2131" s="1"/>
      <c r="F2131" s="1"/>
      <c r="G2131" s="1" t="s">
        <v>72</v>
      </c>
      <c r="H2131" s="1" t="s">
        <v>46</v>
      </c>
      <c r="I2131"/>
      <c r="J2131"/>
      <c r="K2131"/>
      <c r="L2131"/>
      <c r="M2131"/>
      <c r="N2131"/>
      <c r="O2131"/>
      <c r="Q2131" t="s">
        <v>25</v>
      </c>
      <c r="R2131" s="1"/>
      <c r="S2131" s="1"/>
      <c r="T2131" s="1" t="s">
        <v>73</v>
      </c>
      <c r="U2131" s="1" t="s">
        <v>53</v>
      </c>
      <c r="V2131" t="s">
        <v>29</v>
      </c>
      <c r="W2131"/>
      <c r="X2131" t="s">
        <v>30</v>
      </c>
    </row>
    <row r="2132" spans="2:24">
      <c r="B2132" s="2" t="s">
        <v>3180</v>
      </c>
      <c r="C2132" s="1">
        <v>7543070184</v>
      </c>
      <c r="D2132" s="1"/>
      <c r="E2132" s="1"/>
      <c r="F2132" s="1"/>
      <c r="G2132" s="1" t="s">
        <v>56</v>
      </c>
      <c r="H2132" s="1" t="s">
        <v>1065</v>
      </c>
      <c r="I2132"/>
      <c r="J2132"/>
      <c r="K2132"/>
      <c r="L2132"/>
      <c r="M2132"/>
      <c r="N2132"/>
      <c r="O2132"/>
      <c r="Q2132" t="s">
        <v>25</v>
      </c>
      <c r="R2132" s="1"/>
      <c r="S2132" s="1"/>
      <c r="T2132" s="1" t="s">
        <v>2732</v>
      </c>
      <c r="U2132" s="1" t="s">
        <v>284</v>
      </c>
      <c r="V2132" t="s">
        <v>29</v>
      </c>
      <c r="W2132"/>
      <c r="X2132" t="s">
        <v>30</v>
      </c>
    </row>
    <row r="2133" spans="2:24">
      <c r="B2133" s="2" t="s">
        <v>3181</v>
      </c>
      <c r="C2133" s="1"/>
      <c r="D2133" s="1"/>
      <c r="E2133" s="1"/>
      <c r="F2133" s="1"/>
      <c r="G2133" s="1"/>
      <c r="H2133" s="1"/>
      <c r="I2133"/>
      <c r="J2133"/>
      <c r="K2133"/>
      <c r="L2133"/>
      <c r="M2133"/>
      <c r="N2133"/>
      <c r="O2133"/>
      <c r="Q2133" t="s">
        <v>25</v>
      </c>
      <c r="R2133" s="1"/>
      <c r="S2133" s="1"/>
      <c r="T2133" s="1" t="s">
        <v>184</v>
      </c>
      <c r="U2133" s="1" t="s">
        <v>185</v>
      </c>
      <c r="V2133" t="s">
        <v>29</v>
      </c>
      <c r="W2133"/>
      <c r="X2133" t="s">
        <v>30</v>
      </c>
    </row>
    <row r="2134" spans="2:24">
      <c r="B2134" s="2" t="s">
        <v>3182</v>
      </c>
      <c r="C2134" s="1">
        <v>9765760350</v>
      </c>
      <c r="D2134" s="1"/>
      <c r="E2134" s="1"/>
      <c r="F2134" s="1"/>
      <c r="G2134" s="1" t="s">
        <v>45</v>
      </c>
      <c r="H2134" s="1" t="s">
        <v>57</v>
      </c>
      <c r="I2134"/>
      <c r="J2134"/>
      <c r="K2134"/>
      <c r="L2134"/>
      <c r="M2134"/>
      <c r="N2134"/>
      <c r="O2134"/>
      <c r="Q2134" t="s">
        <v>25</v>
      </c>
      <c r="R2134" s="1"/>
      <c r="S2134" s="1"/>
      <c r="T2134" s="1" t="s">
        <v>142</v>
      </c>
      <c r="U2134" s="1" t="s">
        <v>33</v>
      </c>
      <c r="V2134" t="s">
        <v>29</v>
      </c>
      <c r="W2134"/>
      <c r="X2134" t="s">
        <v>30</v>
      </c>
    </row>
    <row r="2135" spans="2:24">
      <c r="B2135" s="2" t="s">
        <v>3183</v>
      </c>
      <c r="C2135" s="1"/>
      <c r="D2135" s="1"/>
      <c r="E2135" s="1"/>
      <c r="F2135" s="1"/>
      <c r="G2135" s="1"/>
      <c r="H2135" s="1"/>
      <c r="I2135"/>
      <c r="J2135"/>
      <c r="K2135"/>
      <c r="L2135"/>
      <c r="M2135"/>
      <c r="N2135"/>
      <c r="O2135"/>
      <c r="Q2135" t="s">
        <v>25</v>
      </c>
      <c r="R2135" s="1"/>
      <c r="S2135" s="1"/>
      <c r="T2135" s="1" t="s">
        <v>47</v>
      </c>
      <c r="U2135" s="1" t="s">
        <v>43</v>
      </c>
      <c r="V2135" t="s">
        <v>29</v>
      </c>
      <c r="W2135"/>
      <c r="X2135" t="s">
        <v>30</v>
      </c>
    </row>
    <row r="2136" spans="2:24">
      <c r="B2136" s="2" t="s">
        <v>3184</v>
      </c>
      <c r="C2136" s="1"/>
      <c r="D2136" s="1"/>
      <c r="E2136" s="1"/>
      <c r="F2136" s="1"/>
      <c r="G2136" s="1"/>
      <c r="H2136" s="1"/>
      <c r="I2136"/>
      <c r="J2136"/>
      <c r="K2136"/>
      <c r="L2136"/>
      <c r="M2136"/>
      <c r="N2136"/>
      <c r="O2136"/>
      <c r="Q2136" t="s">
        <v>25</v>
      </c>
      <c r="R2136" s="1"/>
      <c r="S2136" s="1"/>
      <c r="T2136" s="1" t="s">
        <v>39</v>
      </c>
      <c r="U2136" s="1" t="s">
        <v>28</v>
      </c>
      <c r="V2136" t="s">
        <v>29</v>
      </c>
      <c r="W2136"/>
      <c r="X2136" t="s">
        <v>30</v>
      </c>
    </row>
    <row r="2137" spans="2:24">
      <c r="B2137" s="2" t="s">
        <v>3185</v>
      </c>
      <c r="C2137" s="1">
        <v>9335587264</v>
      </c>
      <c r="D2137" s="1"/>
      <c r="E2137" s="1"/>
      <c r="F2137" s="1"/>
      <c r="G2137" s="1" t="s">
        <v>45</v>
      </c>
      <c r="H2137" s="1" t="s">
        <v>331</v>
      </c>
      <c r="I2137"/>
      <c r="J2137"/>
      <c r="K2137"/>
      <c r="L2137"/>
      <c r="M2137"/>
      <c r="N2137"/>
      <c r="O2137"/>
      <c r="Q2137" t="s">
        <v>25</v>
      </c>
      <c r="R2137" s="1"/>
      <c r="S2137" s="1"/>
      <c r="T2137" s="1" t="s">
        <v>217</v>
      </c>
      <c r="U2137" s="1" t="s">
        <v>28</v>
      </c>
      <c r="V2137" t="s">
        <v>29</v>
      </c>
      <c r="W2137"/>
      <c r="X2137" t="s">
        <v>30</v>
      </c>
    </row>
    <row r="2138" spans="2:24">
      <c r="B2138" s="2" t="s">
        <v>3186</v>
      </c>
      <c r="C2138" s="1"/>
      <c r="D2138" s="1"/>
      <c r="E2138" s="1"/>
      <c r="F2138" s="1"/>
      <c r="G2138" s="1"/>
      <c r="H2138" s="1"/>
      <c r="I2138"/>
      <c r="J2138"/>
      <c r="K2138"/>
      <c r="L2138"/>
      <c r="M2138"/>
      <c r="N2138"/>
      <c r="O2138"/>
      <c r="Q2138" t="s">
        <v>25</v>
      </c>
      <c r="R2138" s="1"/>
      <c r="S2138" s="1"/>
      <c r="T2138" s="1" t="s">
        <v>184</v>
      </c>
      <c r="U2138" s="1" t="s">
        <v>185</v>
      </c>
      <c r="V2138" t="s">
        <v>29</v>
      </c>
      <c r="W2138"/>
      <c r="X2138" t="s">
        <v>30</v>
      </c>
    </row>
    <row r="2139" spans="2:24">
      <c r="B2139" s="2" t="s">
        <v>3187</v>
      </c>
      <c r="C2139" s="1">
        <v>8860961641</v>
      </c>
      <c r="D2139" s="1"/>
      <c r="E2139" s="1"/>
      <c r="F2139" s="1"/>
      <c r="G2139" s="1" t="s">
        <v>72</v>
      </c>
      <c r="H2139" s="1" t="s">
        <v>46</v>
      </c>
      <c r="I2139"/>
      <c r="J2139"/>
      <c r="K2139"/>
      <c r="L2139"/>
      <c r="M2139"/>
      <c r="N2139"/>
      <c r="O2139"/>
      <c r="Q2139" t="s">
        <v>25</v>
      </c>
      <c r="R2139" s="1"/>
      <c r="S2139" s="1"/>
      <c r="T2139" s="1" t="s">
        <v>39</v>
      </c>
      <c r="U2139" s="1" t="s">
        <v>28</v>
      </c>
      <c r="V2139" t="s">
        <v>29</v>
      </c>
      <c r="W2139"/>
      <c r="X2139" t="s">
        <v>30</v>
      </c>
    </row>
    <row r="2140" spans="2:24">
      <c r="B2140" s="2" t="s">
        <v>3188</v>
      </c>
      <c r="C2140" s="1">
        <v>9545306090</v>
      </c>
      <c r="D2140" s="1"/>
      <c r="E2140" s="1"/>
      <c r="F2140" s="1"/>
      <c r="G2140" s="1" t="s">
        <v>146</v>
      </c>
      <c r="H2140" s="1" t="s">
        <v>331</v>
      </c>
      <c r="I2140"/>
      <c r="J2140"/>
      <c r="K2140"/>
      <c r="L2140"/>
      <c r="M2140"/>
      <c r="N2140"/>
      <c r="O2140"/>
      <c r="Q2140" t="s">
        <v>25</v>
      </c>
      <c r="R2140" s="1"/>
      <c r="S2140" s="1"/>
      <c r="T2140" s="1" t="s">
        <v>3189</v>
      </c>
      <c r="U2140" s="1" t="s">
        <v>33</v>
      </c>
      <c r="V2140" t="s">
        <v>29</v>
      </c>
      <c r="W2140"/>
      <c r="X2140" t="s">
        <v>30</v>
      </c>
    </row>
    <row r="2141" spans="2:24">
      <c r="B2141" s="2" t="s">
        <v>3190</v>
      </c>
      <c r="C2141" s="1">
        <v>9977764974</v>
      </c>
      <c r="D2141" s="1"/>
      <c r="E2141" s="1"/>
      <c r="F2141" s="1"/>
      <c r="G2141" s="1" t="s">
        <v>45</v>
      </c>
      <c r="H2141" s="1" t="s">
        <v>57</v>
      </c>
      <c r="I2141"/>
      <c r="J2141"/>
      <c r="K2141"/>
      <c r="L2141"/>
      <c r="M2141"/>
      <c r="N2141"/>
      <c r="O2141"/>
      <c r="Q2141" t="s">
        <v>25</v>
      </c>
      <c r="R2141" s="1"/>
      <c r="S2141" s="1"/>
      <c r="T2141" s="1" t="s">
        <v>3191</v>
      </c>
      <c r="U2141" s="1" t="s">
        <v>105</v>
      </c>
      <c r="V2141" t="s">
        <v>29</v>
      </c>
      <c r="W2141"/>
      <c r="X2141" t="s">
        <v>30</v>
      </c>
    </row>
    <row r="2142" spans="2:24">
      <c r="B2142" s="2" t="s">
        <v>3192</v>
      </c>
      <c r="C2142" s="1"/>
      <c r="D2142" s="1"/>
      <c r="E2142" s="1"/>
      <c r="F2142" s="1"/>
      <c r="G2142" s="1"/>
      <c r="H2142" s="1"/>
      <c r="I2142"/>
      <c r="J2142"/>
      <c r="K2142"/>
      <c r="L2142"/>
      <c r="M2142"/>
      <c r="N2142"/>
      <c r="O2142"/>
      <c r="Q2142" t="s">
        <v>25</v>
      </c>
      <c r="R2142" s="1"/>
      <c r="S2142" s="1"/>
      <c r="T2142" s="1" t="s">
        <v>52</v>
      </c>
      <c r="U2142" s="1" t="s">
        <v>53</v>
      </c>
      <c r="V2142" t="s">
        <v>29</v>
      </c>
      <c r="W2142"/>
      <c r="X2142" t="s">
        <v>30</v>
      </c>
    </row>
    <row r="2143" spans="2:24">
      <c r="B2143" s="2" t="s">
        <v>3193</v>
      </c>
      <c r="C2143" s="1"/>
      <c r="D2143" s="1"/>
      <c r="E2143" s="1"/>
      <c r="F2143" s="1"/>
      <c r="G2143" s="1"/>
      <c r="H2143" s="1"/>
      <c r="I2143"/>
      <c r="J2143"/>
      <c r="K2143"/>
      <c r="L2143"/>
      <c r="M2143"/>
      <c r="N2143"/>
      <c r="O2143"/>
      <c r="Q2143" t="s">
        <v>25</v>
      </c>
      <c r="R2143" s="1"/>
      <c r="S2143" s="1"/>
      <c r="T2143" s="1" t="s">
        <v>52</v>
      </c>
      <c r="U2143" s="1" t="s">
        <v>53</v>
      </c>
      <c r="V2143" t="s">
        <v>29</v>
      </c>
      <c r="W2143"/>
      <c r="X2143" t="s">
        <v>30</v>
      </c>
    </row>
    <row r="2144" spans="2:24">
      <c r="B2144" s="2" t="s">
        <v>3194</v>
      </c>
      <c r="C2144" s="1"/>
      <c r="D2144" s="1"/>
      <c r="E2144" s="1"/>
      <c r="F2144" s="1"/>
      <c r="G2144" s="1"/>
      <c r="H2144" s="1"/>
      <c r="I2144"/>
      <c r="J2144"/>
      <c r="K2144"/>
      <c r="L2144"/>
      <c r="M2144"/>
      <c r="N2144"/>
      <c r="O2144"/>
      <c r="Q2144" t="s">
        <v>25</v>
      </c>
      <c r="R2144" s="1"/>
      <c r="S2144" s="1"/>
      <c r="T2144" s="1" t="s">
        <v>39</v>
      </c>
      <c r="U2144" s="1" t="s">
        <v>28</v>
      </c>
      <c r="V2144" t="s">
        <v>29</v>
      </c>
      <c r="W2144"/>
      <c r="X2144" t="s">
        <v>30</v>
      </c>
    </row>
    <row r="2145" spans="2:24">
      <c r="B2145" s="2" t="s">
        <v>3195</v>
      </c>
      <c r="C2145" s="1">
        <v>9871110707</v>
      </c>
      <c r="D2145" s="1"/>
      <c r="E2145" s="1"/>
      <c r="F2145" s="1"/>
      <c r="G2145" s="1" t="s">
        <v>45</v>
      </c>
      <c r="H2145" s="1" t="s">
        <v>46</v>
      </c>
      <c r="I2145"/>
      <c r="J2145"/>
      <c r="K2145"/>
      <c r="L2145"/>
      <c r="M2145"/>
      <c r="N2145"/>
      <c r="O2145"/>
      <c r="Q2145" t="s">
        <v>25</v>
      </c>
      <c r="R2145" s="1"/>
      <c r="S2145" s="1"/>
      <c r="T2145" s="1" t="s">
        <v>84</v>
      </c>
      <c r="U2145" s="1" t="s">
        <v>53</v>
      </c>
      <c r="V2145" t="s">
        <v>29</v>
      </c>
      <c r="W2145"/>
      <c r="X2145" t="s">
        <v>30</v>
      </c>
    </row>
    <row r="2146" spans="2:24">
      <c r="B2146" s="2" t="s">
        <v>3196</v>
      </c>
      <c r="C2146" s="1">
        <v>9727034031</v>
      </c>
      <c r="D2146" s="1"/>
      <c r="E2146" s="1"/>
      <c r="F2146" s="1"/>
      <c r="G2146" s="1" t="s">
        <v>230</v>
      </c>
      <c r="H2146" s="1" t="s">
        <v>57</v>
      </c>
      <c r="I2146"/>
      <c r="J2146"/>
      <c r="K2146"/>
      <c r="L2146"/>
      <c r="M2146"/>
      <c r="N2146"/>
      <c r="O2146"/>
      <c r="Q2146" t="s">
        <v>25</v>
      </c>
      <c r="R2146" s="1" t="s">
        <v>3197</v>
      </c>
      <c r="S2146" s="1"/>
      <c r="T2146" s="1" t="s">
        <v>163</v>
      </c>
      <c r="U2146" s="1" t="s">
        <v>116</v>
      </c>
      <c r="V2146" t="s">
        <v>29</v>
      </c>
      <c r="W2146"/>
      <c r="X2146" t="s">
        <v>30</v>
      </c>
    </row>
    <row r="2147" spans="2:24">
      <c r="B2147" s="2" t="s">
        <v>3198</v>
      </c>
      <c r="C2147" s="1"/>
      <c r="D2147" s="1"/>
      <c r="E2147" s="1"/>
      <c r="F2147" s="1"/>
      <c r="G2147" s="1"/>
      <c r="H2147" s="1"/>
      <c r="I2147"/>
      <c r="J2147"/>
      <c r="K2147"/>
      <c r="L2147"/>
      <c r="M2147"/>
      <c r="N2147"/>
      <c r="O2147"/>
      <c r="Q2147" t="s">
        <v>25</v>
      </c>
      <c r="R2147" s="1"/>
      <c r="S2147" s="1"/>
      <c r="T2147" s="1" t="s">
        <v>356</v>
      </c>
      <c r="U2147" s="1" t="s">
        <v>78</v>
      </c>
      <c r="V2147" t="s">
        <v>29</v>
      </c>
      <c r="W2147"/>
      <c r="X2147" t="s">
        <v>30</v>
      </c>
    </row>
    <row r="2148" spans="2:24">
      <c r="B2148" s="2" t="s">
        <v>3199</v>
      </c>
      <c r="C2148" s="1"/>
      <c r="D2148" s="1"/>
      <c r="E2148" s="1"/>
      <c r="F2148" s="1"/>
      <c r="G2148" s="1"/>
      <c r="H2148" s="1"/>
      <c r="I2148"/>
      <c r="J2148"/>
      <c r="K2148"/>
      <c r="L2148"/>
      <c r="M2148"/>
      <c r="N2148"/>
      <c r="O2148"/>
      <c r="Q2148" t="s">
        <v>25</v>
      </c>
      <c r="R2148" s="1"/>
      <c r="S2148" s="1"/>
      <c r="T2148" s="1" t="s">
        <v>258</v>
      </c>
      <c r="U2148" s="1" t="s">
        <v>179</v>
      </c>
      <c r="V2148" t="s">
        <v>29</v>
      </c>
      <c r="W2148"/>
      <c r="X2148" t="s">
        <v>30</v>
      </c>
    </row>
    <row r="2149" spans="2:24">
      <c r="B2149" s="2" t="s">
        <v>3200</v>
      </c>
      <c r="C2149" s="1"/>
      <c r="D2149" s="1"/>
      <c r="E2149" s="1"/>
      <c r="F2149" s="1"/>
      <c r="G2149" s="1"/>
      <c r="H2149" s="1"/>
      <c r="I2149"/>
      <c r="J2149"/>
      <c r="K2149"/>
      <c r="L2149"/>
      <c r="M2149"/>
      <c r="N2149"/>
      <c r="O2149"/>
      <c r="Q2149" t="s">
        <v>25</v>
      </c>
      <c r="R2149" s="1"/>
      <c r="S2149" s="1"/>
      <c r="T2149" s="1" t="s">
        <v>1663</v>
      </c>
      <c r="U2149" s="1" t="s">
        <v>78</v>
      </c>
      <c r="V2149" t="s">
        <v>29</v>
      </c>
      <c r="W2149"/>
      <c r="X2149" t="s">
        <v>30</v>
      </c>
    </row>
    <row r="2150" spans="2:24">
      <c r="B2150" s="2" t="s">
        <v>3201</v>
      </c>
      <c r="C2150" s="1"/>
      <c r="D2150" s="1"/>
      <c r="E2150" s="1"/>
      <c r="F2150" s="1"/>
      <c r="G2150" s="1"/>
      <c r="H2150" s="1"/>
      <c r="I2150"/>
      <c r="J2150"/>
      <c r="K2150"/>
      <c r="L2150"/>
      <c r="M2150"/>
      <c r="N2150"/>
      <c r="O2150"/>
      <c r="Q2150" t="s">
        <v>25</v>
      </c>
      <c r="R2150" s="1" t="s">
        <v>3202</v>
      </c>
      <c r="S2150" s="1"/>
      <c r="T2150" s="1" t="s">
        <v>52</v>
      </c>
      <c r="U2150" s="1" t="s">
        <v>53</v>
      </c>
      <c r="V2150" t="s">
        <v>29</v>
      </c>
      <c r="W2150"/>
      <c r="X2150" t="s">
        <v>30</v>
      </c>
    </row>
    <row r="2151" spans="2:24">
      <c r="B2151" s="2" t="s">
        <v>3203</v>
      </c>
      <c r="C2151" s="1"/>
      <c r="D2151" s="1"/>
      <c r="E2151" s="1"/>
      <c r="F2151" s="1"/>
      <c r="G2151" s="1"/>
      <c r="H2151" s="1"/>
      <c r="I2151"/>
      <c r="J2151"/>
      <c r="K2151"/>
      <c r="L2151"/>
      <c r="M2151"/>
      <c r="N2151"/>
      <c r="O2151"/>
      <c r="Q2151" t="s">
        <v>25</v>
      </c>
      <c r="R2151" s="1" t="s">
        <v>3204</v>
      </c>
      <c r="S2151" s="1"/>
      <c r="T2151" s="1" t="s">
        <v>1896</v>
      </c>
      <c r="U2151" s="1" t="s">
        <v>37</v>
      </c>
      <c r="V2151" t="s">
        <v>29</v>
      </c>
      <c r="W2151"/>
      <c r="X2151" t="s">
        <v>30</v>
      </c>
    </row>
    <row r="2152" spans="2:24">
      <c r="B2152" s="2" t="s">
        <v>3205</v>
      </c>
      <c r="C2152" s="1"/>
      <c r="D2152" s="1"/>
      <c r="E2152" s="1"/>
      <c r="F2152" s="1"/>
      <c r="G2152" s="1"/>
      <c r="H2152" s="1"/>
      <c r="I2152"/>
      <c r="J2152"/>
      <c r="K2152"/>
      <c r="L2152"/>
      <c r="M2152"/>
      <c r="N2152"/>
      <c r="O2152"/>
      <c r="Q2152" t="s">
        <v>25</v>
      </c>
      <c r="R2152" s="1"/>
      <c r="S2152" s="1"/>
      <c r="T2152" s="1" t="s">
        <v>52</v>
      </c>
      <c r="U2152" s="1" t="s">
        <v>53</v>
      </c>
      <c r="V2152" t="s">
        <v>29</v>
      </c>
      <c r="W2152"/>
      <c r="X2152" t="s">
        <v>30</v>
      </c>
    </row>
    <row r="2153" spans="2:24">
      <c r="B2153" s="2" t="s">
        <v>3206</v>
      </c>
      <c r="C2153" s="1"/>
      <c r="D2153" s="1"/>
      <c r="E2153" s="1"/>
      <c r="F2153" s="1"/>
      <c r="G2153" s="1"/>
      <c r="H2153" s="1"/>
      <c r="I2153"/>
      <c r="J2153"/>
      <c r="K2153"/>
      <c r="L2153"/>
      <c r="M2153"/>
      <c r="N2153"/>
      <c r="O2153"/>
      <c r="Q2153" t="s">
        <v>25</v>
      </c>
      <c r="R2153" s="1"/>
      <c r="S2153" s="1"/>
      <c r="T2153" s="1" t="s">
        <v>1348</v>
      </c>
      <c r="U2153" s="1" t="s">
        <v>70</v>
      </c>
      <c r="V2153" t="s">
        <v>29</v>
      </c>
      <c r="W2153"/>
      <c r="X2153" t="s">
        <v>30</v>
      </c>
    </row>
    <row r="2154" spans="2:24">
      <c r="B2154" s="2" t="s">
        <v>3207</v>
      </c>
      <c r="C2154" s="1">
        <v>9002237522</v>
      </c>
      <c r="D2154" s="1"/>
      <c r="E2154" s="1"/>
      <c r="F2154" s="1"/>
      <c r="G2154" s="1" t="s">
        <v>45</v>
      </c>
      <c r="H2154" s="1" t="s">
        <v>510</v>
      </c>
      <c r="I2154"/>
      <c r="J2154"/>
      <c r="K2154"/>
      <c r="L2154"/>
      <c r="M2154"/>
      <c r="N2154"/>
      <c r="O2154"/>
      <c r="Q2154" t="s">
        <v>25</v>
      </c>
      <c r="R2154" s="1"/>
      <c r="S2154" s="1"/>
      <c r="T2154" s="1" t="s">
        <v>253</v>
      </c>
      <c r="U2154" s="1" t="s">
        <v>70</v>
      </c>
      <c r="V2154" t="s">
        <v>29</v>
      </c>
      <c r="W2154"/>
      <c r="X2154" t="s">
        <v>30</v>
      </c>
    </row>
    <row r="2155" spans="2:24">
      <c r="B2155" s="2" t="s">
        <v>3208</v>
      </c>
      <c r="C2155" s="1">
        <v>8766211619</v>
      </c>
      <c r="D2155" s="1"/>
      <c r="E2155" s="1"/>
      <c r="F2155" s="1"/>
      <c r="G2155" s="1" t="s">
        <v>45</v>
      </c>
      <c r="H2155" s="1" t="s">
        <v>331</v>
      </c>
      <c r="I2155"/>
      <c r="J2155"/>
      <c r="K2155"/>
      <c r="L2155"/>
      <c r="M2155"/>
      <c r="N2155"/>
      <c r="O2155"/>
      <c r="Q2155" t="s">
        <v>25</v>
      </c>
      <c r="R2155" s="1"/>
      <c r="S2155" s="1"/>
      <c r="T2155" s="1" t="s">
        <v>660</v>
      </c>
      <c r="U2155" s="1" t="s">
        <v>53</v>
      </c>
      <c r="V2155" t="s">
        <v>29</v>
      </c>
      <c r="W2155"/>
      <c r="X2155" t="s">
        <v>30</v>
      </c>
    </row>
    <row r="2156" spans="2:24">
      <c r="B2156" s="2" t="s">
        <v>3209</v>
      </c>
      <c r="C2156" s="1">
        <f>919302199301</f>
        <v>919302199301</v>
      </c>
      <c r="D2156" s="1"/>
      <c r="E2156" s="1"/>
      <c r="F2156" s="1"/>
      <c r="G2156" s="1" t="s">
        <v>45</v>
      </c>
      <c r="H2156" s="1" t="s">
        <v>1268</v>
      </c>
      <c r="I2156"/>
      <c r="J2156"/>
      <c r="K2156"/>
      <c r="L2156"/>
      <c r="M2156"/>
      <c r="N2156"/>
      <c r="O2156"/>
      <c r="Q2156" t="s">
        <v>25</v>
      </c>
      <c r="R2156" s="1"/>
      <c r="S2156" s="1"/>
      <c r="T2156" s="1" t="s">
        <v>391</v>
      </c>
      <c r="U2156" s="1" t="s">
        <v>350</v>
      </c>
      <c r="V2156" t="s">
        <v>29</v>
      </c>
      <c r="W2156"/>
      <c r="X2156" t="s">
        <v>30</v>
      </c>
    </row>
    <row r="2157" spans="2:24">
      <c r="B2157" s="2" t="s">
        <v>3210</v>
      </c>
      <c r="C2157" s="1">
        <v>9029090321</v>
      </c>
      <c r="D2157" s="1"/>
      <c r="E2157" s="1"/>
      <c r="F2157" s="1"/>
      <c r="G2157" s="1" t="s">
        <v>45</v>
      </c>
      <c r="H2157" s="1" t="s">
        <v>57</v>
      </c>
      <c r="I2157"/>
      <c r="J2157"/>
      <c r="K2157"/>
      <c r="L2157"/>
      <c r="M2157"/>
      <c r="N2157"/>
      <c r="O2157"/>
      <c r="Q2157" t="s">
        <v>25</v>
      </c>
      <c r="R2157" s="1"/>
      <c r="S2157" s="1"/>
      <c r="T2157" s="1" t="s">
        <v>3093</v>
      </c>
      <c r="U2157" s="1" t="s">
        <v>33</v>
      </c>
      <c r="V2157" t="s">
        <v>29</v>
      </c>
      <c r="W2157"/>
      <c r="X2157" t="s">
        <v>30</v>
      </c>
    </row>
    <row r="2158" spans="2:24">
      <c r="B2158" s="2" t="s">
        <v>3211</v>
      </c>
      <c r="C2158" s="1"/>
      <c r="D2158" s="1"/>
      <c r="E2158" s="1"/>
      <c r="F2158" s="1"/>
      <c r="G2158" s="1"/>
      <c r="H2158" s="1"/>
      <c r="I2158"/>
      <c r="J2158"/>
      <c r="K2158"/>
      <c r="L2158"/>
      <c r="M2158"/>
      <c r="N2158"/>
      <c r="O2158"/>
      <c r="Q2158" t="s">
        <v>25</v>
      </c>
      <c r="R2158" s="1"/>
      <c r="S2158" s="1"/>
      <c r="T2158" s="1" t="s">
        <v>457</v>
      </c>
      <c r="U2158" s="1" t="s">
        <v>33</v>
      </c>
      <c r="V2158" t="s">
        <v>29</v>
      </c>
      <c r="W2158"/>
      <c r="X2158" t="s">
        <v>30</v>
      </c>
    </row>
    <row r="2159" spans="2:24">
      <c r="B2159" s="2" t="s">
        <v>3212</v>
      </c>
      <c r="C2159" s="1"/>
      <c r="D2159" s="1"/>
      <c r="E2159" s="1"/>
      <c r="F2159" s="1"/>
      <c r="G2159" s="1"/>
      <c r="H2159" s="1"/>
      <c r="I2159"/>
      <c r="J2159"/>
      <c r="K2159"/>
      <c r="L2159"/>
      <c r="M2159"/>
      <c r="N2159"/>
      <c r="O2159"/>
      <c r="Q2159" t="s">
        <v>25</v>
      </c>
      <c r="R2159" s="1"/>
      <c r="S2159" s="1"/>
      <c r="T2159" s="1" t="s">
        <v>52</v>
      </c>
      <c r="U2159" s="1" t="s">
        <v>53</v>
      </c>
      <c r="V2159" t="s">
        <v>29</v>
      </c>
      <c r="W2159"/>
      <c r="X2159" t="s">
        <v>30</v>
      </c>
    </row>
    <row r="2160" spans="2:24">
      <c r="B2160" s="2" t="s">
        <v>3213</v>
      </c>
      <c r="C2160" s="1"/>
      <c r="D2160" s="1"/>
      <c r="E2160" s="1"/>
      <c r="F2160" s="1"/>
      <c r="G2160" s="1"/>
      <c r="H2160" s="1"/>
      <c r="I2160"/>
      <c r="J2160"/>
      <c r="K2160"/>
      <c r="L2160"/>
      <c r="M2160"/>
      <c r="N2160"/>
      <c r="O2160"/>
      <c r="Q2160" t="s">
        <v>25</v>
      </c>
      <c r="R2160" s="1"/>
      <c r="S2160" s="1"/>
      <c r="T2160" s="1" t="s">
        <v>47</v>
      </c>
      <c r="U2160" s="1" t="s">
        <v>43</v>
      </c>
      <c r="V2160" t="s">
        <v>29</v>
      </c>
      <c r="W2160"/>
      <c r="X2160" t="s">
        <v>30</v>
      </c>
    </row>
    <row r="2161" spans="2:24">
      <c r="B2161" s="2" t="s">
        <v>3214</v>
      </c>
      <c r="C2161" s="1"/>
      <c r="D2161" s="1"/>
      <c r="E2161" s="1"/>
      <c r="F2161" s="1"/>
      <c r="G2161" s="1"/>
      <c r="H2161" s="1"/>
      <c r="I2161"/>
      <c r="J2161"/>
      <c r="K2161"/>
      <c r="L2161"/>
      <c r="M2161"/>
      <c r="N2161"/>
      <c r="O2161"/>
      <c r="Q2161" t="s">
        <v>25</v>
      </c>
      <c r="R2161" s="1"/>
      <c r="S2161" s="1"/>
      <c r="T2161" s="1" t="s">
        <v>286</v>
      </c>
      <c r="U2161" s="1" t="s">
        <v>28</v>
      </c>
      <c r="V2161" t="s">
        <v>29</v>
      </c>
      <c r="W2161"/>
      <c r="X2161" t="s">
        <v>30</v>
      </c>
    </row>
    <row r="2162" spans="2:24">
      <c r="B2162" s="2" t="s">
        <v>3215</v>
      </c>
      <c r="C2162" s="1"/>
      <c r="D2162" s="1"/>
      <c r="E2162" s="1"/>
      <c r="F2162" s="1"/>
      <c r="G2162" s="1"/>
      <c r="H2162" s="1"/>
      <c r="I2162"/>
      <c r="J2162"/>
      <c r="K2162"/>
      <c r="L2162"/>
      <c r="M2162"/>
      <c r="N2162"/>
      <c r="O2162"/>
      <c r="Q2162" t="s">
        <v>25</v>
      </c>
      <c r="R2162" s="1"/>
      <c r="S2162" s="1"/>
      <c r="T2162" s="1" t="s">
        <v>363</v>
      </c>
      <c r="U2162" s="1" t="s">
        <v>78</v>
      </c>
      <c r="V2162" t="s">
        <v>29</v>
      </c>
      <c r="W2162"/>
      <c r="X2162" t="s">
        <v>30</v>
      </c>
    </row>
    <row r="2163" spans="2:24">
      <c r="B2163" s="2" t="s">
        <v>3216</v>
      </c>
      <c r="C2163" s="1"/>
      <c r="D2163" s="1"/>
      <c r="E2163" s="1"/>
      <c r="F2163" s="1"/>
      <c r="G2163" s="1"/>
      <c r="H2163" s="1"/>
      <c r="I2163"/>
      <c r="J2163"/>
      <c r="K2163"/>
      <c r="L2163"/>
      <c r="M2163"/>
      <c r="N2163"/>
      <c r="O2163"/>
      <c r="Q2163" t="s">
        <v>25</v>
      </c>
      <c r="R2163" s="1"/>
      <c r="S2163" s="1"/>
      <c r="T2163" s="1" t="s">
        <v>1586</v>
      </c>
      <c r="U2163" s="1" t="s">
        <v>28</v>
      </c>
      <c r="V2163" t="s">
        <v>29</v>
      </c>
      <c r="W2163"/>
      <c r="X2163" t="s">
        <v>30</v>
      </c>
    </row>
    <row r="2164" spans="2:24">
      <c r="B2164" s="2" t="s">
        <v>3217</v>
      </c>
      <c r="C2164" s="1"/>
      <c r="D2164" s="1"/>
      <c r="E2164" s="1"/>
      <c r="F2164" s="1"/>
      <c r="G2164" s="1"/>
      <c r="H2164" s="1"/>
      <c r="I2164"/>
      <c r="J2164"/>
      <c r="K2164"/>
      <c r="L2164"/>
      <c r="M2164"/>
      <c r="N2164"/>
      <c r="O2164"/>
      <c r="Q2164" t="s">
        <v>25</v>
      </c>
      <c r="R2164" s="1"/>
      <c r="S2164" s="1"/>
      <c r="T2164" s="1" t="s">
        <v>678</v>
      </c>
      <c r="U2164" s="1" t="s">
        <v>90</v>
      </c>
      <c r="V2164" t="s">
        <v>29</v>
      </c>
      <c r="W2164"/>
      <c r="X2164" t="s">
        <v>30</v>
      </c>
    </row>
    <row r="2165" spans="2:24">
      <c r="B2165" s="2" t="s">
        <v>3218</v>
      </c>
      <c r="C2165" s="1"/>
      <c r="D2165" s="1"/>
      <c r="E2165" s="1"/>
      <c r="F2165" s="1"/>
      <c r="G2165" s="1"/>
      <c r="H2165" s="1"/>
      <c r="I2165"/>
      <c r="J2165"/>
      <c r="K2165"/>
      <c r="L2165"/>
      <c r="M2165"/>
      <c r="N2165"/>
      <c r="O2165"/>
      <c r="Q2165" t="s">
        <v>25</v>
      </c>
      <c r="R2165" s="1"/>
      <c r="S2165" s="1"/>
      <c r="T2165" s="1" t="s">
        <v>843</v>
      </c>
      <c r="U2165" s="1" t="s">
        <v>78</v>
      </c>
      <c r="V2165" t="s">
        <v>29</v>
      </c>
      <c r="W2165"/>
      <c r="X2165" t="s">
        <v>30</v>
      </c>
    </row>
    <row r="2166" spans="2:24">
      <c r="B2166" s="2" t="s">
        <v>3219</v>
      </c>
      <c r="C2166" s="1"/>
      <c r="D2166" s="1"/>
      <c r="E2166" s="1"/>
      <c r="F2166" s="1"/>
      <c r="G2166" s="1"/>
      <c r="H2166" s="1"/>
      <c r="I2166"/>
      <c r="J2166"/>
      <c r="K2166"/>
      <c r="L2166"/>
      <c r="M2166"/>
      <c r="N2166"/>
      <c r="O2166"/>
      <c r="Q2166" t="s">
        <v>25</v>
      </c>
      <c r="R2166" s="1"/>
      <c r="S2166" s="1"/>
      <c r="T2166" s="1" t="s">
        <v>52</v>
      </c>
      <c r="U2166" s="1" t="s">
        <v>53</v>
      </c>
      <c r="V2166" t="s">
        <v>29</v>
      </c>
      <c r="W2166"/>
      <c r="X2166" t="s">
        <v>30</v>
      </c>
    </row>
    <row r="2167" spans="2:24">
      <c r="B2167" s="2" t="s">
        <v>3220</v>
      </c>
      <c r="C2167" s="1"/>
      <c r="D2167" s="1"/>
      <c r="E2167" s="1"/>
      <c r="F2167" s="1"/>
      <c r="G2167" s="1"/>
      <c r="H2167" s="1"/>
      <c r="I2167"/>
      <c r="J2167"/>
      <c r="K2167"/>
      <c r="L2167"/>
      <c r="M2167"/>
      <c r="N2167"/>
      <c r="O2167"/>
      <c r="Q2167" t="s">
        <v>25</v>
      </c>
      <c r="R2167" s="1" t="s">
        <v>3221</v>
      </c>
      <c r="S2167" s="1"/>
      <c r="T2167" s="1" t="s">
        <v>95</v>
      </c>
      <c r="U2167" s="1" t="s">
        <v>43</v>
      </c>
      <c r="V2167" t="s">
        <v>29</v>
      </c>
      <c r="W2167"/>
      <c r="X2167" t="s">
        <v>30</v>
      </c>
    </row>
    <row r="2168" spans="2:24">
      <c r="B2168" s="2" t="s">
        <v>3222</v>
      </c>
      <c r="C2168" s="1">
        <v>7798626526</v>
      </c>
      <c r="D2168" s="1"/>
      <c r="E2168" s="1"/>
      <c r="F2168" s="1"/>
      <c r="G2168" s="1" t="s">
        <v>72</v>
      </c>
      <c r="H2168" s="1" t="s">
        <v>1065</v>
      </c>
      <c r="I2168"/>
      <c r="J2168"/>
      <c r="K2168"/>
      <c r="L2168"/>
      <c r="M2168"/>
      <c r="N2168"/>
      <c r="O2168"/>
      <c r="Q2168" t="s">
        <v>25</v>
      </c>
      <c r="R2168" s="1" t="s">
        <v>3223</v>
      </c>
      <c r="S2168" s="1"/>
      <c r="T2168" s="1" t="s">
        <v>305</v>
      </c>
      <c r="U2168" s="1" t="s">
        <v>33</v>
      </c>
      <c r="V2168" t="s">
        <v>29</v>
      </c>
      <c r="W2168"/>
      <c r="X2168" t="s">
        <v>30</v>
      </c>
    </row>
    <row r="2169" spans="2:24">
      <c r="B2169" s="2" t="s">
        <v>3224</v>
      </c>
      <c r="C2169" s="1"/>
      <c r="D2169" s="1"/>
      <c r="E2169" s="1"/>
      <c r="F2169" s="1"/>
      <c r="G2169" s="1"/>
      <c r="H2169" s="1"/>
      <c r="I2169"/>
      <c r="J2169"/>
      <c r="K2169"/>
      <c r="L2169"/>
      <c r="M2169"/>
      <c r="N2169"/>
      <c r="O2169"/>
      <c r="Q2169" t="s">
        <v>25</v>
      </c>
      <c r="R2169" s="1"/>
      <c r="S2169" s="1"/>
      <c r="T2169" s="1" t="s">
        <v>3225</v>
      </c>
      <c r="U2169" s="1" t="s">
        <v>90</v>
      </c>
      <c r="V2169" t="s">
        <v>29</v>
      </c>
      <c r="W2169"/>
      <c r="X2169" t="s">
        <v>30</v>
      </c>
    </row>
    <row r="2170" spans="2:24">
      <c r="B2170" s="2" t="s">
        <v>3226</v>
      </c>
      <c r="C2170" s="1"/>
      <c r="D2170" s="1"/>
      <c r="E2170" s="1"/>
      <c r="F2170" s="1"/>
      <c r="G2170" s="1"/>
      <c r="H2170" s="1"/>
      <c r="I2170"/>
      <c r="J2170"/>
      <c r="K2170"/>
      <c r="L2170"/>
      <c r="M2170"/>
      <c r="N2170"/>
      <c r="O2170"/>
      <c r="Q2170" t="s">
        <v>25</v>
      </c>
      <c r="R2170" s="1"/>
      <c r="S2170" s="1"/>
      <c r="T2170" s="1" t="s">
        <v>590</v>
      </c>
      <c r="U2170" s="1" t="s">
        <v>33</v>
      </c>
      <c r="V2170" t="s">
        <v>29</v>
      </c>
      <c r="W2170"/>
      <c r="X2170" t="s">
        <v>30</v>
      </c>
    </row>
    <row r="2171" spans="2:24">
      <c r="B2171" s="2" t="s">
        <v>3227</v>
      </c>
      <c r="C2171" s="1">
        <v>9717924198</v>
      </c>
      <c r="D2171" s="1"/>
      <c r="E2171" s="1"/>
      <c r="F2171" s="1"/>
      <c r="G2171" s="1" t="s">
        <v>146</v>
      </c>
      <c r="H2171" s="1" t="s">
        <v>331</v>
      </c>
      <c r="I2171"/>
      <c r="J2171"/>
      <c r="K2171"/>
      <c r="L2171"/>
      <c r="M2171"/>
      <c r="N2171"/>
      <c r="O2171"/>
      <c r="Q2171" t="s">
        <v>25</v>
      </c>
      <c r="R2171" s="1"/>
      <c r="S2171" s="1"/>
      <c r="T2171" s="1" t="s">
        <v>84</v>
      </c>
      <c r="U2171" s="1" t="s">
        <v>53</v>
      </c>
      <c r="V2171" t="s">
        <v>29</v>
      </c>
      <c r="W2171"/>
      <c r="X2171" t="s">
        <v>30</v>
      </c>
    </row>
    <row r="2172" spans="2:24">
      <c r="B2172" s="2" t="s">
        <v>3228</v>
      </c>
      <c r="C2172" s="1"/>
      <c r="D2172" s="1"/>
      <c r="E2172" s="1"/>
      <c r="F2172" s="1"/>
      <c r="G2172" s="1"/>
      <c r="H2172" s="1"/>
      <c r="I2172"/>
      <c r="J2172"/>
      <c r="K2172"/>
      <c r="L2172"/>
      <c r="M2172"/>
      <c r="N2172"/>
      <c r="O2172"/>
      <c r="Q2172" t="s">
        <v>25</v>
      </c>
      <c r="R2172" s="1"/>
      <c r="S2172" s="1"/>
      <c r="T2172" s="1" t="s">
        <v>234</v>
      </c>
      <c r="U2172" s="1" t="s">
        <v>105</v>
      </c>
      <c r="V2172" t="s">
        <v>29</v>
      </c>
      <c r="W2172"/>
      <c r="X2172" t="s">
        <v>30</v>
      </c>
    </row>
    <row r="2173" spans="2:24">
      <c r="B2173" s="2" t="s">
        <v>3229</v>
      </c>
      <c r="C2173" s="1">
        <v>8793786474</v>
      </c>
      <c r="D2173" s="1"/>
      <c r="E2173" s="1"/>
      <c r="F2173" s="1"/>
      <c r="G2173" s="1" t="s">
        <v>72</v>
      </c>
      <c r="H2173" s="1" t="s">
        <v>57</v>
      </c>
      <c r="I2173"/>
      <c r="J2173"/>
      <c r="K2173"/>
      <c r="L2173"/>
      <c r="M2173"/>
      <c r="N2173"/>
      <c r="O2173"/>
      <c r="Q2173" t="s">
        <v>25</v>
      </c>
      <c r="R2173" s="1"/>
      <c r="S2173" s="1"/>
      <c r="T2173" s="1" t="s">
        <v>305</v>
      </c>
      <c r="U2173" s="1" t="s">
        <v>33</v>
      </c>
      <c r="V2173" t="s">
        <v>29</v>
      </c>
      <c r="W2173"/>
      <c r="X2173" t="s">
        <v>30</v>
      </c>
    </row>
    <row r="2174" spans="2:24">
      <c r="B2174" s="2" t="s">
        <v>3230</v>
      </c>
      <c r="C2174" s="1">
        <f>918218957570</f>
        <v>918218957570</v>
      </c>
      <c r="D2174" s="1"/>
      <c r="E2174" s="1"/>
      <c r="F2174" s="1"/>
      <c r="G2174" s="1" t="s">
        <v>45</v>
      </c>
      <c r="H2174" s="1" t="s">
        <v>247</v>
      </c>
      <c r="I2174"/>
      <c r="J2174"/>
      <c r="K2174"/>
      <c r="L2174"/>
      <c r="M2174"/>
      <c r="N2174"/>
      <c r="O2174"/>
      <c r="Q2174" t="s">
        <v>25</v>
      </c>
      <c r="R2174" s="1"/>
      <c r="S2174" s="1"/>
      <c r="T2174" s="1" t="s">
        <v>139</v>
      </c>
      <c r="U2174" s="1" t="s">
        <v>28</v>
      </c>
      <c r="V2174" t="s">
        <v>29</v>
      </c>
      <c r="W2174"/>
      <c r="X2174" t="s">
        <v>30</v>
      </c>
    </row>
    <row r="2175" spans="2:24">
      <c r="B2175" s="2" t="s">
        <v>3231</v>
      </c>
      <c r="C2175" s="1"/>
      <c r="D2175" s="1"/>
      <c r="E2175" s="1"/>
      <c r="F2175" s="1"/>
      <c r="G2175" s="1"/>
      <c r="H2175" s="1"/>
      <c r="I2175"/>
      <c r="J2175"/>
      <c r="K2175"/>
      <c r="L2175"/>
      <c r="M2175"/>
      <c r="N2175"/>
      <c r="O2175"/>
      <c r="Q2175" t="s">
        <v>25</v>
      </c>
      <c r="R2175" s="1"/>
      <c r="S2175" s="1"/>
      <c r="T2175" s="1" t="s">
        <v>39</v>
      </c>
      <c r="U2175" s="1" t="s">
        <v>28</v>
      </c>
      <c r="V2175" t="s">
        <v>29</v>
      </c>
      <c r="W2175"/>
      <c r="X2175" t="s">
        <v>30</v>
      </c>
    </row>
    <row r="2176" spans="2:24">
      <c r="B2176" s="2" t="s">
        <v>3232</v>
      </c>
      <c r="C2176" s="1"/>
      <c r="D2176" s="1"/>
      <c r="E2176" s="1"/>
      <c r="F2176" s="1"/>
      <c r="G2176" s="1"/>
      <c r="H2176" s="1"/>
      <c r="I2176"/>
      <c r="J2176"/>
      <c r="K2176"/>
      <c r="L2176"/>
      <c r="M2176"/>
      <c r="N2176"/>
      <c r="O2176"/>
      <c r="Q2176" t="s">
        <v>25</v>
      </c>
      <c r="R2176" s="1" t="s">
        <v>3233</v>
      </c>
      <c r="S2176" s="1"/>
      <c r="T2176" s="1" t="s">
        <v>1300</v>
      </c>
      <c r="U2176" s="1" t="s">
        <v>102</v>
      </c>
      <c r="V2176" t="s">
        <v>29</v>
      </c>
      <c r="W2176"/>
      <c r="X2176" t="s">
        <v>30</v>
      </c>
    </row>
    <row r="2177" spans="2:24">
      <c r="B2177" s="2" t="s">
        <v>3234</v>
      </c>
      <c r="C2177" s="1"/>
      <c r="D2177" s="1"/>
      <c r="E2177" s="1"/>
      <c r="F2177" s="1"/>
      <c r="G2177" s="1"/>
      <c r="H2177" s="1"/>
      <c r="I2177"/>
      <c r="J2177"/>
      <c r="K2177"/>
      <c r="L2177"/>
      <c r="M2177"/>
      <c r="N2177"/>
      <c r="O2177"/>
      <c r="Q2177" t="s">
        <v>25</v>
      </c>
      <c r="R2177" s="1"/>
      <c r="S2177" s="1"/>
      <c r="T2177" s="1" t="s">
        <v>39</v>
      </c>
      <c r="U2177" s="1" t="s">
        <v>28</v>
      </c>
      <c r="V2177" t="s">
        <v>29</v>
      </c>
      <c r="W2177"/>
      <c r="X2177" t="s">
        <v>30</v>
      </c>
    </row>
    <row r="2178" spans="2:24">
      <c r="B2178" s="2" t="s">
        <v>3235</v>
      </c>
      <c r="C2178" s="1">
        <v>8087129075</v>
      </c>
      <c r="D2178" s="1"/>
      <c r="E2178" s="1"/>
      <c r="F2178" s="1"/>
      <c r="G2178" s="1" t="s">
        <v>45</v>
      </c>
      <c r="H2178" s="1" t="s">
        <v>247</v>
      </c>
      <c r="I2178"/>
      <c r="J2178"/>
      <c r="K2178"/>
      <c r="L2178"/>
      <c r="M2178"/>
      <c r="N2178"/>
      <c r="O2178"/>
      <c r="Q2178" t="s">
        <v>25</v>
      </c>
      <c r="R2178" s="1"/>
      <c r="S2178" s="1"/>
      <c r="T2178" s="1" t="s">
        <v>32</v>
      </c>
      <c r="U2178" s="1" t="s">
        <v>33</v>
      </c>
      <c r="V2178" t="s">
        <v>29</v>
      </c>
      <c r="W2178"/>
      <c r="X2178" t="s">
        <v>30</v>
      </c>
    </row>
    <row r="2179" spans="2:24">
      <c r="B2179" s="2" t="s">
        <v>3236</v>
      </c>
      <c r="C2179" s="1"/>
      <c r="D2179" s="1"/>
      <c r="E2179" s="1"/>
      <c r="F2179" s="1"/>
      <c r="G2179" s="1"/>
      <c r="H2179" s="1"/>
      <c r="I2179"/>
      <c r="J2179"/>
      <c r="K2179"/>
      <c r="L2179"/>
      <c r="M2179"/>
      <c r="N2179"/>
      <c r="O2179"/>
      <c r="Q2179" t="s">
        <v>25</v>
      </c>
      <c r="R2179" s="1"/>
      <c r="S2179" s="1"/>
      <c r="T2179" s="1" t="s">
        <v>294</v>
      </c>
      <c r="U2179" s="1" t="s">
        <v>28</v>
      </c>
      <c r="V2179" t="s">
        <v>29</v>
      </c>
      <c r="W2179"/>
      <c r="X2179" t="s">
        <v>30</v>
      </c>
    </row>
    <row r="2180" spans="2:24">
      <c r="B2180" s="2" t="s">
        <v>3237</v>
      </c>
      <c r="C2180" s="1"/>
      <c r="D2180" s="1"/>
      <c r="E2180" s="1"/>
      <c r="F2180" s="1"/>
      <c r="G2180" s="1"/>
      <c r="H2180" s="1"/>
      <c r="I2180"/>
      <c r="J2180"/>
      <c r="K2180"/>
      <c r="L2180"/>
      <c r="M2180"/>
      <c r="N2180"/>
      <c r="O2180"/>
      <c r="Q2180" t="s">
        <v>25</v>
      </c>
      <c r="R2180" s="1" t="s">
        <v>3238</v>
      </c>
      <c r="S2180" s="1"/>
      <c r="T2180" s="1" t="s">
        <v>110</v>
      </c>
      <c r="U2180" s="1" t="s">
        <v>105</v>
      </c>
      <c r="V2180" t="s">
        <v>29</v>
      </c>
      <c r="W2180"/>
      <c r="X2180" t="s">
        <v>30</v>
      </c>
    </row>
    <row r="2181" spans="2:24">
      <c r="B2181" s="2" t="s">
        <v>3239</v>
      </c>
      <c r="C2181" s="1"/>
      <c r="D2181" s="1"/>
      <c r="E2181" s="1"/>
      <c r="F2181" s="1"/>
      <c r="G2181" s="1" t="s">
        <v>45</v>
      </c>
      <c r="H2181" s="1" t="s">
        <v>331</v>
      </c>
      <c r="I2181"/>
      <c r="J2181"/>
      <c r="K2181"/>
      <c r="L2181"/>
      <c r="M2181"/>
      <c r="N2181"/>
      <c r="O2181"/>
      <c r="Q2181" t="s">
        <v>25</v>
      </c>
      <c r="R2181" s="1"/>
      <c r="S2181" s="1"/>
      <c r="T2181" s="1" t="s">
        <v>755</v>
      </c>
      <c r="U2181" s="1" t="s">
        <v>755</v>
      </c>
      <c r="V2181" t="s">
        <v>29</v>
      </c>
      <c r="W2181"/>
      <c r="X2181" t="s">
        <v>30</v>
      </c>
    </row>
    <row r="2182" spans="2:24">
      <c r="B2182" s="2" t="s">
        <v>3240</v>
      </c>
      <c r="C2182" s="1"/>
      <c r="D2182" s="1"/>
      <c r="E2182" s="1"/>
      <c r="F2182" s="1"/>
      <c r="G2182" s="1"/>
      <c r="H2182" s="1"/>
      <c r="I2182"/>
      <c r="J2182"/>
      <c r="K2182"/>
      <c r="L2182"/>
      <c r="M2182"/>
      <c r="N2182"/>
      <c r="O2182"/>
      <c r="Q2182" t="s">
        <v>25</v>
      </c>
      <c r="R2182" s="1"/>
      <c r="S2182" s="1"/>
      <c r="T2182" s="1" t="s">
        <v>52</v>
      </c>
      <c r="U2182" s="1" t="s">
        <v>53</v>
      </c>
      <c r="V2182" t="s">
        <v>29</v>
      </c>
      <c r="W2182"/>
      <c r="X2182" t="s">
        <v>30</v>
      </c>
    </row>
    <row r="2183" spans="2:24">
      <c r="B2183" s="2" t="s">
        <v>3241</v>
      </c>
      <c r="C2183" s="1"/>
      <c r="D2183" s="1"/>
      <c r="E2183" s="1"/>
      <c r="F2183" s="1"/>
      <c r="G2183" s="1"/>
      <c r="H2183" s="1"/>
      <c r="I2183"/>
      <c r="J2183"/>
      <c r="K2183"/>
      <c r="L2183"/>
      <c r="M2183"/>
      <c r="N2183"/>
      <c r="O2183"/>
      <c r="Q2183" t="s">
        <v>25</v>
      </c>
      <c r="R2183" s="1"/>
      <c r="S2183" s="1"/>
      <c r="T2183" s="1" t="s">
        <v>755</v>
      </c>
      <c r="U2183" s="1" t="s">
        <v>755</v>
      </c>
      <c r="V2183" t="s">
        <v>29</v>
      </c>
      <c r="W2183"/>
      <c r="X2183" t="s">
        <v>30</v>
      </c>
    </row>
    <row r="2184" spans="2:24">
      <c r="B2184" s="2" t="s">
        <v>3242</v>
      </c>
      <c r="C2184" s="1"/>
      <c r="D2184" s="1"/>
      <c r="E2184" s="1"/>
      <c r="F2184" s="1"/>
      <c r="G2184" s="1"/>
      <c r="H2184" s="1"/>
      <c r="I2184"/>
      <c r="J2184"/>
      <c r="K2184"/>
      <c r="L2184"/>
      <c r="M2184"/>
      <c r="N2184"/>
      <c r="O2184"/>
      <c r="Q2184" t="s">
        <v>25</v>
      </c>
      <c r="R2184" s="1"/>
      <c r="S2184" s="1"/>
      <c r="T2184" s="1" t="s">
        <v>52</v>
      </c>
      <c r="U2184" s="1" t="s">
        <v>53</v>
      </c>
      <c r="V2184" t="s">
        <v>29</v>
      </c>
      <c r="W2184"/>
      <c r="X2184" t="s">
        <v>30</v>
      </c>
    </row>
    <row r="2185" spans="2:24">
      <c r="B2185" s="2" t="s">
        <v>3243</v>
      </c>
      <c r="C2185" s="1"/>
      <c r="D2185" s="1"/>
      <c r="E2185" s="1"/>
      <c r="F2185" s="1"/>
      <c r="G2185" s="1"/>
      <c r="H2185" s="1"/>
      <c r="I2185"/>
      <c r="J2185"/>
      <c r="K2185"/>
      <c r="L2185"/>
      <c r="M2185"/>
      <c r="N2185"/>
      <c r="O2185"/>
      <c r="Q2185" t="s">
        <v>25</v>
      </c>
      <c r="R2185" s="1"/>
      <c r="S2185" s="1"/>
      <c r="T2185" s="1" t="s">
        <v>66</v>
      </c>
      <c r="U2185" s="1" t="s">
        <v>28</v>
      </c>
      <c r="V2185" t="s">
        <v>29</v>
      </c>
      <c r="W2185"/>
      <c r="X2185" t="s">
        <v>30</v>
      </c>
    </row>
    <row r="2186" spans="2:24">
      <c r="B2186" s="2" t="s">
        <v>3244</v>
      </c>
      <c r="C2186" s="1"/>
      <c r="D2186" s="1"/>
      <c r="E2186" s="1"/>
      <c r="F2186" s="1"/>
      <c r="G2186" s="1"/>
      <c r="H2186" s="1"/>
      <c r="I2186"/>
      <c r="J2186"/>
      <c r="K2186"/>
      <c r="L2186"/>
      <c r="M2186"/>
      <c r="N2186"/>
      <c r="O2186"/>
      <c r="Q2186" t="s">
        <v>25</v>
      </c>
      <c r="R2186" s="1"/>
      <c r="S2186" s="1"/>
      <c r="T2186" s="1" t="s">
        <v>52</v>
      </c>
      <c r="U2186" s="1" t="s">
        <v>53</v>
      </c>
      <c r="V2186" t="s">
        <v>29</v>
      </c>
      <c r="W2186"/>
      <c r="X2186" t="s">
        <v>30</v>
      </c>
    </row>
    <row r="2187" spans="2:24">
      <c r="B2187" s="2" t="s">
        <v>3245</v>
      </c>
      <c r="C2187" s="1">
        <v>9977143567</v>
      </c>
      <c r="D2187" s="1"/>
      <c r="E2187" s="1"/>
      <c r="F2187" s="1"/>
      <c r="G2187" s="1" t="s">
        <v>45</v>
      </c>
      <c r="H2187" s="1" t="s">
        <v>57</v>
      </c>
      <c r="I2187"/>
      <c r="J2187"/>
      <c r="K2187"/>
      <c r="L2187"/>
      <c r="M2187"/>
      <c r="N2187"/>
      <c r="O2187"/>
      <c r="Q2187" t="s">
        <v>25</v>
      </c>
      <c r="R2187" s="1"/>
      <c r="S2187" s="1"/>
      <c r="T2187" s="1" t="s">
        <v>3246</v>
      </c>
      <c r="U2187" s="1" t="s">
        <v>105</v>
      </c>
      <c r="V2187" t="s">
        <v>29</v>
      </c>
      <c r="W2187"/>
      <c r="X2187" t="s">
        <v>30</v>
      </c>
    </row>
    <row r="2188" spans="2:24">
      <c r="B2188" s="2" t="s">
        <v>3247</v>
      </c>
      <c r="C2188" s="1"/>
      <c r="D2188" s="1"/>
      <c r="E2188" s="1"/>
      <c r="F2188" s="1"/>
      <c r="G2188" s="1"/>
      <c r="H2188" s="1"/>
      <c r="I2188"/>
      <c r="J2188"/>
      <c r="K2188"/>
      <c r="L2188"/>
      <c r="M2188"/>
      <c r="N2188"/>
      <c r="O2188"/>
      <c r="Q2188" t="s">
        <v>25</v>
      </c>
      <c r="R2188" s="1"/>
      <c r="S2188" s="1"/>
      <c r="T2188" s="1" t="s">
        <v>52</v>
      </c>
      <c r="U2188" s="1" t="s">
        <v>53</v>
      </c>
      <c r="V2188" t="s">
        <v>29</v>
      </c>
      <c r="W2188"/>
      <c r="X2188" t="s">
        <v>30</v>
      </c>
    </row>
    <row r="2189" spans="2:24">
      <c r="B2189" s="2" t="s">
        <v>3248</v>
      </c>
      <c r="C2189" s="1">
        <v>7456874234</v>
      </c>
      <c r="D2189" s="1"/>
      <c r="E2189" s="1"/>
      <c r="F2189" s="1"/>
      <c r="G2189" s="1" t="s">
        <v>146</v>
      </c>
      <c r="H2189" s="1" t="s">
        <v>247</v>
      </c>
      <c r="I2189"/>
      <c r="J2189"/>
      <c r="K2189"/>
      <c r="L2189"/>
      <c r="M2189"/>
      <c r="N2189"/>
      <c r="O2189"/>
      <c r="Q2189" t="s">
        <v>25</v>
      </c>
      <c r="R2189" s="1"/>
      <c r="S2189" s="1"/>
      <c r="T2189" s="1" t="s">
        <v>3249</v>
      </c>
      <c r="U2189" s="1" t="s">
        <v>240</v>
      </c>
      <c r="V2189" t="s">
        <v>29</v>
      </c>
      <c r="W2189"/>
      <c r="X2189" t="s">
        <v>30</v>
      </c>
    </row>
    <row r="2190" spans="2:24">
      <c r="B2190" s="2" t="s">
        <v>3250</v>
      </c>
      <c r="C2190" s="1"/>
      <c r="D2190" s="1"/>
      <c r="E2190" s="1"/>
      <c r="F2190" s="1"/>
      <c r="G2190" s="1"/>
      <c r="H2190" s="1"/>
      <c r="I2190"/>
      <c r="J2190"/>
      <c r="K2190"/>
      <c r="L2190"/>
      <c r="M2190"/>
      <c r="N2190"/>
      <c r="O2190"/>
      <c r="Q2190" t="s">
        <v>25</v>
      </c>
      <c r="R2190" s="1"/>
      <c r="S2190" s="1"/>
      <c r="T2190" s="1" t="s">
        <v>52</v>
      </c>
      <c r="U2190" s="1" t="s">
        <v>53</v>
      </c>
      <c r="V2190" t="s">
        <v>29</v>
      </c>
      <c r="W2190"/>
      <c r="X2190" t="s">
        <v>30</v>
      </c>
    </row>
    <row r="2191" spans="2:24">
      <c r="B2191" s="2" t="s">
        <v>3251</v>
      </c>
      <c r="C2191" s="1"/>
      <c r="D2191" s="1"/>
      <c r="E2191" s="1"/>
      <c r="F2191" s="1"/>
      <c r="G2191" s="1"/>
      <c r="H2191" s="1"/>
      <c r="I2191"/>
      <c r="J2191"/>
      <c r="K2191"/>
      <c r="L2191"/>
      <c r="M2191"/>
      <c r="N2191"/>
      <c r="O2191"/>
      <c r="Q2191" t="s">
        <v>25</v>
      </c>
      <c r="R2191" s="1"/>
      <c r="S2191" s="1"/>
      <c r="T2191" s="1" t="s">
        <v>1125</v>
      </c>
      <c r="U2191" s="1" t="s">
        <v>90</v>
      </c>
      <c r="V2191" t="s">
        <v>29</v>
      </c>
      <c r="W2191"/>
      <c r="X2191" t="s">
        <v>30</v>
      </c>
    </row>
    <row r="2192" spans="2:24">
      <c r="B2192" s="2" t="s">
        <v>3252</v>
      </c>
      <c r="C2192" s="1"/>
      <c r="D2192" s="1"/>
      <c r="E2192" s="1"/>
      <c r="F2192" s="1"/>
      <c r="G2192" s="1"/>
      <c r="H2192" s="1"/>
      <c r="I2192"/>
      <c r="J2192"/>
      <c r="K2192"/>
      <c r="L2192"/>
      <c r="M2192"/>
      <c r="N2192"/>
      <c r="O2192"/>
      <c r="Q2192" t="s">
        <v>25</v>
      </c>
      <c r="R2192" s="1"/>
      <c r="S2192" s="1"/>
      <c r="T2192" s="1" t="s">
        <v>52</v>
      </c>
      <c r="U2192" s="1" t="s">
        <v>53</v>
      </c>
      <c r="V2192" t="s">
        <v>29</v>
      </c>
      <c r="W2192"/>
      <c r="X2192" t="s">
        <v>30</v>
      </c>
    </row>
    <row r="2193" spans="2:24">
      <c r="B2193" s="2" t="s">
        <v>3253</v>
      </c>
      <c r="C2193" s="1"/>
      <c r="D2193" s="1"/>
      <c r="E2193" s="1"/>
      <c r="F2193" s="1"/>
      <c r="G2193" s="1"/>
      <c r="H2193" s="1"/>
      <c r="I2193"/>
      <c r="J2193"/>
      <c r="K2193"/>
      <c r="L2193"/>
      <c r="M2193"/>
      <c r="N2193"/>
      <c r="O2193"/>
      <c r="Q2193" t="s">
        <v>25</v>
      </c>
      <c r="R2193" s="1"/>
      <c r="S2193" s="1"/>
      <c r="T2193" s="1" t="s">
        <v>255</v>
      </c>
      <c r="U2193" s="1" t="s">
        <v>116</v>
      </c>
      <c r="V2193" t="s">
        <v>29</v>
      </c>
      <c r="W2193"/>
      <c r="X2193" t="s">
        <v>30</v>
      </c>
    </row>
    <row r="2194" spans="2:24">
      <c r="B2194" s="2" t="s">
        <v>3254</v>
      </c>
      <c r="C2194" s="1"/>
      <c r="D2194" s="1"/>
      <c r="E2194" s="1"/>
      <c r="F2194" s="1"/>
      <c r="G2194" s="1"/>
      <c r="H2194" s="1"/>
      <c r="I2194"/>
      <c r="J2194"/>
      <c r="K2194"/>
      <c r="L2194"/>
      <c r="M2194"/>
      <c r="N2194"/>
      <c r="O2194"/>
      <c r="Q2194" t="s">
        <v>25</v>
      </c>
      <c r="R2194" s="1"/>
      <c r="S2194" s="1"/>
      <c r="T2194" s="1" t="s">
        <v>59</v>
      </c>
      <c r="U2194" s="1" t="s">
        <v>60</v>
      </c>
      <c r="V2194" t="s">
        <v>29</v>
      </c>
      <c r="W2194"/>
      <c r="X2194" t="s">
        <v>30</v>
      </c>
    </row>
    <row r="2195" spans="2:24">
      <c r="B2195" s="2" t="s">
        <v>3255</v>
      </c>
      <c r="C2195" s="1"/>
      <c r="D2195" s="1"/>
      <c r="E2195" s="1"/>
      <c r="F2195" s="1"/>
      <c r="G2195" s="1"/>
      <c r="H2195" s="1"/>
      <c r="I2195"/>
      <c r="J2195"/>
      <c r="K2195"/>
      <c r="L2195"/>
      <c r="M2195"/>
      <c r="N2195"/>
      <c r="O2195"/>
      <c r="Q2195" t="s">
        <v>25</v>
      </c>
      <c r="R2195" s="1"/>
      <c r="S2195" s="1"/>
      <c r="T2195" s="1" t="s">
        <v>356</v>
      </c>
      <c r="U2195" s="1" t="s">
        <v>78</v>
      </c>
      <c r="V2195" t="s">
        <v>29</v>
      </c>
      <c r="W2195"/>
      <c r="X2195" t="s">
        <v>30</v>
      </c>
    </row>
    <row r="2196" spans="2:24">
      <c r="B2196" s="2" t="s">
        <v>3256</v>
      </c>
      <c r="C2196" s="1"/>
      <c r="D2196" s="1"/>
      <c r="E2196" s="1"/>
      <c r="F2196" s="1"/>
      <c r="G2196" s="1"/>
      <c r="H2196" s="1"/>
      <c r="I2196"/>
      <c r="J2196"/>
      <c r="K2196"/>
      <c r="L2196"/>
      <c r="M2196"/>
      <c r="N2196"/>
      <c r="O2196"/>
      <c r="Q2196" t="s">
        <v>25</v>
      </c>
      <c r="R2196" s="1"/>
      <c r="S2196" s="1"/>
      <c r="T2196" s="1" t="s">
        <v>157</v>
      </c>
      <c r="U2196" s="1" t="s">
        <v>158</v>
      </c>
      <c r="V2196" t="s">
        <v>29</v>
      </c>
      <c r="W2196"/>
      <c r="X2196" t="s">
        <v>30</v>
      </c>
    </row>
    <row r="2197" spans="2:24">
      <c r="B2197" s="2" t="s">
        <v>3257</v>
      </c>
      <c r="C2197" s="1"/>
      <c r="D2197" s="1"/>
      <c r="E2197" s="1"/>
      <c r="F2197" s="1"/>
      <c r="G2197" s="1"/>
      <c r="H2197" s="1"/>
      <c r="I2197"/>
      <c r="J2197"/>
      <c r="K2197"/>
      <c r="L2197"/>
      <c r="M2197"/>
      <c r="N2197"/>
      <c r="O2197"/>
      <c r="Q2197" t="s">
        <v>25</v>
      </c>
      <c r="R2197" s="1"/>
      <c r="S2197" s="1"/>
      <c r="T2197" s="1" t="s">
        <v>313</v>
      </c>
      <c r="U2197" s="1" t="s">
        <v>43</v>
      </c>
      <c r="V2197" t="s">
        <v>29</v>
      </c>
      <c r="W2197"/>
      <c r="X2197" t="s">
        <v>30</v>
      </c>
    </row>
    <row r="2198" spans="2:24">
      <c r="B2198" s="2" t="s">
        <v>3258</v>
      </c>
      <c r="C2198" s="1">
        <v>8921759769</v>
      </c>
      <c r="D2198" s="1"/>
      <c r="E2198" s="1"/>
      <c r="F2198" s="1"/>
      <c r="G2198" s="1" t="s">
        <v>45</v>
      </c>
      <c r="H2198" s="1" t="s">
        <v>476</v>
      </c>
      <c r="I2198"/>
      <c r="J2198"/>
      <c r="K2198"/>
      <c r="L2198"/>
      <c r="M2198"/>
      <c r="N2198"/>
      <c r="O2198"/>
      <c r="Q2198" t="s">
        <v>25</v>
      </c>
      <c r="R2198" s="1" t="s">
        <v>3259</v>
      </c>
      <c r="S2198" s="1"/>
      <c r="T2198" s="1" t="s">
        <v>651</v>
      </c>
      <c r="U2198" s="1" t="s">
        <v>60</v>
      </c>
      <c r="V2198" t="s">
        <v>29</v>
      </c>
      <c r="W2198"/>
      <c r="X2198" t="s">
        <v>30</v>
      </c>
    </row>
    <row r="2199" spans="2:24">
      <c r="B2199" s="2" t="s">
        <v>3260</v>
      </c>
      <c r="C2199" s="1">
        <v>9906246003</v>
      </c>
      <c r="D2199" s="1"/>
      <c r="E2199" s="1"/>
      <c r="F2199" s="1"/>
      <c r="G2199" s="1" t="s">
        <v>146</v>
      </c>
      <c r="H2199" s="1" t="s">
        <v>57</v>
      </c>
      <c r="I2199"/>
      <c r="J2199"/>
      <c r="K2199"/>
      <c r="L2199"/>
      <c r="M2199"/>
      <c r="N2199"/>
      <c r="O2199"/>
      <c r="Q2199" t="s">
        <v>25</v>
      </c>
      <c r="R2199" s="1"/>
      <c r="S2199" s="1"/>
      <c r="T2199" s="1" t="s">
        <v>147</v>
      </c>
      <c r="U2199" s="1" t="s">
        <v>148</v>
      </c>
      <c r="V2199" t="s">
        <v>29</v>
      </c>
      <c r="W2199"/>
      <c r="X2199" t="s">
        <v>30</v>
      </c>
    </row>
    <row r="2200" spans="2:24">
      <c r="B2200" s="2" t="s">
        <v>3261</v>
      </c>
      <c r="C2200" s="1"/>
      <c r="D2200" s="1"/>
      <c r="E2200" s="1"/>
      <c r="F2200" s="1"/>
      <c r="G2200" s="1"/>
      <c r="H2200" s="1"/>
      <c r="I2200"/>
      <c r="J2200"/>
      <c r="K2200"/>
      <c r="L2200"/>
      <c r="M2200"/>
      <c r="N2200"/>
      <c r="O2200"/>
      <c r="Q2200" t="s">
        <v>25</v>
      </c>
      <c r="R2200" s="1"/>
      <c r="S2200" s="1"/>
      <c r="T2200" s="1" t="s">
        <v>3262</v>
      </c>
      <c r="U2200" s="1" t="s">
        <v>276</v>
      </c>
      <c r="V2200" t="s">
        <v>29</v>
      </c>
      <c r="W2200"/>
      <c r="X2200" t="s">
        <v>30</v>
      </c>
    </row>
    <row r="2201" spans="2:24">
      <c r="B2201" s="2" t="s">
        <v>3263</v>
      </c>
      <c r="C2201" s="1"/>
      <c r="D2201" s="1"/>
      <c r="E2201" s="1"/>
      <c r="F2201" s="1"/>
      <c r="G2201" s="1"/>
      <c r="H2201" s="1"/>
      <c r="I2201"/>
      <c r="J2201"/>
      <c r="K2201"/>
      <c r="L2201"/>
      <c r="M2201"/>
      <c r="N2201"/>
      <c r="O2201"/>
      <c r="Q2201" t="s">
        <v>25</v>
      </c>
      <c r="R2201" s="1"/>
      <c r="S2201" s="1"/>
      <c r="T2201" s="1" t="s">
        <v>608</v>
      </c>
      <c r="U2201" s="1" t="s">
        <v>78</v>
      </c>
      <c r="V2201" t="s">
        <v>29</v>
      </c>
      <c r="W2201"/>
      <c r="X2201" t="s">
        <v>30</v>
      </c>
    </row>
    <row r="2202" spans="2:24">
      <c r="B2202" s="2" t="s">
        <v>3264</v>
      </c>
      <c r="C2202" s="1">
        <v>9979572243</v>
      </c>
      <c r="D2202" s="1"/>
      <c r="E2202" s="1"/>
      <c r="F2202" s="1"/>
      <c r="G2202" s="1" t="s">
        <v>146</v>
      </c>
      <c r="H2202" s="1" t="s">
        <v>331</v>
      </c>
      <c r="I2202"/>
      <c r="J2202"/>
      <c r="K2202"/>
      <c r="L2202"/>
      <c r="M2202"/>
      <c r="N2202"/>
      <c r="O2202"/>
      <c r="Q2202" t="s">
        <v>25</v>
      </c>
      <c r="R2202" s="1"/>
      <c r="S2202" s="1"/>
      <c r="T2202" s="1" t="s">
        <v>2434</v>
      </c>
      <c r="U2202" s="1" t="s">
        <v>116</v>
      </c>
      <c r="V2202" t="s">
        <v>29</v>
      </c>
      <c r="W2202"/>
      <c r="X2202" t="s">
        <v>30</v>
      </c>
    </row>
    <row r="2203" spans="2:24">
      <c r="B2203" s="2" t="s">
        <v>3265</v>
      </c>
      <c r="C2203" s="1"/>
      <c r="D2203" s="1"/>
      <c r="E2203" s="1"/>
      <c r="F2203" s="1"/>
      <c r="G2203" s="1"/>
      <c r="H2203" s="1"/>
      <c r="I2203"/>
      <c r="J2203"/>
      <c r="K2203"/>
      <c r="L2203"/>
      <c r="M2203"/>
      <c r="N2203"/>
      <c r="O2203"/>
      <c r="Q2203" t="s">
        <v>25</v>
      </c>
      <c r="R2203" s="1"/>
      <c r="S2203" s="1"/>
      <c r="T2203" s="1" t="s">
        <v>139</v>
      </c>
      <c r="U2203" s="1" t="s">
        <v>28</v>
      </c>
      <c r="V2203" t="s">
        <v>29</v>
      </c>
      <c r="W2203"/>
      <c r="X2203" t="s">
        <v>30</v>
      </c>
    </row>
    <row r="2204" spans="2:24">
      <c r="B2204" s="2" t="s">
        <v>3266</v>
      </c>
      <c r="C2204" s="1"/>
      <c r="D2204" s="1"/>
      <c r="E2204" s="1"/>
      <c r="F2204" s="1"/>
      <c r="G2204" s="1"/>
      <c r="H2204" s="1"/>
      <c r="I2204"/>
      <c r="J2204"/>
      <c r="K2204"/>
      <c r="L2204"/>
      <c r="M2204"/>
      <c r="N2204"/>
      <c r="O2204"/>
      <c r="Q2204" t="s">
        <v>25</v>
      </c>
      <c r="R2204" s="1"/>
      <c r="S2204" s="1"/>
      <c r="T2204" s="1" t="s">
        <v>99</v>
      </c>
      <c r="U2204" s="1" t="s">
        <v>43</v>
      </c>
      <c r="V2204" t="s">
        <v>29</v>
      </c>
      <c r="W2204"/>
      <c r="X2204" t="s">
        <v>30</v>
      </c>
    </row>
    <row r="2205" spans="2:24">
      <c r="B2205" s="2" t="s">
        <v>3267</v>
      </c>
      <c r="C2205" s="1">
        <v>9939812782</v>
      </c>
      <c r="D2205" s="1"/>
      <c r="E2205" s="1"/>
      <c r="F2205" s="1"/>
      <c r="G2205" s="1" t="s">
        <v>45</v>
      </c>
      <c r="H2205" s="1" t="s">
        <v>476</v>
      </c>
      <c r="I2205"/>
      <c r="J2205"/>
      <c r="K2205"/>
      <c r="L2205"/>
      <c r="M2205"/>
      <c r="N2205"/>
      <c r="O2205"/>
      <c r="Q2205" t="s">
        <v>25</v>
      </c>
      <c r="R2205" s="1"/>
      <c r="S2205" s="1"/>
      <c r="T2205" s="1" t="s">
        <v>2672</v>
      </c>
      <c r="U2205" s="1" t="s">
        <v>284</v>
      </c>
      <c r="V2205" t="s">
        <v>29</v>
      </c>
      <c r="W2205"/>
      <c r="X2205" t="s">
        <v>30</v>
      </c>
    </row>
    <row r="2206" spans="2:24">
      <c r="B2206" s="2" t="s">
        <v>3268</v>
      </c>
      <c r="C2206" s="1"/>
      <c r="D2206" s="1"/>
      <c r="E2206" s="1"/>
      <c r="F2206" s="1"/>
      <c r="G2206" s="1"/>
      <c r="H2206" s="1"/>
      <c r="I2206"/>
      <c r="J2206"/>
      <c r="K2206"/>
      <c r="L2206"/>
      <c r="M2206"/>
      <c r="N2206"/>
      <c r="O2206"/>
      <c r="Q2206" t="s">
        <v>25</v>
      </c>
      <c r="R2206" s="1"/>
      <c r="S2206" s="1"/>
      <c r="T2206" s="1" t="s">
        <v>849</v>
      </c>
      <c r="U2206" s="1" t="s">
        <v>284</v>
      </c>
      <c r="V2206" t="s">
        <v>29</v>
      </c>
      <c r="W2206"/>
      <c r="X2206" t="s">
        <v>30</v>
      </c>
    </row>
    <row r="2207" spans="2:24">
      <c r="B2207" s="2" t="s">
        <v>3269</v>
      </c>
      <c r="C2207" s="1"/>
      <c r="D2207" s="1"/>
      <c r="E2207" s="1"/>
      <c r="F2207" s="1"/>
      <c r="G2207" s="1"/>
      <c r="H2207" s="1"/>
      <c r="I2207"/>
      <c r="J2207"/>
      <c r="K2207"/>
      <c r="L2207"/>
      <c r="M2207"/>
      <c r="N2207"/>
      <c r="O2207"/>
      <c r="Q2207" t="s">
        <v>25</v>
      </c>
      <c r="R2207" s="1" t="s">
        <v>3270</v>
      </c>
      <c r="S2207" s="1"/>
      <c r="T2207" s="1" t="s">
        <v>52</v>
      </c>
      <c r="U2207" s="1" t="s">
        <v>53</v>
      </c>
      <c r="V2207" t="s">
        <v>29</v>
      </c>
      <c r="W2207"/>
      <c r="X2207" t="s">
        <v>30</v>
      </c>
    </row>
    <row r="2208" spans="2:24">
      <c r="B2208" s="2" t="s">
        <v>3271</v>
      </c>
      <c r="C2208" s="1"/>
      <c r="D2208" s="1"/>
      <c r="E2208" s="1"/>
      <c r="F2208" s="1"/>
      <c r="G2208" s="1"/>
      <c r="H2208" s="1"/>
      <c r="I2208"/>
      <c r="J2208"/>
      <c r="K2208"/>
      <c r="L2208"/>
      <c r="M2208"/>
      <c r="N2208"/>
      <c r="O2208"/>
      <c r="Q2208" t="s">
        <v>25</v>
      </c>
      <c r="R2208" s="1"/>
      <c r="S2208" s="1"/>
      <c r="T2208" s="1" t="s">
        <v>142</v>
      </c>
      <c r="U2208" s="1" t="s">
        <v>33</v>
      </c>
      <c r="V2208" t="s">
        <v>29</v>
      </c>
      <c r="W2208"/>
      <c r="X2208" t="s">
        <v>30</v>
      </c>
    </row>
    <row r="2209" spans="2:24">
      <c r="B2209" s="2" t="s">
        <v>3272</v>
      </c>
      <c r="C2209" s="1"/>
      <c r="D2209" s="1"/>
      <c r="E2209" s="1"/>
      <c r="F2209" s="1"/>
      <c r="G2209" s="1"/>
      <c r="H2209" s="1"/>
      <c r="I2209"/>
      <c r="J2209"/>
      <c r="K2209"/>
      <c r="L2209"/>
      <c r="M2209"/>
      <c r="N2209"/>
      <c r="O2209"/>
      <c r="Q2209" t="s">
        <v>25</v>
      </c>
      <c r="R2209" s="1"/>
      <c r="S2209" s="1"/>
      <c r="T2209" s="1" t="s">
        <v>3273</v>
      </c>
      <c r="U2209" s="1" t="s">
        <v>33</v>
      </c>
      <c r="V2209" t="s">
        <v>29</v>
      </c>
      <c r="W2209"/>
      <c r="X2209" t="s">
        <v>30</v>
      </c>
    </row>
    <row r="2210" spans="2:24">
      <c r="B2210" s="2" t="s">
        <v>3274</v>
      </c>
      <c r="C2210" s="1"/>
      <c r="D2210" s="1"/>
      <c r="E2210" s="1"/>
      <c r="F2210" s="1"/>
      <c r="G2210" s="1"/>
      <c r="H2210" s="1"/>
      <c r="I2210"/>
      <c r="J2210"/>
      <c r="K2210"/>
      <c r="L2210"/>
      <c r="M2210"/>
      <c r="N2210"/>
      <c r="O2210"/>
      <c r="Q2210" t="s">
        <v>25</v>
      </c>
      <c r="R2210" s="1" t="s">
        <v>3275</v>
      </c>
      <c r="S2210" s="1"/>
      <c r="T2210" s="1" t="s">
        <v>3276</v>
      </c>
      <c r="U2210" s="1" t="s">
        <v>276</v>
      </c>
      <c r="V2210" t="s">
        <v>29</v>
      </c>
      <c r="W2210"/>
      <c r="X2210" t="s">
        <v>30</v>
      </c>
    </row>
    <row r="2211" spans="2:24">
      <c r="B2211" s="2" t="s">
        <v>3277</v>
      </c>
      <c r="C2211" s="1"/>
      <c r="D2211" s="1"/>
      <c r="E2211" s="1"/>
      <c r="F2211" s="1"/>
      <c r="G2211" s="1"/>
      <c r="H2211" s="1"/>
      <c r="I2211"/>
      <c r="J2211"/>
      <c r="K2211"/>
      <c r="L2211"/>
      <c r="M2211"/>
      <c r="N2211"/>
      <c r="O2211"/>
      <c r="Q2211" t="s">
        <v>25</v>
      </c>
      <c r="R2211" s="1"/>
      <c r="S2211" s="1"/>
      <c r="T2211" s="1" t="s">
        <v>1256</v>
      </c>
      <c r="U2211" s="1" t="s">
        <v>33</v>
      </c>
      <c r="V2211" t="s">
        <v>29</v>
      </c>
      <c r="W2211"/>
      <c r="X2211" t="s">
        <v>30</v>
      </c>
    </row>
    <row r="2212" spans="2:24">
      <c r="B2212" s="2" t="s">
        <v>3278</v>
      </c>
      <c r="C2212" s="1">
        <v>9953350953</v>
      </c>
      <c r="D2212" s="1"/>
      <c r="E2212" s="1"/>
      <c r="F2212" s="1"/>
      <c r="G2212" s="1" t="s">
        <v>230</v>
      </c>
      <c r="H2212" s="1" t="s">
        <v>46</v>
      </c>
      <c r="I2212"/>
      <c r="J2212"/>
      <c r="K2212"/>
      <c r="L2212"/>
      <c r="M2212"/>
      <c r="N2212"/>
      <c r="O2212"/>
      <c r="Q2212" t="s">
        <v>25</v>
      </c>
      <c r="R2212" s="1"/>
      <c r="S2212" s="1"/>
      <c r="T2212" s="1" t="s">
        <v>301</v>
      </c>
      <c r="U2212" s="1" t="s">
        <v>53</v>
      </c>
      <c r="V2212" t="s">
        <v>29</v>
      </c>
      <c r="W2212"/>
      <c r="X2212" t="s">
        <v>30</v>
      </c>
    </row>
    <row r="2213" spans="2:24">
      <c r="B2213" s="2" t="s">
        <v>3279</v>
      </c>
      <c r="C2213" s="1"/>
      <c r="D2213" s="1"/>
      <c r="E2213" s="1"/>
      <c r="F2213" s="1"/>
      <c r="G2213" s="1"/>
      <c r="H2213" s="1"/>
      <c r="I2213"/>
      <c r="J2213"/>
      <c r="K2213"/>
      <c r="L2213"/>
      <c r="M2213"/>
      <c r="N2213"/>
      <c r="O2213"/>
      <c r="Q2213" t="s">
        <v>25</v>
      </c>
      <c r="R2213" s="1"/>
      <c r="S2213" s="1"/>
      <c r="T2213" s="1" t="s">
        <v>52</v>
      </c>
      <c r="U2213" s="1" t="s">
        <v>53</v>
      </c>
      <c r="V2213" t="s">
        <v>29</v>
      </c>
      <c r="W2213"/>
      <c r="X2213" t="s">
        <v>30</v>
      </c>
    </row>
    <row r="2214" spans="2:24">
      <c r="B2214" s="2" t="s">
        <v>3280</v>
      </c>
      <c r="C2214" s="1"/>
      <c r="D2214" s="1"/>
      <c r="E2214" s="1"/>
      <c r="F2214" s="1"/>
      <c r="G2214" s="1"/>
      <c r="H2214" s="1"/>
      <c r="I2214"/>
      <c r="J2214"/>
      <c r="K2214"/>
      <c r="L2214"/>
      <c r="M2214"/>
      <c r="N2214"/>
      <c r="O2214"/>
      <c r="Q2214" t="s">
        <v>25</v>
      </c>
      <c r="R2214" s="1"/>
      <c r="S2214" s="1"/>
      <c r="T2214" s="1" t="s">
        <v>95</v>
      </c>
      <c r="U2214" s="1" t="s">
        <v>43</v>
      </c>
      <c r="V2214" t="s">
        <v>29</v>
      </c>
      <c r="W2214"/>
      <c r="X2214" t="s">
        <v>30</v>
      </c>
    </row>
    <row r="2215" spans="2:24">
      <c r="B2215" s="2" t="s">
        <v>3281</v>
      </c>
      <c r="C2215" s="1">
        <v>9717455338</v>
      </c>
      <c r="D2215" s="1"/>
      <c r="E2215" s="1"/>
      <c r="F2215" s="1"/>
      <c r="G2215" s="1" t="s">
        <v>919</v>
      </c>
      <c r="H2215" s="1" t="s">
        <v>331</v>
      </c>
      <c r="I2215"/>
      <c r="J2215"/>
      <c r="K2215"/>
      <c r="L2215"/>
      <c r="M2215"/>
      <c r="N2215"/>
      <c r="O2215"/>
      <c r="Q2215" t="s">
        <v>25</v>
      </c>
      <c r="R2215" s="1"/>
      <c r="S2215" s="1"/>
      <c r="T2215" s="1" t="s">
        <v>73</v>
      </c>
      <c r="U2215" s="1" t="s">
        <v>53</v>
      </c>
      <c r="V2215" t="s">
        <v>29</v>
      </c>
      <c r="W2215"/>
      <c r="X2215" t="s">
        <v>30</v>
      </c>
    </row>
    <row r="2216" spans="2:24">
      <c r="B2216" s="2" t="s">
        <v>3282</v>
      </c>
      <c r="C2216" s="1"/>
      <c r="D2216" s="1"/>
      <c r="E2216" s="1"/>
      <c r="F2216" s="1"/>
      <c r="G2216" s="1"/>
      <c r="H2216" s="1"/>
      <c r="I2216"/>
      <c r="J2216"/>
      <c r="K2216"/>
      <c r="L2216"/>
      <c r="M2216"/>
      <c r="N2216"/>
      <c r="O2216"/>
      <c r="Q2216" t="s">
        <v>25</v>
      </c>
      <c r="R2216" s="1"/>
      <c r="S2216" s="1"/>
      <c r="T2216" s="1" t="s">
        <v>39</v>
      </c>
      <c r="U2216" s="1" t="s">
        <v>28</v>
      </c>
      <c r="V2216" t="s">
        <v>29</v>
      </c>
      <c r="W2216"/>
      <c r="X2216" t="s">
        <v>30</v>
      </c>
    </row>
    <row r="2217" spans="2:24">
      <c r="B2217" s="2" t="s">
        <v>3283</v>
      </c>
      <c r="C2217" s="1"/>
      <c r="D2217" s="1"/>
      <c r="E2217" s="1"/>
      <c r="F2217" s="1"/>
      <c r="G2217" s="1"/>
      <c r="H2217" s="1"/>
      <c r="I2217"/>
      <c r="J2217"/>
      <c r="K2217"/>
      <c r="L2217"/>
      <c r="M2217"/>
      <c r="N2217"/>
      <c r="O2217"/>
      <c r="Q2217" t="s">
        <v>25</v>
      </c>
      <c r="R2217" s="1"/>
      <c r="S2217" s="1"/>
      <c r="T2217" s="1" t="s">
        <v>165</v>
      </c>
      <c r="U2217" s="1" t="s">
        <v>43</v>
      </c>
      <c r="V2217" t="s">
        <v>29</v>
      </c>
      <c r="W2217"/>
      <c r="X2217" t="s">
        <v>30</v>
      </c>
    </row>
    <row r="2218" spans="2:24">
      <c r="B2218" s="2" t="s">
        <v>3284</v>
      </c>
      <c r="C2218" s="1"/>
      <c r="D2218" s="1"/>
      <c r="E2218" s="1"/>
      <c r="F2218" s="1"/>
      <c r="G2218" s="1"/>
      <c r="H2218" s="1"/>
      <c r="I2218"/>
      <c r="J2218"/>
      <c r="K2218"/>
      <c r="L2218"/>
      <c r="M2218"/>
      <c r="N2218"/>
      <c r="O2218"/>
      <c r="Q2218" t="s">
        <v>25</v>
      </c>
      <c r="R2218" s="1"/>
      <c r="S2218" s="1"/>
      <c r="T2218" s="1" t="s">
        <v>115</v>
      </c>
      <c r="U2218" s="1" t="s">
        <v>116</v>
      </c>
      <c r="V2218" t="s">
        <v>29</v>
      </c>
      <c r="W2218"/>
      <c r="X2218" t="s">
        <v>30</v>
      </c>
    </row>
    <row r="2219" spans="2:24">
      <c r="B2219" s="2" t="s">
        <v>3285</v>
      </c>
      <c r="C2219" s="1"/>
      <c r="D2219" s="1"/>
      <c r="E2219" s="1"/>
      <c r="F2219" s="1"/>
      <c r="G2219" s="1"/>
      <c r="H2219" s="1"/>
      <c r="I2219"/>
      <c r="J2219"/>
      <c r="K2219"/>
      <c r="L2219"/>
      <c r="M2219"/>
      <c r="N2219"/>
      <c r="O2219"/>
      <c r="Q2219" t="s">
        <v>25</v>
      </c>
      <c r="R2219" s="1"/>
      <c r="S2219" s="1"/>
      <c r="T2219" s="1" t="s">
        <v>128</v>
      </c>
      <c r="U2219" s="1" t="s">
        <v>43</v>
      </c>
      <c r="V2219" t="s">
        <v>29</v>
      </c>
      <c r="W2219"/>
      <c r="X2219" t="s">
        <v>30</v>
      </c>
    </row>
    <row r="2220" spans="2:24">
      <c r="B2220" s="2" t="s">
        <v>3286</v>
      </c>
      <c r="C2220" s="1"/>
      <c r="D2220" s="1"/>
      <c r="E2220" s="1"/>
      <c r="F2220" s="1"/>
      <c r="G2220" s="1"/>
      <c r="H2220" s="1"/>
      <c r="I2220"/>
      <c r="J2220"/>
      <c r="K2220"/>
      <c r="L2220"/>
      <c r="M2220"/>
      <c r="N2220"/>
      <c r="O2220"/>
      <c r="Q2220" t="s">
        <v>25</v>
      </c>
      <c r="R2220" s="1"/>
      <c r="S2220" s="1"/>
      <c r="T2220" s="1" t="s">
        <v>52</v>
      </c>
      <c r="U2220" s="1" t="s">
        <v>53</v>
      </c>
      <c r="V2220" t="s">
        <v>29</v>
      </c>
      <c r="W2220"/>
      <c r="X2220" t="s">
        <v>30</v>
      </c>
    </row>
    <row r="2221" spans="2:24">
      <c r="B2221" s="2" t="s">
        <v>3287</v>
      </c>
      <c r="C2221" s="1"/>
      <c r="D2221" s="1"/>
      <c r="E2221" s="1"/>
      <c r="F2221" s="1"/>
      <c r="G2221" s="1"/>
      <c r="H2221" s="1"/>
      <c r="I2221"/>
      <c r="J2221"/>
      <c r="K2221"/>
      <c r="L2221"/>
      <c r="M2221"/>
      <c r="N2221"/>
      <c r="O2221"/>
      <c r="Q2221" t="s">
        <v>25</v>
      </c>
      <c r="R2221" s="1" t="s">
        <v>3288</v>
      </c>
      <c r="S2221" s="1"/>
      <c r="T2221" s="1" t="s">
        <v>52</v>
      </c>
      <c r="U2221" s="1" t="s">
        <v>53</v>
      </c>
      <c r="V2221" t="s">
        <v>29</v>
      </c>
      <c r="W2221"/>
      <c r="X2221" t="s">
        <v>30</v>
      </c>
    </row>
    <row r="2222" spans="2:24">
      <c r="B2222" s="2" t="s">
        <v>3289</v>
      </c>
      <c r="C2222" s="1"/>
      <c r="D2222" s="1"/>
      <c r="E2222" s="1"/>
      <c r="F2222" s="1"/>
      <c r="G2222" s="1"/>
      <c r="H2222" s="1"/>
      <c r="I2222"/>
      <c r="J2222"/>
      <c r="K2222"/>
      <c r="L2222"/>
      <c r="M2222"/>
      <c r="N2222"/>
      <c r="O2222"/>
      <c r="Q2222" t="s">
        <v>25</v>
      </c>
      <c r="R2222" s="1"/>
      <c r="S2222" s="1"/>
      <c r="T2222" s="1" t="s">
        <v>516</v>
      </c>
      <c r="U2222" s="1" t="s">
        <v>105</v>
      </c>
      <c r="V2222" t="s">
        <v>29</v>
      </c>
      <c r="W2222"/>
      <c r="X2222" t="s">
        <v>30</v>
      </c>
    </row>
    <row r="2223" spans="2:24">
      <c r="B2223" s="2" t="s">
        <v>3290</v>
      </c>
      <c r="C2223" s="1"/>
      <c r="D2223" s="1"/>
      <c r="E2223" s="1"/>
      <c r="F2223" s="1"/>
      <c r="G2223" s="1"/>
      <c r="H2223" s="1"/>
      <c r="I2223"/>
      <c r="J2223"/>
      <c r="K2223"/>
      <c r="L2223"/>
      <c r="M2223"/>
      <c r="N2223"/>
      <c r="O2223"/>
      <c r="Q2223" t="s">
        <v>25</v>
      </c>
      <c r="R2223" s="1" t="s">
        <v>3291</v>
      </c>
      <c r="S2223" s="1"/>
      <c r="T2223" s="1" t="s">
        <v>52</v>
      </c>
      <c r="U2223" s="1" t="s">
        <v>53</v>
      </c>
      <c r="V2223" t="s">
        <v>29</v>
      </c>
      <c r="W2223"/>
      <c r="X2223" t="s">
        <v>30</v>
      </c>
    </row>
    <row r="2224" spans="2:24">
      <c r="B2224" s="2" t="s">
        <v>3292</v>
      </c>
      <c r="C2224" s="1">
        <v>9850374068</v>
      </c>
      <c r="D2224" s="1"/>
      <c r="E2224" s="1"/>
      <c r="F2224" s="1"/>
      <c r="G2224" s="1" t="s">
        <v>56</v>
      </c>
      <c r="H2224" s="1" t="s">
        <v>247</v>
      </c>
      <c r="I2224"/>
      <c r="J2224"/>
      <c r="K2224"/>
      <c r="L2224"/>
      <c r="M2224"/>
      <c r="N2224"/>
      <c r="O2224"/>
      <c r="Q2224" t="s">
        <v>25</v>
      </c>
      <c r="R2224" s="1"/>
      <c r="S2224" s="1"/>
      <c r="T2224" s="1" t="s">
        <v>32</v>
      </c>
      <c r="U2224" s="1" t="s">
        <v>33</v>
      </c>
      <c r="V2224" t="s">
        <v>29</v>
      </c>
      <c r="W2224"/>
      <c r="X2224" t="s">
        <v>30</v>
      </c>
    </row>
    <row r="2225" spans="2:24">
      <c r="B2225" s="2" t="s">
        <v>3293</v>
      </c>
      <c r="C2225" s="1">
        <v>9898073993</v>
      </c>
      <c r="D2225" s="1"/>
      <c r="E2225" s="1"/>
      <c r="F2225" s="1"/>
      <c r="G2225" s="1" t="s">
        <v>146</v>
      </c>
      <c r="H2225" s="1" t="s">
        <v>331</v>
      </c>
      <c r="I2225"/>
      <c r="J2225"/>
      <c r="K2225"/>
      <c r="L2225"/>
      <c r="M2225"/>
      <c r="N2225"/>
      <c r="O2225"/>
      <c r="Q2225" t="s">
        <v>25</v>
      </c>
      <c r="R2225" s="1" t="s">
        <v>3294</v>
      </c>
      <c r="S2225" s="1"/>
      <c r="T2225" s="1" t="s">
        <v>345</v>
      </c>
      <c r="U2225" s="1" t="s">
        <v>116</v>
      </c>
      <c r="V2225" t="s">
        <v>29</v>
      </c>
      <c r="W2225"/>
      <c r="X2225" t="s">
        <v>30</v>
      </c>
    </row>
    <row r="2226" spans="2:24">
      <c r="B2226" s="2" t="s">
        <v>3295</v>
      </c>
      <c r="C2226" s="1">
        <v>9058415045</v>
      </c>
      <c r="D2226" s="1"/>
      <c r="E2226" s="1"/>
      <c r="F2226" s="1"/>
      <c r="G2226" s="1" t="s">
        <v>146</v>
      </c>
      <c r="H2226" s="1" t="s">
        <v>331</v>
      </c>
      <c r="I2226"/>
      <c r="J2226"/>
      <c r="K2226"/>
      <c r="L2226"/>
      <c r="M2226"/>
      <c r="N2226"/>
      <c r="O2226"/>
      <c r="Q2226" t="s">
        <v>25</v>
      </c>
      <c r="R2226" s="1" t="s">
        <v>3296</v>
      </c>
      <c r="S2226" s="1"/>
      <c r="T2226" s="1" t="s">
        <v>1869</v>
      </c>
      <c r="U2226" s="1" t="s">
        <v>289</v>
      </c>
      <c r="V2226" t="s">
        <v>29</v>
      </c>
      <c r="W2226"/>
      <c r="X2226" t="s">
        <v>30</v>
      </c>
    </row>
    <row r="2227" spans="2:24">
      <c r="B2227" s="2" t="s">
        <v>3297</v>
      </c>
      <c r="C2227" s="1"/>
      <c r="D2227" s="1"/>
      <c r="E2227" s="1"/>
      <c r="F2227" s="1"/>
      <c r="G2227" s="1"/>
      <c r="H2227" s="1"/>
      <c r="I2227"/>
      <c r="J2227"/>
      <c r="K2227"/>
      <c r="L2227"/>
      <c r="M2227"/>
      <c r="N2227"/>
      <c r="O2227"/>
      <c r="Q2227" t="s">
        <v>25</v>
      </c>
      <c r="R2227" s="1"/>
      <c r="S2227" s="1"/>
      <c r="T2227" s="1" t="s">
        <v>255</v>
      </c>
      <c r="U2227" s="1" t="s">
        <v>116</v>
      </c>
      <c r="V2227" t="s">
        <v>29</v>
      </c>
      <c r="W2227"/>
      <c r="X2227" t="s">
        <v>30</v>
      </c>
    </row>
    <row r="2228" spans="2:24">
      <c r="B2228" s="2" t="s">
        <v>3298</v>
      </c>
      <c r="C2228" s="1">
        <v>9415380903</v>
      </c>
      <c r="D2228" s="1"/>
      <c r="E2228" s="1"/>
      <c r="F2228" s="1"/>
      <c r="G2228" s="1" t="s">
        <v>45</v>
      </c>
      <c r="H2228" s="1" t="s">
        <v>476</v>
      </c>
      <c r="I2228"/>
      <c r="J2228"/>
      <c r="K2228"/>
      <c r="L2228"/>
      <c r="M2228"/>
      <c r="N2228"/>
      <c r="O2228"/>
      <c r="Q2228" t="s">
        <v>25</v>
      </c>
      <c r="R2228" s="1"/>
      <c r="S2228" s="1"/>
      <c r="T2228" s="1" t="s">
        <v>153</v>
      </c>
      <c r="U2228" s="1" t="s">
        <v>28</v>
      </c>
      <c r="V2228" t="s">
        <v>29</v>
      </c>
      <c r="W2228"/>
      <c r="X2228" t="s">
        <v>30</v>
      </c>
    </row>
    <row r="2229" spans="2:24">
      <c r="B2229" s="2" t="s">
        <v>3299</v>
      </c>
      <c r="C2229" s="1"/>
      <c r="D2229" s="1"/>
      <c r="E2229" s="1"/>
      <c r="F2229" s="1"/>
      <c r="G2229" s="1"/>
      <c r="H2229" s="1"/>
      <c r="I2229"/>
      <c r="J2229"/>
      <c r="K2229"/>
      <c r="L2229"/>
      <c r="M2229"/>
      <c r="N2229"/>
      <c r="O2229"/>
      <c r="Q2229" t="s">
        <v>25</v>
      </c>
      <c r="R2229" s="1"/>
      <c r="S2229" s="1"/>
      <c r="T2229" s="1" t="s">
        <v>49</v>
      </c>
      <c r="U2229" s="1" t="s">
        <v>50</v>
      </c>
      <c r="V2229" t="s">
        <v>29</v>
      </c>
      <c r="W2229"/>
      <c r="X2229" t="s">
        <v>30</v>
      </c>
    </row>
    <row r="2230" spans="2:24">
      <c r="B2230" s="2" t="s">
        <v>3300</v>
      </c>
      <c r="C2230" s="1"/>
      <c r="D2230" s="1"/>
      <c r="E2230" s="1"/>
      <c r="F2230" s="1"/>
      <c r="G2230" s="1"/>
      <c r="H2230" s="1"/>
      <c r="I2230"/>
      <c r="J2230"/>
      <c r="K2230"/>
      <c r="L2230"/>
      <c r="M2230"/>
      <c r="N2230"/>
      <c r="O2230"/>
      <c r="Q2230" t="s">
        <v>25</v>
      </c>
      <c r="R2230" s="1"/>
      <c r="S2230" s="1"/>
      <c r="T2230" s="1" t="s">
        <v>3301</v>
      </c>
      <c r="U2230" s="1" t="s">
        <v>284</v>
      </c>
      <c r="V2230" t="s">
        <v>29</v>
      </c>
      <c r="W2230"/>
      <c r="X2230" t="s">
        <v>30</v>
      </c>
    </row>
    <row r="2231" spans="2:24">
      <c r="B2231" s="2" t="s">
        <v>3302</v>
      </c>
      <c r="C2231" s="1"/>
      <c r="D2231" s="1"/>
      <c r="E2231" s="1"/>
      <c r="F2231" s="1"/>
      <c r="G2231" s="1"/>
      <c r="H2231" s="1"/>
      <c r="I2231"/>
      <c r="J2231"/>
      <c r="K2231"/>
      <c r="L2231"/>
      <c r="M2231"/>
      <c r="N2231"/>
      <c r="O2231"/>
      <c r="Q2231" t="s">
        <v>25</v>
      </c>
      <c r="R2231" s="1"/>
      <c r="S2231" s="1"/>
      <c r="T2231" s="1" t="s">
        <v>52</v>
      </c>
      <c r="U2231" s="1" t="s">
        <v>53</v>
      </c>
      <c r="V2231" t="s">
        <v>29</v>
      </c>
      <c r="W2231"/>
      <c r="X2231" t="s">
        <v>30</v>
      </c>
    </row>
    <row r="2232" spans="2:24">
      <c r="B2232" s="2" t="s">
        <v>3303</v>
      </c>
      <c r="C2232" s="1"/>
      <c r="D2232" s="1"/>
      <c r="E2232" s="1"/>
      <c r="F2232" s="1"/>
      <c r="G2232" s="1"/>
      <c r="H2232" s="1"/>
      <c r="I2232"/>
      <c r="J2232"/>
      <c r="K2232"/>
      <c r="L2232"/>
      <c r="M2232"/>
      <c r="N2232"/>
      <c r="O2232"/>
      <c r="Q2232" t="s">
        <v>25</v>
      </c>
      <c r="R2232" s="1" t="s">
        <v>3304</v>
      </c>
      <c r="S2232" s="1"/>
      <c r="T2232" s="1" t="s">
        <v>1836</v>
      </c>
      <c r="U2232" s="1" t="s">
        <v>105</v>
      </c>
      <c r="V2232" t="s">
        <v>29</v>
      </c>
      <c r="W2232"/>
      <c r="X2232" t="s">
        <v>30</v>
      </c>
    </row>
    <row r="2233" spans="2:24">
      <c r="B2233" s="2" t="s">
        <v>3305</v>
      </c>
      <c r="C2233" s="1"/>
      <c r="D2233" s="1"/>
      <c r="E2233" s="1"/>
      <c r="F2233" s="1"/>
      <c r="G2233" s="1"/>
      <c r="H2233" s="1"/>
      <c r="I2233"/>
      <c r="J2233"/>
      <c r="K2233"/>
      <c r="L2233"/>
      <c r="M2233"/>
      <c r="N2233"/>
      <c r="O2233"/>
      <c r="Q2233" t="s">
        <v>25</v>
      </c>
      <c r="R2233" s="1"/>
      <c r="S2233" s="1"/>
      <c r="T2233" s="1" t="s">
        <v>52</v>
      </c>
      <c r="U2233" s="1" t="s">
        <v>53</v>
      </c>
      <c r="V2233" t="s">
        <v>29</v>
      </c>
      <c r="W2233"/>
      <c r="X2233" t="s">
        <v>30</v>
      </c>
    </row>
    <row r="2234" spans="2:24">
      <c r="B2234" s="2" t="s">
        <v>3306</v>
      </c>
      <c r="C2234" s="1"/>
      <c r="D2234" s="1"/>
      <c r="E2234" s="1"/>
      <c r="F2234" s="1"/>
      <c r="G2234" s="1"/>
      <c r="H2234" s="1"/>
      <c r="I2234"/>
      <c r="J2234"/>
      <c r="K2234"/>
      <c r="L2234"/>
      <c r="M2234"/>
      <c r="N2234"/>
      <c r="O2234"/>
      <c r="Q2234" t="s">
        <v>25</v>
      </c>
      <c r="R2234" s="1" t="s">
        <v>3307</v>
      </c>
      <c r="S2234" s="1"/>
      <c r="T2234" s="1" t="s">
        <v>52</v>
      </c>
      <c r="U2234" s="1" t="s">
        <v>53</v>
      </c>
      <c r="V2234" t="s">
        <v>29</v>
      </c>
      <c r="W2234"/>
      <c r="X2234" t="s">
        <v>30</v>
      </c>
    </row>
    <row r="2235" spans="2:24">
      <c r="B2235" s="2" t="s">
        <v>3308</v>
      </c>
      <c r="C2235" s="1"/>
      <c r="D2235" s="1"/>
      <c r="E2235" s="1"/>
      <c r="F2235" s="1"/>
      <c r="G2235" s="1"/>
      <c r="H2235" s="1"/>
      <c r="I2235"/>
      <c r="J2235"/>
      <c r="K2235"/>
      <c r="L2235"/>
      <c r="M2235"/>
      <c r="N2235"/>
      <c r="O2235"/>
      <c r="Q2235" t="s">
        <v>25</v>
      </c>
      <c r="R2235" s="1"/>
      <c r="S2235" s="1"/>
      <c r="T2235" s="1" t="s">
        <v>52</v>
      </c>
      <c r="U2235" s="1" t="s">
        <v>53</v>
      </c>
      <c r="V2235" t="s">
        <v>29</v>
      </c>
      <c r="W2235"/>
      <c r="X2235" t="s">
        <v>30</v>
      </c>
    </row>
    <row r="2236" spans="2:24">
      <c r="B2236" s="2" t="s">
        <v>3309</v>
      </c>
      <c r="C2236" s="1"/>
      <c r="D2236" s="1"/>
      <c r="E2236" s="1"/>
      <c r="F2236" s="1"/>
      <c r="G2236" s="1"/>
      <c r="H2236" s="1"/>
      <c r="I2236"/>
      <c r="J2236"/>
      <c r="K2236"/>
      <c r="L2236"/>
      <c r="M2236"/>
      <c r="N2236"/>
      <c r="O2236"/>
      <c r="Q2236" t="s">
        <v>25</v>
      </c>
      <c r="R2236" s="1"/>
      <c r="S2236" s="1"/>
      <c r="T2236" s="1" t="s">
        <v>380</v>
      </c>
      <c r="U2236" s="1" t="s">
        <v>28</v>
      </c>
      <c r="V2236" t="s">
        <v>29</v>
      </c>
      <c r="W2236"/>
      <c r="X2236" t="s">
        <v>30</v>
      </c>
    </row>
    <row r="2237" spans="2:24">
      <c r="B2237" s="2" t="s">
        <v>3310</v>
      </c>
      <c r="C2237" s="1"/>
      <c r="D2237" s="1"/>
      <c r="E2237" s="1"/>
      <c r="F2237" s="1"/>
      <c r="G2237" s="1"/>
      <c r="H2237" s="1"/>
      <c r="I2237"/>
      <c r="J2237"/>
      <c r="K2237"/>
      <c r="L2237"/>
      <c r="M2237"/>
      <c r="N2237"/>
      <c r="O2237"/>
      <c r="Q2237" t="s">
        <v>25</v>
      </c>
      <c r="R2237" s="1" t="s">
        <v>3311</v>
      </c>
      <c r="S2237" s="1"/>
      <c r="T2237" s="1" t="s">
        <v>719</v>
      </c>
      <c r="U2237" s="1" t="s">
        <v>90</v>
      </c>
      <c r="V2237" t="s">
        <v>29</v>
      </c>
      <c r="W2237"/>
      <c r="X2237" t="s">
        <v>30</v>
      </c>
    </row>
    <row r="2238" spans="2:24">
      <c r="B2238" s="2" t="s">
        <v>3312</v>
      </c>
      <c r="C2238" s="1"/>
      <c r="D2238" s="1"/>
      <c r="E2238" s="1"/>
      <c r="F2238" s="1"/>
      <c r="G2238" s="1"/>
      <c r="H2238" s="1"/>
      <c r="I2238"/>
      <c r="J2238"/>
      <c r="K2238"/>
      <c r="L2238"/>
      <c r="M2238"/>
      <c r="N2238"/>
      <c r="O2238"/>
      <c r="Q2238" t="s">
        <v>25</v>
      </c>
      <c r="R2238" s="1" t="s">
        <v>3313</v>
      </c>
      <c r="S2238" s="1"/>
      <c r="T2238" s="1" t="s">
        <v>52</v>
      </c>
      <c r="U2238" s="1" t="s">
        <v>53</v>
      </c>
      <c r="V2238" t="s">
        <v>29</v>
      </c>
      <c r="W2238"/>
      <c r="X2238" t="s">
        <v>30</v>
      </c>
    </row>
    <row r="2239" spans="2:24">
      <c r="B2239" s="2" t="s">
        <v>3314</v>
      </c>
      <c r="C2239" s="1"/>
      <c r="D2239" s="1"/>
      <c r="E2239" s="1"/>
      <c r="F2239" s="1"/>
      <c r="G2239" s="1"/>
      <c r="H2239" s="1"/>
      <c r="I2239"/>
      <c r="J2239"/>
      <c r="K2239"/>
      <c r="L2239"/>
      <c r="M2239"/>
      <c r="N2239"/>
      <c r="O2239"/>
      <c r="Q2239" t="s">
        <v>25</v>
      </c>
      <c r="R2239" s="1"/>
      <c r="S2239" s="1"/>
      <c r="T2239" s="1" t="s">
        <v>3315</v>
      </c>
      <c r="U2239" s="1" t="s">
        <v>43</v>
      </c>
      <c r="V2239" t="s">
        <v>29</v>
      </c>
      <c r="W2239"/>
      <c r="X2239" t="s">
        <v>30</v>
      </c>
    </row>
    <row r="2240" spans="2:24">
      <c r="B2240" s="2" t="s">
        <v>3316</v>
      </c>
      <c r="C2240" s="1"/>
      <c r="D2240" s="1"/>
      <c r="E2240" s="1"/>
      <c r="F2240" s="1"/>
      <c r="G2240" s="1"/>
      <c r="H2240" s="1"/>
      <c r="I2240"/>
      <c r="J2240"/>
      <c r="K2240"/>
      <c r="L2240"/>
      <c r="M2240"/>
      <c r="N2240"/>
      <c r="O2240"/>
      <c r="Q2240" t="s">
        <v>25</v>
      </c>
      <c r="R2240" s="1"/>
      <c r="S2240" s="1"/>
      <c r="T2240" s="1" t="s">
        <v>155</v>
      </c>
      <c r="U2240" s="1" t="s">
        <v>90</v>
      </c>
      <c r="V2240" t="s">
        <v>29</v>
      </c>
      <c r="W2240"/>
      <c r="X2240" t="s">
        <v>30</v>
      </c>
    </row>
    <row r="2241" spans="2:24">
      <c r="B2241" s="2" t="s">
        <v>3317</v>
      </c>
      <c r="C2241" s="1"/>
      <c r="D2241" s="1"/>
      <c r="E2241" s="1"/>
      <c r="F2241" s="1"/>
      <c r="G2241" s="1"/>
      <c r="H2241" s="1"/>
      <c r="I2241"/>
      <c r="J2241"/>
      <c r="K2241"/>
      <c r="L2241"/>
      <c r="M2241"/>
      <c r="N2241"/>
      <c r="O2241"/>
      <c r="Q2241" t="s">
        <v>25</v>
      </c>
      <c r="R2241" s="1" t="s">
        <v>3318</v>
      </c>
      <c r="S2241" s="1"/>
      <c r="T2241" s="1" t="s">
        <v>53</v>
      </c>
      <c r="U2241" s="1" t="s">
        <v>53</v>
      </c>
      <c r="V2241" t="s">
        <v>29</v>
      </c>
      <c r="W2241"/>
      <c r="X2241" t="s">
        <v>30</v>
      </c>
    </row>
    <row r="2242" spans="2:24">
      <c r="B2242" s="2" t="s">
        <v>3319</v>
      </c>
      <c r="C2242" s="1"/>
      <c r="D2242" s="1"/>
      <c r="E2242" s="1"/>
      <c r="F2242" s="1"/>
      <c r="G2242" s="1"/>
      <c r="H2242" s="1"/>
      <c r="I2242"/>
      <c r="J2242"/>
      <c r="K2242"/>
      <c r="L2242"/>
      <c r="M2242"/>
      <c r="N2242"/>
      <c r="O2242"/>
      <c r="Q2242" t="s">
        <v>25</v>
      </c>
      <c r="R2242" s="1" t="s">
        <v>3320</v>
      </c>
      <c r="S2242" s="1"/>
      <c r="T2242" s="1" t="s">
        <v>423</v>
      </c>
      <c r="U2242" s="1" t="s">
        <v>28</v>
      </c>
      <c r="V2242" t="s">
        <v>29</v>
      </c>
      <c r="W2242"/>
      <c r="X2242" t="s">
        <v>30</v>
      </c>
    </row>
    <row r="2243" spans="2:24">
      <c r="B2243" s="2" t="s">
        <v>3321</v>
      </c>
      <c r="C2243" s="1"/>
      <c r="D2243" s="1"/>
      <c r="E2243" s="1"/>
      <c r="F2243" s="1"/>
      <c r="G2243" s="1"/>
      <c r="H2243" s="1"/>
      <c r="I2243"/>
      <c r="J2243"/>
      <c r="K2243"/>
      <c r="L2243"/>
      <c r="M2243"/>
      <c r="N2243"/>
      <c r="O2243"/>
      <c r="Q2243" t="s">
        <v>25</v>
      </c>
      <c r="R2243" s="1" t="s">
        <v>3322</v>
      </c>
      <c r="S2243" s="1"/>
      <c r="T2243" s="1" t="s">
        <v>305</v>
      </c>
      <c r="U2243" s="1" t="s">
        <v>33</v>
      </c>
      <c r="V2243" t="s">
        <v>29</v>
      </c>
      <c r="W2243"/>
      <c r="X2243" t="s">
        <v>30</v>
      </c>
    </row>
    <row r="2244" spans="2:24">
      <c r="B2244" s="2" t="s">
        <v>3323</v>
      </c>
      <c r="C2244" s="1">
        <v>9828624643</v>
      </c>
      <c r="D2244" s="1"/>
      <c r="E2244" s="1"/>
      <c r="F2244" s="1"/>
      <c r="G2244" s="1" t="s">
        <v>56</v>
      </c>
      <c r="H2244" s="1" t="s">
        <v>247</v>
      </c>
      <c r="I2244"/>
      <c r="J2244"/>
      <c r="K2244"/>
      <c r="L2244"/>
      <c r="M2244"/>
      <c r="N2244"/>
      <c r="O2244"/>
      <c r="Q2244" t="s">
        <v>25</v>
      </c>
      <c r="R2244" s="1"/>
      <c r="S2244" s="1"/>
      <c r="T2244" s="1" t="s">
        <v>908</v>
      </c>
      <c r="U2244" s="1" t="s">
        <v>43</v>
      </c>
      <c r="V2244" t="s">
        <v>29</v>
      </c>
      <c r="W2244"/>
      <c r="X2244" t="s">
        <v>30</v>
      </c>
    </row>
    <row r="2245" spans="2:24">
      <c r="B2245" s="2" t="s">
        <v>3324</v>
      </c>
      <c r="C2245" s="1"/>
      <c r="D2245" s="1"/>
      <c r="E2245" s="1"/>
      <c r="F2245" s="1"/>
      <c r="G2245" s="1"/>
      <c r="H2245" s="1"/>
      <c r="I2245"/>
      <c r="J2245"/>
      <c r="K2245"/>
      <c r="L2245"/>
      <c r="M2245"/>
      <c r="N2245"/>
      <c r="O2245"/>
      <c r="Q2245" t="s">
        <v>25</v>
      </c>
      <c r="R2245" s="1" t="s">
        <v>3325</v>
      </c>
      <c r="S2245" s="1"/>
      <c r="T2245" s="1" t="s">
        <v>123</v>
      </c>
      <c r="U2245" s="1" t="s">
        <v>43</v>
      </c>
      <c r="V2245" t="s">
        <v>29</v>
      </c>
      <c r="W2245"/>
      <c r="X2245" t="s">
        <v>30</v>
      </c>
    </row>
    <row r="2246" spans="2:24">
      <c r="B2246" s="2" t="s">
        <v>3326</v>
      </c>
      <c r="C2246" s="1"/>
      <c r="D2246" s="1"/>
      <c r="E2246" s="1"/>
      <c r="F2246" s="1"/>
      <c r="G2246" s="1"/>
      <c r="H2246" s="1"/>
      <c r="I2246"/>
      <c r="J2246"/>
      <c r="K2246"/>
      <c r="L2246"/>
      <c r="M2246"/>
      <c r="N2246"/>
      <c r="O2246"/>
      <c r="Q2246" t="s">
        <v>25</v>
      </c>
      <c r="R2246" s="1"/>
      <c r="S2246" s="1"/>
      <c r="T2246" s="1" t="s">
        <v>52</v>
      </c>
      <c r="U2246" s="1" t="s">
        <v>53</v>
      </c>
      <c r="V2246" t="s">
        <v>29</v>
      </c>
      <c r="W2246"/>
      <c r="X2246" t="s">
        <v>30</v>
      </c>
    </row>
    <row r="2247" spans="2:24">
      <c r="B2247" s="2" t="s">
        <v>3327</v>
      </c>
      <c r="C2247" s="1"/>
      <c r="D2247" s="1"/>
      <c r="E2247" s="1"/>
      <c r="F2247" s="1"/>
      <c r="G2247" s="1"/>
      <c r="H2247" s="1"/>
      <c r="I2247"/>
      <c r="J2247"/>
      <c r="K2247"/>
      <c r="L2247"/>
      <c r="M2247"/>
      <c r="N2247"/>
      <c r="O2247"/>
      <c r="Q2247" t="s">
        <v>25</v>
      </c>
      <c r="R2247" s="1"/>
      <c r="S2247" s="1"/>
      <c r="T2247" s="1" t="s">
        <v>165</v>
      </c>
      <c r="U2247" s="1" t="s">
        <v>43</v>
      </c>
      <c r="V2247" t="s">
        <v>29</v>
      </c>
      <c r="W2247"/>
      <c r="X2247" t="s">
        <v>30</v>
      </c>
    </row>
    <row r="2248" spans="2:24">
      <c r="B2248" s="2" t="s">
        <v>3328</v>
      </c>
      <c r="C2248" s="1"/>
      <c r="D2248" s="1"/>
      <c r="E2248" s="1"/>
      <c r="F2248" s="1"/>
      <c r="G2248" s="1"/>
      <c r="H2248" s="1"/>
      <c r="I2248"/>
      <c r="J2248"/>
      <c r="K2248"/>
      <c r="L2248"/>
      <c r="M2248"/>
      <c r="N2248"/>
      <c r="O2248"/>
      <c r="Q2248" t="s">
        <v>25</v>
      </c>
      <c r="R2248" s="1" t="s">
        <v>3329</v>
      </c>
      <c r="S2248" s="1"/>
      <c r="T2248" s="1" t="s">
        <v>255</v>
      </c>
      <c r="U2248" s="1" t="s">
        <v>116</v>
      </c>
      <c r="V2248" t="s">
        <v>29</v>
      </c>
      <c r="W2248"/>
      <c r="X2248" t="s">
        <v>30</v>
      </c>
    </row>
    <row r="2249" spans="2:24">
      <c r="B2249" s="2" t="s">
        <v>3330</v>
      </c>
      <c r="C2249" s="1">
        <f>918923287609</f>
        <v>918923287609</v>
      </c>
      <c r="D2249" s="1"/>
      <c r="E2249" s="1"/>
      <c r="F2249" s="1"/>
      <c r="G2249" s="1" t="s">
        <v>45</v>
      </c>
      <c r="H2249" s="1" t="s">
        <v>1268</v>
      </c>
      <c r="I2249"/>
      <c r="J2249"/>
      <c r="K2249"/>
      <c r="L2249"/>
      <c r="M2249"/>
      <c r="N2249"/>
      <c r="O2249"/>
      <c r="Q2249" t="s">
        <v>25</v>
      </c>
      <c r="R2249" s="1"/>
      <c r="S2249" s="1"/>
      <c r="T2249" s="1" t="s">
        <v>380</v>
      </c>
      <c r="U2249" s="1" t="s">
        <v>28</v>
      </c>
      <c r="V2249" t="s">
        <v>29</v>
      </c>
      <c r="W2249"/>
      <c r="X2249" t="s">
        <v>30</v>
      </c>
    </row>
    <row r="2250" spans="2:24">
      <c r="B2250" s="2" t="s">
        <v>3331</v>
      </c>
      <c r="C2250" s="1"/>
      <c r="D2250" s="1"/>
      <c r="E2250" s="1"/>
      <c r="F2250" s="1"/>
      <c r="G2250" s="1"/>
      <c r="H2250" s="1"/>
      <c r="I2250"/>
      <c r="J2250"/>
      <c r="K2250"/>
      <c r="L2250"/>
      <c r="M2250"/>
      <c r="N2250"/>
      <c r="O2250"/>
      <c r="Q2250" t="s">
        <v>25</v>
      </c>
      <c r="R2250" s="1"/>
      <c r="S2250" s="1"/>
      <c r="T2250" s="1" t="s">
        <v>52</v>
      </c>
      <c r="U2250" s="1" t="s">
        <v>53</v>
      </c>
      <c r="V2250" t="s">
        <v>29</v>
      </c>
      <c r="W2250"/>
      <c r="X2250" t="s">
        <v>30</v>
      </c>
    </row>
    <row r="2251" spans="2:24">
      <c r="B2251" s="2" t="s">
        <v>3332</v>
      </c>
      <c r="C2251" s="1">
        <v>9463822956</v>
      </c>
      <c r="D2251" s="1"/>
      <c r="E2251" s="1"/>
      <c r="F2251" s="1"/>
      <c r="G2251" s="1" t="s">
        <v>45</v>
      </c>
      <c r="H2251" s="1" t="s">
        <v>1268</v>
      </c>
      <c r="I2251"/>
      <c r="J2251"/>
      <c r="K2251"/>
      <c r="L2251"/>
      <c r="M2251"/>
      <c r="N2251"/>
      <c r="O2251"/>
      <c r="Q2251" t="s">
        <v>25</v>
      </c>
      <c r="R2251" s="1"/>
      <c r="S2251" s="1"/>
      <c r="T2251" s="1" t="s">
        <v>181</v>
      </c>
      <c r="U2251" s="1" t="s">
        <v>182</v>
      </c>
      <c r="V2251" t="s">
        <v>29</v>
      </c>
      <c r="W2251"/>
      <c r="X2251" t="s">
        <v>30</v>
      </c>
    </row>
    <row r="2252" spans="2:24">
      <c r="B2252" s="2" t="s">
        <v>3333</v>
      </c>
      <c r="C2252" s="1"/>
      <c r="D2252" s="1"/>
      <c r="E2252" s="1"/>
      <c r="F2252" s="1"/>
      <c r="G2252" s="1" t="s">
        <v>72</v>
      </c>
      <c r="H2252" s="1" t="s">
        <v>92</v>
      </c>
      <c r="I2252"/>
      <c r="J2252"/>
      <c r="K2252"/>
      <c r="L2252"/>
      <c r="M2252"/>
      <c r="N2252"/>
      <c r="O2252"/>
      <c r="Q2252" t="s">
        <v>25</v>
      </c>
      <c r="R2252" s="1"/>
      <c r="S2252" s="1"/>
      <c r="T2252" s="1" t="s">
        <v>77</v>
      </c>
      <c r="U2252" s="1" t="s">
        <v>78</v>
      </c>
      <c r="V2252" t="s">
        <v>29</v>
      </c>
      <c r="W2252"/>
      <c r="X2252" t="s">
        <v>30</v>
      </c>
    </row>
    <row r="2253" spans="2:24">
      <c r="B2253" s="2" t="s">
        <v>3334</v>
      </c>
      <c r="C2253" s="1"/>
      <c r="D2253" s="1"/>
      <c r="E2253" s="1"/>
      <c r="F2253" s="1"/>
      <c r="G2253" s="1"/>
      <c r="H2253" s="1"/>
      <c r="I2253"/>
      <c r="J2253"/>
      <c r="K2253"/>
      <c r="L2253"/>
      <c r="M2253"/>
      <c r="N2253"/>
      <c r="O2253"/>
      <c r="Q2253" t="s">
        <v>25</v>
      </c>
      <c r="R2253" s="1" t="s">
        <v>3335</v>
      </c>
      <c r="S2253" s="1"/>
      <c r="T2253" s="1" t="s">
        <v>423</v>
      </c>
      <c r="U2253" s="1" t="s">
        <v>28</v>
      </c>
      <c r="V2253" t="s">
        <v>29</v>
      </c>
      <c r="W2253"/>
      <c r="X2253" t="s">
        <v>30</v>
      </c>
    </row>
    <row r="2254" spans="2:24">
      <c r="B2254" s="2" t="s">
        <v>3336</v>
      </c>
      <c r="C2254" s="1"/>
      <c r="D2254" s="1"/>
      <c r="E2254" s="1"/>
      <c r="F2254" s="1"/>
      <c r="G2254" s="1"/>
      <c r="H2254" s="1"/>
      <c r="I2254"/>
      <c r="J2254"/>
      <c r="K2254"/>
      <c r="L2254"/>
      <c r="M2254"/>
      <c r="N2254"/>
      <c r="O2254"/>
      <c r="Q2254" t="s">
        <v>25</v>
      </c>
      <c r="R2254" s="1"/>
      <c r="S2254" s="1"/>
      <c r="T2254" s="1" t="s">
        <v>1970</v>
      </c>
      <c r="U2254" s="1" t="s">
        <v>78</v>
      </c>
      <c r="V2254" t="s">
        <v>29</v>
      </c>
      <c r="W2254"/>
      <c r="X2254" t="s">
        <v>30</v>
      </c>
    </row>
    <row r="2255" spans="2:24">
      <c r="B2255" s="2" t="s">
        <v>3337</v>
      </c>
      <c r="C2255" s="1"/>
      <c r="D2255" s="1"/>
      <c r="E2255" s="1"/>
      <c r="F2255" s="1"/>
      <c r="G2255" s="1"/>
      <c r="H2255" s="1"/>
      <c r="I2255"/>
      <c r="J2255"/>
      <c r="K2255"/>
      <c r="L2255"/>
      <c r="M2255"/>
      <c r="N2255"/>
      <c r="O2255"/>
      <c r="Q2255" t="s">
        <v>25</v>
      </c>
      <c r="R2255" s="1"/>
      <c r="S2255" s="1"/>
      <c r="T2255" s="1" t="s">
        <v>52</v>
      </c>
      <c r="U2255" s="1" t="s">
        <v>53</v>
      </c>
      <c r="V2255" t="s">
        <v>29</v>
      </c>
      <c r="W2255"/>
      <c r="X2255" t="s">
        <v>30</v>
      </c>
    </row>
    <row r="2256" spans="2:24">
      <c r="B2256" s="2" t="s">
        <v>3338</v>
      </c>
      <c r="C2256" s="1">
        <v>9451990444</v>
      </c>
      <c r="D2256" s="1"/>
      <c r="E2256" s="1"/>
      <c r="F2256" s="1"/>
      <c r="G2256" s="1" t="s">
        <v>45</v>
      </c>
      <c r="H2256" s="1" t="s">
        <v>1268</v>
      </c>
      <c r="I2256"/>
      <c r="J2256"/>
      <c r="K2256"/>
      <c r="L2256"/>
      <c r="M2256"/>
      <c r="N2256"/>
      <c r="O2256"/>
      <c r="Q2256" t="s">
        <v>25</v>
      </c>
      <c r="R2256" s="1" t="s">
        <v>3339</v>
      </c>
      <c r="S2256" s="1"/>
      <c r="T2256" s="1" t="s">
        <v>264</v>
      </c>
      <c r="U2256" s="1" t="s">
        <v>28</v>
      </c>
      <c r="V2256" t="s">
        <v>29</v>
      </c>
      <c r="W2256"/>
      <c r="X2256" t="s">
        <v>30</v>
      </c>
    </row>
    <row r="2257" spans="2:24">
      <c r="B2257" s="2" t="s">
        <v>3340</v>
      </c>
      <c r="C2257" s="1"/>
      <c r="D2257" s="1"/>
      <c r="E2257" s="1"/>
      <c r="F2257" s="1"/>
      <c r="G2257" s="1"/>
      <c r="H2257" s="1"/>
      <c r="I2257"/>
      <c r="J2257"/>
      <c r="K2257"/>
      <c r="L2257"/>
      <c r="M2257"/>
      <c r="N2257"/>
      <c r="O2257"/>
      <c r="Q2257" t="s">
        <v>25</v>
      </c>
      <c r="R2257" s="1"/>
      <c r="S2257" s="1"/>
      <c r="T2257" s="1" t="s">
        <v>52</v>
      </c>
      <c r="U2257" s="1" t="s">
        <v>53</v>
      </c>
      <c r="V2257" t="s">
        <v>29</v>
      </c>
      <c r="W2257"/>
      <c r="X2257" t="s">
        <v>30</v>
      </c>
    </row>
    <row r="2258" spans="2:24">
      <c r="B2258" s="2" t="s">
        <v>3341</v>
      </c>
      <c r="C2258" s="1">
        <v>9958489575</v>
      </c>
      <c r="D2258" s="1"/>
      <c r="E2258" s="1"/>
      <c r="F2258" s="1"/>
      <c r="G2258" s="1" t="s">
        <v>72</v>
      </c>
      <c r="H2258" s="1" t="s">
        <v>231</v>
      </c>
      <c r="I2258"/>
      <c r="J2258"/>
      <c r="K2258"/>
      <c r="L2258"/>
      <c r="M2258"/>
      <c r="N2258"/>
      <c r="O2258"/>
      <c r="Q2258" t="s">
        <v>25</v>
      </c>
      <c r="R2258" s="1"/>
      <c r="S2258" s="1"/>
      <c r="T2258" s="1" t="s">
        <v>423</v>
      </c>
      <c r="U2258" s="1" t="s">
        <v>28</v>
      </c>
      <c r="V2258" t="s">
        <v>29</v>
      </c>
      <c r="W2258"/>
      <c r="X2258" t="s">
        <v>30</v>
      </c>
    </row>
    <row r="2259" spans="2:24">
      <c r="B2259" s="2" t="s">
        <v>3342</v>
      </c>
      <c r="C2259" s="1"/>
      <c r="D2259" s="1"/>
      <c r="E2259" s="1"/>
      <c r="F2259" s="1"/>
      <c r="G2259" s="1"/>
      <c r="H2259" s="1"/>
      <c r="I2259"/>
      <c r="J2259"/>
      <c r="K2259"/>
      <c r="L2259"/>
      <c r="M2259"/>
      <c r="N2259"/>
      <c r="O2259"/>
      <c r="Q2259" t="s">
        <v>25</v>
      </c>
      <c r="R2259" s="1"/>
      <c r="S2259" s="1"/>
      <c r="T2259" s="1" t="s">
        <v>1779</v>
      </c>
      <c r="U2259" s="1" t="s">
        <v>90</v>
      </c>
      <c r="V2259" t="s">
        <v>29</v>
      </c>
      <c r="W2259"/>
      <c r="X2259" t="s">
        <v>30</v>
      </c>
    </row>
    <row r="2260" spans="2:24">
      <c r="B2260" s="2" t="s">
        <v>3343</v>
      </c>
      <c r="C2260" s="1"/>
      <c r="D2260" s="1"/>
      <c r="E2260" s="1"/>
      <c r="F2260" s="1"/>
      <c r="G2260" s="1"/>
      <c r="H2260" s="1"/>
      <c r="I2260"/>
      <c r="J2260"/>
      <c r="K2260"/>
      <c r="L2260"/>
      <c r="M2260"/>
      <c r="N2260"/>
      <c r="O2260"/>
      <c r="Q2260" t="s">
        <v>25</v>
      </c>
      <c r="R2260" s="1"/>
      <c r="S2260" s="1"/>
      <c r="T2260" s="1" t="s">
        <v>2600</v>
      </c>
      <c r="U2260" s="1" t="s">
        <v>33</v>
      </c>
      <c r="V2260" t="s">
        <v>29</v>
      </c>
      <c r="W2260"/>
      <c r="X2260" t="s">
        <v>30</v>
      </c>
    </row>
    <row r="2261" spans="2:24">
      <c r="B2261" s="2" t="s">
        <v>3344</v>
      </c>
      <c r="C2261" s="1"/>
      <c r="D2261" s="1"/>
      <c r="E2261" s="1"/>
      <c r="F2261" s="1"/>
      <c r="G2261" s="1"/>
      <c r="H2261" s="1"/>
      <c r="I2261"/>
      <c r="J2261"/>
      <c r="K2261"/>
      <c r="L2261"/>
      <c r="M2261"/>
      <c r="N2261"/>
      <c r="O2261"/>
      <c r="Q2261" t="s">
        <v>25</v>
      </c>
      <c r="R2261" s="1"/>
      <c r="S2261" s="1"/>
      <c r="T2261" s="1" t="s">
        <v>1632</v>
      </c>
      <c r="U2261" s="1" t="s">
        <v>477</v>
      </c>
      <c r="V2261" t="s">
        <v>29</v>
      </c>
      <c r="W2261"/>
      <c r="X2261" t="s">
        <v>30</v>
      </c>
    </row>
    <row r="2262" spans="2:24">
      <c r="B2262" s="2" t="s">
        <v>3345</v>
      </c>
      <c r="C2262" s="1"/>
      <c r="D2262" s="1"/>
      <c r="E2262" s="1"/>
      <c r="F2262" s="1"/>
      <c r="G2262" s="1"/>
      <c r="H2262" s="1"/>
      <c r="I2262"/>
      <c r="J2262"/>
      <c r="K2262"/>
      <c r="L2262"/>
      <c r="M2262"/>
      <c r="N2262"/>
      <c r="O2262"/>
      <c r="Q2262" t="s">
        <v>25</v>
      </c>
      <c r="R2262" s="1"/>
      <c r="S2262" s="1"/>
      <c r="T2262" s="1" t="s">
        <v>498</v>
      </c>
      <c r="U2262" s="1" t="s">
        <v>33</v>
      </c>
      <c r="V2262" t="s">
        <v>29</v>
      </c>
      <c r="W2262"/>
      <c r="X2262" t="s">
        <v>30</v>
      </c>
    </row>
    <row r="2263" spans="2:24">
      <c r="B2263" s="2" t="s">
        <v>3346</v>
      </c>
      <c r="C2263" s="1">
        <v>9810236910</v>
      </c>
      <c r="D2263" s="1"/>
      <c r="E2263" s="1"/>
      <c r="F2263" s="1"/>
      <c r="G2263" s="1" t="s">
        <v>230</v>
      </c>
      <c r="H2263" s="1" t="s">
        <v>331</v>
      </c>
      <c r="I2263"/>
      <c r="J2263"/>
      <c r="K2263"/>
      <c r="L2263"/>
      <c r="M2263"/>
      <c r="N2263"/>
      <c r="O2263"/>
      <c r="Q2263" t="s">
        <v>25</v>
      </c>
      <c r="R2263" s="1"/>
      <c r="S2263" s="1"/>
      <c r="T2263" s="1" t="s">
        <v>660</v>
      </c>
      <c r="U2263" s="1" t="s">
        <v>53</v>
      </c>
      <c r="V2263" t="s">
        <v>29</v>
      </c>
      <c r="W2263"/>
      <c r="X2263" t="s">
        <v>30</v>
      </c>
    </row>
    <row r="2264" spans="2:24">
      <c r="B2264" s="2" t="s">
        <v>3347</v>
      </c>
      <c r="C2264" s="1">
        <v>9782698161</v>
      </c>
      <c r="D2264" s="1"/>
      <c r="E2264" s="1"/>
      <c r="F2264" s="1"/>
      <c r="G2264" s="1" t="s">
        <v>45</v>
      </c>
      <c r="H2264" s="1" t="s">
        <v>57</v>
      </c>
      <c r="I2264"/>
      <c r="J2264"/>
      <c r="K2264"/>
      <c r="L2264"/>
      <c r="M2264"/>
      <c r="N2264"/>
      <c r="O2264"/>
      <c r="Q2264" t="s">
        <v>25</v>
      </c>
      <c r="R2264" s="1" t="s">
        <v>3348</v>
      </c>
      <c r="S2264" s="1"/>
      <c r="T2264" s="1" t="s">
        <v>172</v>
      </c>
      <c r="U2264" s="1" t="s">
        <v>43</v>
      </c>
      <c r="V2264" t="s">
        <v>29</v>
      </c>
      <c r="W2264"/>
      <c r="X2264" t="s">
        <v>30</v>
      </c>
    </row>
    <row r="2265" spans="2:24">
      <c r="B2265" s="2" t="s">
        <v>3349</v>
      </c>
      <c r="C2265" s="1"/>
      <c r="D2265" s="1"/>
      <c r="E2265" s="1"/>
      <c r="F2265" s="1"/>
      <c r="G2265" s="1"/>
      <c r="H2265" s="1"/>
      <c r="I2265"/>
      <c r="J2265"/>
      <c r="K2265"/>
      <c r="L2265"/>
      <c r="M2265"/>
      <c r="N2265"/>
      <c r="O2265"/>
      <c r="Q2265" t="s">
        <v>25</v>
      </c>
      <c r="R2265" s="1"/>
      <c r="S2265" s="1"/>
      <c r="T2265" s="1" t="s">
        <v>2583</v>
      </c>
      <c r="U2265" s="1" t="s">
        <v>116</v>
      </c>
      <c r="V2265" t="s">
        <v>29</v>
      </c>
      <c r="W2265"/>
      <c r="X2265" t="s">
        <v>30</v>
      </c>
    </row>
    <row r="2266" spans="2:24">
      <c r="B2266" s="2" t="s">
        <v>3350</v>
      </c>
      <c r="C2266" s="1"/>
      <c r="D2266" s="1"/>
      <c r="E2266" s="1"/>
      <c r="F2266" s="1"/>
      <c r="G2266" s="1"/>
      <c r="H2266" s="1"/>
      <c r="I2266"/>
      <c r="J2266"/>
      <c r="K2266"/>
      <c r="L2266"/>
      <c r="M2266"/>
      <c r="N2266"/>
      <c r="O2266"/>
      <c r="Q2266" t="s">
        <v>25</v>
      </c>
      <c r="R2266" s="1"/>
      <c r="S2266" s="1"/>
      <c r="T2266" s="1" t="s">
        <v>1383</v>
      </c>
      <c r="U2266" s="1" t="s">
        <v>53</v>
      </c>
      <c r="V2266" t="s">
        <v>29</v>
      </c>
      <c r="W2266"/>
      <c r="X2266" t="s">
        <v>30</v>
      </c>
    </row>
    <row r="2267" spans="2:24">
      <c r="B2267" s="2" t="s">
        <v>3351</v>
      </c>
      <c r="C2267" s="1"/>
      <c r="D2267" s="1"/>
      <c r="E2267" s="1"/>
      <c r="F2267" s="1"/>
      <c r="G2267" s="1"/>
      <c r="H2267" s="1"/>
      <c r="I2267"/>
      <c r="J2267"/>
      <c r="K2267"/>
      <c r="L2267"/>
      <c r="M2267"/>
      <c r="N2267"/>
      <c r="O2267"/>
      <c r="Q2267" t="s">
        <v>25</v>
      </c>
      <c r="R2267" s="1"/>
      <c r="S2267" s="1"/>
      <c r="T2267" s="1" t="s">
        <v>3352</v>
      </c>
      <c r="U2267" s="1" t="s">
        <v>158</v>
      </c>
      <c r="V2267" t="s">
        <v>29</v>
      </c>
      <c r="W2267"/>
      <c r="X2267" t="s">
        <v>30</v>
      </c>
    </row>
    <row r="2268" spans="2:24">
      <c r="B2268" s="2" t="s">
        <v>3353</v>
      </c>
      <c r="C2268" s="1"/>
      <c r="D2268" s="1"/>
      <c r="E2268" s="1"/>
      <c r="F2268" s="1"/>
      <c r="G2268" s="1"/>
      <c r="H2268" s="1"/>
      <c r="I2268"/>
      <c r="J2268"/>
      <c r="K2268"/>
      <c r="L2268"/>
      <c r="M2268"/>
      <c r="N2268"/>
      <c r="O2268"/>
      <c r="Q2268" t="s">
        <v>25</v>
      </c>
      <c r="R2268" s="1"/>
      <c r="S2268" s="1"/>
      <c r="T2268" s="1" t="s">
        <v>3354</v>
      </c>
      <c r="U2268" s="1" t="s">
        <v>276</v>
      </c>
      <c r="V2268" t="s">
        <v>29</v>
      </c>
      <c r="W2268"/>
      <c r="X2268" t="s">
        <v>30</v>
      </c>
    </row>
    <row r="2269" spans="2:24">
      <c r="B2269" s="2" t="s">
        <v>3355</v>
      </c>
      <c r="C2269" s="1"/>
      <c r="D2269" s="1"/>
      <c r="E2269" s="1"/>
      <c r="F2269" s="1"/>
      <c r="G2269" s="1"/>
      <c r="H2269" s="1"/>
      <c r="I2269"/>
      <c r="J2269"/>
      <c r="K2269"/>
      <c r="L2269"/>
      <c r="M2269"/>
      <c r="N2269"/>
      <c r="O2269"/>
      <c r="Q2269" t="s">
        <v>25</v>
      </c>
      <c r="R2269" s="1"/>
      <c r="S2269" s="1"/>
      <c r="T2269" s="1" t="s">
        <v>3354</v>
      </c>
      <c r="U2269" s="1" t="s">
        <v>276</v>
      </c>
      <c r="V2269" t="s">
        <v>29</v>
      </c>
      <c r="W2269"/>
      <c r="X2269" t="s">
        <v>30</v>
      </c>
    </row>
    <row r="2270" spans="2:24">
      <c r="B2270" s="2" t="s">
        <v>3356</v>
      </c>
      <c r="C2270" s="1">
        <v>9586867023</v>
      </c>
      <c r="D2270" s="1"/>
      <c r="E2270" s="1"/>
      <c r="F2270" s="1"/>
      <c r="G2270" s="1" t="s">
        <v>45</v>
      </c>
      <c r="H2270" s="1" t="s">
        <v>92</v>
      </c>
      <c r="I2270"/>
      <c r="J2270"/>
      <c r="K2270"/>
      <c r="L2270"/>
      <c r="M2270"/>
      <c r="N2270"/>
      <c r="O2270"/>
      <c r="Q2270" t="s">
        <v>25</v>
      </c>
      <c r="R2270" s="1"/>
      <c r="S2270" s="1"/>
      <c r="T2270" s="1" t="s">
        <v>3357</v>
      </c>
      <c r="U2270" s="1" t="s">
        <v>116</v>
      </c>
      <c r="V2270" t="s">
        <v>29</v>
      </c>
      <c r="W2270"/>
      <c r="X2270" t="s">
        <v>30</v>
      </c>
    </row>
    <row r="2271" spans="2:24">
      <c r="B2271" s="2" t="s">
        <v>3358</v>
      </c>
      <c r="C2271" s="1"/>
      <c r="D2271" s="1"/>
      <c r="E2271" s="1"/>
      <c r="F2271" s="1"/>
      <c r="G2271" s="1"/>
      <c r="H2271" s="1"/>
      <c r="I2271"/>
      <c r="J2271"/>
      <c r="K2271"/>
      <c r="L2271"/>
      <c r="M2271"/>
      <c r="N2271"/>
      <c r="O2271"/>
      <c r="Q2271" t="s">
        <v>25</v>
      </c>
      <c r="R2271" s="1"/>
      <c r="S2271" s="1"/>
      <c r="T2271" s="1" t="s">
        <v>3359</v>
      </c>
      <c r="U2271" s="1" t="s">
        <v>33</v>
      </c>
      <c r="V2271" t="s">
        <v>29</v>
      </c>
      <c r="W2271"/>
      <c r="X2271" t="s">
        <v>30</v>
      </c>
    </row>
    <row r="2272" spans="2:24">
      <c r="B2272" s="2" t="s">
        <v>3360</v>
      </c>
      <c r="C2272" s="1"/>
      <c r="D2272" s="1"/>
      <c r="E2272" s="1"/>
      <c r="F2272" s="1"/>
      <c r="G2272" s="1"/>
      <c r="H2272" s="1"/>
      <c r="I2272"/>
      <c r="J2272"/>
      <c r="K2272"/>
      <c r="L2272"/>
      <c r="M2272"/>
      <c r="N2272"/>
      <c r="O2272"/>
      <c r="Q2272" t="s">
        <v>25</v>
      </c>
      <c r="R2272" s="1"/>
      <c r="S2272" s="1"/>
      <c r="T2272" s="1" t="s">
        <v>184</v>
      </c>
      <c r="U2272" s="1" t="s">
        <v>185</v>
      </c>
      <c r="V2272" t="s">
        <v>29</v>
      </c>
      <c r="W2272"/>
      <c r="X2272" t="s">
        <v>30</v>
      </c>
    </row>
    <row r="2273" spans="2:24">
      <c r="B2273" s="2" t="s">
        <v>3361</v>
      </c>
      <c r="C2273" s="1"/>
      <c r="D2273" s="1"/>
      <c r="E2273" s="1"/>
      <c r="F2273" s="1"/>
      <c r="G2273" s="1"/>
      <c r="H2273" s="1"/>
      <c r="I2273"/>
      <c r="J2273"/>
      <c r="K2273"/>
      <c r="L2273"/>
      <c r="M2273"/>
      <c r="N2273"/>
      <c r="O2273"/>
      <c r="Q2273" t="s">
        <v>25</v>
      </c>
      <c r="R2273" s="1"/>
      <c r="S2273" s="1"/>
      <c r="T2273" s="1" t="s">
        <v>356</v>
      </c>
      <c r="U2273" s="1" t="s">
        <v>78</v>
      </c>
      <c r="V2273" t="s">
        <v>29</v>
      </c>
      <c r="W2273"/>
      <c r="X2273" t="s">
        <v>30</v>
      </c>
    </row>
    <row r="2274" spans="2:24">
      <c r="B2274" s="2" t="s">
        <v>3362</v>
      </c>
      <c r="C2274" s="1">
        <v>9212724177</v>
      </c>
      <c r="D2274" s="1"/>
      <c r="E2274" s="1"/>
      <c r="F2274" s="1"/>
      <c r="G2274" s="1" t="s">
        <v>72</v>
      </c>
      <c r="H2274" s="1" t="s">
        <v>231</v>
      </c>
      <c r="I2274"/>
      <c r="J2274"/>
      <c r="K2274"/>
      <c r="L2274"/>
      <c r="M2274"/>
      <c r="N2274"/>
      <c r="O2274"/>
      <c r="Q2274" t="s">
        <v>25</v>
      </c>
      <c r="R2274" s="1"/>
      <c r="S2274" s="1"/>
      <c r="T2274" s="1" t="s">
        <v>820</v>
      </c>
      <c r="U2274" s="1" t="s">
        <v>53</v>
      </c>
      <c r="V2274" t="s">
        <v>29</v>
      </c>
      <c r="W2274"/>
      <c r="X2274" t="s">
        <v>30</v>
      </c>
    </row>
    <row r="2275" spans="2:24">
      <c r="B2275" s="2" t="s">
        <v>3363</v>
      </c>
      <c r="C2275" s="1"/>
      <c r="D2275" s="1"/>
      <c r="E2275" s="1"/>
      <c r="F2275" s="1"/>
      <c r="G2275" s="1"/>
      <c r="H2275" s="1"/>
      <c r="I2275"/>
      <c r="J2275"/>
      <c r="K2275"/>
      <c r="L2275"/>
      <c r="M2275"/>
      <c r="N2275"/>
      <c r="O2275"/>
      <c r="Q2275" t="s">
        <v>25</v>
      </c>
      <c r="R2275" s="1"/>
      <c r="S2275" s="1"/>
      <c r="T2275" s="1" t="s">
        <v>142</v>
      </c>
      <c r="U2275" s="1" t="s">
        <v>33</v>
      </c>
      <c r="V2275" t="s">
        <v>29</v>
      </c>
      <c r="W2275"/>
      <c r="X2275" t="s">
        <v>30</v>
      </c>
    </row>
    <row r="2276" spans="2:24">
      <c r="B2276" s="2" t="s">
        <v>3364</v>
      </c>
      <c r="C2276" s="1"/>
      <c r="D2276" s="1"/>
      <c r="E2276" s="1"/>
      <c r="F2276" s="1"/>
      <c r="G2276" s="1"/>
      <c r="H2276" s="1"/>
      <c r="I2276"/>
      <c r="J2276"/>
      <c r="K2276"/>
      <c r="L2276"/>
      <c r="M2276"/>
      <c r="N2276"/>
      <c r="O2276"/>
      <c r="Q2276" t="s">
        <v>25</v>
      </c>
      <c r="R2276" s="1"/>
      <c r="S2276" s="1"/>
      <c r="T2276" s="1" t="s">
        <v>3365</v>
      </c>
      <c r="U2276" s="1" t="s">
        <v>350</v>
      </c>
      <c r="V2276" t="s">
        <v>29</v>
      </c>
      <c r="W2276"/>
      <c r="X2276" t="s">
        <v>30</v>
      </c>
    </row>
    <row r="2277" spans="2:24">
      <c r="B2277" s="2" t="s">
        <v>3366</v>
      </c>
      <c r="C2277" s="1">
        <v>9327370214</v>
      </c>
      <c r="D2277" s="1"/>
      <c r="E2277" s="1"/>
      <c r="F2277" s="1"/>
      <c r="G2277" s="1" t="s">
        <v>146</v>
      </c>
      <c r="H2277" s="1" t="s">
        <v>331</v>
      </c>
      <c r="I2277"/>
      <c r="J2277"/>
      <c r="K2277"/>
      <c r="L2277"/>
      <c r="M2277"/>
      <c r="N2277"/>
      <c r="O2277"/>
      <c r="Q2277" t="s">
        <v>25</v>
      </c>
      <c r="R2277" s="1"/>
      <c r="S2277" s="1"/>
      <c r="T2277" s="1" t="s">
        <v>47</v>
      </c>
      <c r="U2277" s="1" t="s">
        <v>43</v>
      </c>
      <c r="V2277" t="s">
        <v>29</v>
      </c>
      <c r="W2277"/>
      <c r="X2277" t="s">
        <v>30</v>
      </c>
    </row>
    <row r="2278" spans="2:24">
      <c r="B2278" s="2" t="s">
        <v>3367</v>
      </c>
      <c r="C2278" s="1"/>
      <c r="D2278" s="1"/>
      <c r="E2278" s="1"/>
      <c r="F2278" s="1"/>
      <c r="G2278" s="1"/>
      <c r="H2278" s="1"/>
      <c r="I2278"/>
      <c r="J2278"/>
      <c r="K2278"/>
      <c r="L2278"/>
      <c r="M2278"/>
      <c r="N2278"/>
      <c r="O2278"/>
      <c r="Q2278" t="s">
        <v>25</v>
      </c>
      <c r="R2278" s="1"/>
      <c r="S2278" s="1"/>
      <c r="T2278" s="1" t="s">
        <v>47</v>
      </c>
      <c r="U2278" s="1" t="s">
        <v>43</v>
      </c>
      <c r="V2278" t="s">
        <v>29</v>
      </c>
      <c r="W2278"/>
      <c r="X2278" t="s">
        <v>30</v>
      </c>
    </row>
    <row r="2279" spans="2:24">
      <c r="B2279" s="2" t="s">
        <v>3368</v>
      </c>
      <c r="C2279" s="1">
        <v>9212892394</v>
      </c>
      <c r="D2279" s="1"/>
      <c r="E2279" s="1"/>
      <c r="F2279" s="1"/>
      <c r="G2279" s="1" t="s">
        <v>146</v>
      </c>
      <c r="H2279" s="1" t="s">
        <v>247</v>
      </c>
      <c r="I2279"/>
      <c r="J2279"/>
      <c r="K2279"/>
      <c r="L2279"/>
      <c r="M2279"/>
      <c r="N2279"/>
      <c r="O2279"/>
      <c r="Q2279" t="s">
        <v>25</v>
      </c>
      <c r="R2279" s="1"/>
      <c r="S2279" s="1"/>
      <c r="T2279" s="1" t="s">
        <v>39</v>
      </c>
      <c r="U2279" s="1" t="s">
        <v>28</v>
      </c>
      <c r="V2279" t="s">
        <v>29</v>
      </c>
      <c r="W2279"/>
      <c r="X2279" t="s">
        <v>30</v>
      </c>
    </row>
    <row r="2280" spans="2:24">
      <c r="B2280" s="2" t="s">
        <v>3369</v>
      </c>
      <c r="C2280" s="1"/>
      <c r="D2280" s="1"/>
      <c r="E2280" s="1"/>
      <c r="F2280" s="1"/>
      <c r="G2280" s="1"/>
      <c r="H2280" s="1"/>
      <c r="I2280"/>
      <c r="J2280"/>
      <c r="K2280"/>
      <c r="L2280"/>
      <c r="M2280"/>
      <c r="N2280"/>
      <c r="O2280"/>
      <c r="Q2280" t="s">
        <v>25</v>
      </c>
      <c r="R2280" s="1" t="s">
        <v>3370</v>
      </c>
      <c r="S2280" s="1"/>
      <c r="T2280" s="1" t="s">
        <v>374</v>
      </c>
      <c r="U2280" s="1" t="s">
        <v>78</v>
      </c>
      <c r="V2280" t="s">
        <v>29</v>
      </c>
      <c r="W2280"/>
      <c r="X2280" t="s">
        <v>30</v>
      </c>
    </row>
    <row r="2281" spans="2:24">
      <c r="B2281" s="2" t="s">
        <v>3371</v>
      </c>
      <c r="C2281" s="1"/>
      <c r="D2281" s="1"/>
      <c r="E2281" s="1"/>
      <c r="F2281" s="1"/>
      <c r="G2281" s="1"/>
      <c r="H2281" s="1"/>
      <c r="I2281"/>
      <c r="J2281"/>
      <c r="K2281"/>
      <c r="L2281"/>
      <c r="M2281"/>
      <c r="N2281"/>
      <c r="O2281"/>
      <c r="Q2281" t="s">
        <v>25</v>
      </c>
      <c r="R2281" s="1"/>
      <c r="S2281" s="1"/>
      <c r="T2281" s="1" t="s">
        <v>52</v>
      </c>
      <c r="U2281" s="1" t="s">
        <v>53</v>
      </c>
      <c r="V2281" t="s">
        <v>29</v>
      </c>
      <c r="W2281"/>
      <c r="X2281" t="s">
        <v>30</v>
      </c>
    </row>
    <row r="2282" spans="2:24">
      <c r="B2282" s="2" t="s">
        <v>3372</v>
      </c>
      <c r="C2282" s="1"/>
      <c r="D2282" s="1"/>
      <c r="E2282" s="1"/>
      <c r="F2282" s="1"/>
      <c r="G2282" s="1"/>
      <c r="H2282" s="1"/>
      <c r="I2282"/>
      <c r="J2282"/>
      <c r="K2282"/>
      <c r="L2282"/>
      <c r="M2282"/>
      <c r="N2282"/>
      <c r="O2282"/>
      <c r="Q2282" t="s">
        <v>25</v>
      </c>
      <c r="R2282" s="1"/>
      <c r="S2282" s="1"/>
      <c r="T2282" s="1" t="s">
        <v>1511</v>
      </c>
      <c r="U2282" s="1" t="s">
        <v>240</v>
      </c>
      <c r="V2282" t="s">
        <v>29</v>
      </c>
      <c r="W2282"/>
      <c r="X2282" t="s">
        <v>30</v>
      </c>
    </row>
    <row r="2283" spans="2:24">
      <c r="B2283" s="2" t="s">
        <v>3373</v>
      </c>
      <c r="C2283" s="1">
        <v>7519284162</v>
      </c>
      <c r="D2283" s="1"/>
      <c r="E2283" s="1"/>
      <c r="F2283" s="1"/>
      <c r="G2283" s="1" t="s">
        <v>146</v>
      </c>
      <c r="H2283" s="1" t="s">
        <v>331</v>
      </c>
      <c r="I2283"/>
      <c r="J2283"/>
      <c r="K2283"/>
      <c r="L2283"/>
      <c r="M2283"/>
      <c r="N2283"/>
      <c r="O2283"/>
      <c r="Q2283" t="s">
        <v>25</v>
      </c>
      <c r="R2283" s="1"/>
      <c r="S2283" s="1"/>
      <c r="T2283" s="1" t="s">
        <v>1146</v>
      </c>
      <c r="U2283" s="1" t="s">
        <v>284</v>
      </c>
      <c r="V2283" t="s">
        <v>29</v>
      </c>
      <c r="W2283"/>
      <c r="X2283" t="s">
        <v>30</v>
      </c>
    </row>
    <row r="2284" spans="2:24">
      <c r="B2284" s="2" t="s">
        <v>3374</v>
      </c>
      <c r="C2284" s="1"/>
      <c r="D2284" s="1"/>
      <c r="E2284" s="1"/>
      <c r="F2284" s="1"/>
      <c r="G2284" s="1"/>
      <c r="H2284" s="1"/>
      <c r="I2284"/>
      <c r="J2284"/>
      <c r="K2284"/>
      <c r="L2284"/>
      <c r="M2284"/>
      <c r="N2284"/>
      <c r="O2284"/>
      <c r="Q2284" t="s">
        <v>25</v>
      </c>
      <c r="R2284" s="1"/>
      <c r="S2284" s="1"/>
      <c r="T2284" s="1" t="s">
        <v>1342</v>
      </c>
      <c r="U2284" s="1" t="s">
        <v>116</v>
      </c>
      <c r="V2284" t="s">
        <v>29</v>
      </c>
      <c r="W2284"/>
      <c r="X2284" t="s">
        <v>30</v>
      </c>
    </row>
    <row r="2285" spans="2:24">
      <c r="B2285" s="2" t="s">
        <v>3375</v>
      </c>
      <c r="C2285" s="1"/>
      <c r="D2285" s="1"/>
      <c r="E2285" s="1"/>
      <c r="F2285" s="1"/>
      <c r="G2285" s="1"/>
      <c r="H2285" s="1"/>
      <c r="I2285"/>
      <c r="J2285"/>
      <c r="K2285"/>
      <c r="L2285"/>
      <c r="M2285"/>
      <c r="N2285"/>
      <c r="O2285"/>
      <c r="Q2285" t="s">
        <v>25</v>
      </c>
      <c r="R2285" s="1"/>
      <c r="S2285" s="1"/>
      <c r="T2285" s="1" t="s">
        <v>39</v>
      </c>
      <c r="U2285" s="1" t="s">
        <v>28</v>
      </c>
      <c r="V2285" t="s">
        <v>29</v>
      </c>
      <c r="W2285"/>
      <c r="X2285" t="s">
        <v>30</v>
      </c>
    </row>
    <row r="2286" spans="2:24">
      <c r="B2286" s="2" t="s">
        <v>3376</v>
      </c>
      <c r="C2286" s="1"/>
      <c r="D2286" s="1"/>
      <c r="E2286" s="1"/>
      <c r="F2286" s="1"/>
      <c r="G2286" s="1"/>
      <c r="H2286" s="1"/>
      <c r="I2286"/>
      <c r="J2286"/>
      <c r="K2286"/>
      <c r="L2286"/>
      <c r="M2286"/>
      <c r="N2286"/>
      <c r="O2286"/>
      <c r="Q2286" t="s">
        <v>25</v>
      </c>
      <c r="R2286" s="1"/>
      <c r="S2286" s="1"/>
      <c r="T2286" s="1" t="s">
        <v>3377</v>
      </c>
      <c r="U2286" s="1" t="s">
        <v>70</v>
      </c>
      <c r="V2286" t="s">
        <v>29</v>
      </c>
      <c r="W2286"/>
      <c r="X2286" t="s">
        <v>30</v>
      </c>
    </row>
    <row r="2287" spans="2:24">
      <c r="B2287" s="2" t="s">
        <v>3378</v>
      </c>
      <c r="C2287" s="1">
        <v>9871654706</v>
      </c>
      <c r="D2287" s="1"/>
      <c r="E2287" s="1"/>
      <c r="F2287" s="1"/>
      <c r="G2287" s="1" t="s">
        <v>72</v>
      </c>
      <c r="H2287" s="1" t="s">
        <v>57</v>
      </c>
      <c r="I2287"/>
      <c r="J2287"/>
      <c r="K2287"/>
      <c r="L2287"/>
      <c r="M2287"/>
      <c r="N2287"/>
      <c r="O2287"/>
      <c r="Q2287" t="s">
        <v>25</v>
      </c>
      <c r="R2287" s="1"/>
      <c r="S2287" s="1"/>
      <c r="T2287" s="1" t="s">
        <v>301</v>
      </c>
      <c r="U2287" s="1" t="s">
        <v>53</v>
      </c>
      <c r="V2287" t="s">
        <v>29</v>
      </c>
      <c r="W2287"/>
      <c r="X2287" t="s">
        <v>30</v>
      </c>
    </row>
    <row r="2288" spans="2:24">
      <c r="B2288" s="2" t="s">
        <v>3379</v>
      </c>
      <c r="C2288" s="1"/>
      <c r="D2288" s="1"/>
      <c r="E2288" s="1"/>
      <c r="F2288" s="1"/>
      <c r="G2288" s="1"/>
      <c r="H2288" s="1"/>
      <c r="I2288"/>
      <c r="J2288"/>
      <c r="K2288"/>
      <c r="L2288"/>
      <c r="M2288"/>
      <c r="N2288"/>
      <c r="O2288"/>
      <c r="Q2288" t="s">
        <v>25</v>
      </c>
      <c r="R2288" s="1" t="s">
        <v>3380</v>
      </c>
      <c r="S2288" s="1"/>
      <c r="T2288" s="1" t="s">
        <v>333</v>
      </c>
      <c r="U2288" s="1" t="s">
        <v>28</v>
      </c>
      <c r="V2288" t="s">
        <v>29</v>
      </c>
      <c r="W2288"/>
      <c r="X2288" t="s">
        <v>30</v>
      </c>
    </row>
    <row r="2289" spans="2:24">
      <c r="B2289" s="2" t="s">
        <v>3381</v>
      </c>
      <c r="C2289" s="1">
        <v>9935597073</v>
      </c>
      <c r="D2289" s="1"/>
      <c r="E2289" s="1"/>
      <c r="F2289" s="1"/>
      <c r="G2289" s="1" t="s">
        <v>45</v>
      </c>
      <c r="H2289" s="1" t="s">
        <v>331</v>
      </c>
      <c r="I2289"/>
      <c r="J2289"/>
      <c r="K2289"/>
      <c r="L2289"/>
      <c r="M2289"/>
      <c r="N2289"/>
      <c r="O2289"/>
      <c r="Q2289" t="s">
        <v>25</v>
      </c>
      <c r="R2289" s="1"/>
      <c r="S2289" s="1"/>
      <c r="T2289" s="1" t="s">
        <v>294</v>
      </c>
      <c r="U2289" s="1" t="s">
        <v>28</v>
      </c>
      <c r="V2289" t="s">
        <v>29</v>
      </c>
      <c r="W2289"/>
      <c r="X2289" t="s">
        <v>30</v>
      </c>
    </row>
    <row r="2290" spans="2:24">
      <c r="B2290" s="2" t="s">
        <v>3382</v>
      </c>
      <c r="C2290" s="1">
        <v>9935597074</v>
      </c>
      <c r="D2290" s="1"/>
      <c r="E2290" s="1"/>
      <c r="F2290" s="1"/>
      <c r="G2290" s="1" t="s">
        <v>45</v>
      </c>
      <c r="H2290" s="1" t="s">
        <v>331</v>
      </c>
      <c r="I2290"/>
      <c r="J2290"/>
      <c r="K2290"/>
      <c r="L2290"/>
      <c r="M2290"/>
      <c r="N2290"/>
      <c r="O2290"/>
      <c r="Q2290" t="s">
        <v>25</v>
      </c>
      <c r="R2290" s="1"/>
      <c r="S2290" s="1"/>
      <c r="T2290" s="1" t="s">
        <v>294</v>
      </c>
      <c r="U2290" s="1" t="s">
        <v>28</v>
      </c>
      <c r="V2290" t="s">
        <v>29</v>
      </c>
      <c r="W2290"/>
      <c r="X2290" t="s">
        <v>30</v>
      </c>
    </row>
    <row r="2291" spans="2:24">
      <c r="B2291" s="2" t="s">
        <v>3383</v>
      </c>
      <c r="C2291" s="1"/>
      <c r="D2291" s="1"/>
      <c r="E2291" s="1"/>
      <c r="F2291" s="1"/>
      <c r="G2291" s="1"/>
      <c r="H2291" s="1"/>
      <c r="I2291"/>
      <c r="J2291"/>
      <c r="K2291"/>
      <c r="L2291"/>
      <c r="M2291"/>
      <c r="N2291"/>
      <c r="O2291"/>
      <c r="Q2291" t="s">
        <v>25</v>
      </c>
      <c r="R2291" s="1"/>
      <c r="S2291" s="1"/>
      <c r="T2291" s="1" t="s">
        <v>558</v>
      </c>
      <c r="U2291" s="1" t="s">
        <v>116</v>
      </c>
      <c r="V2291" t="s">
        <v>29</v>
      </c>
      <c r="W2291"/>
      <c r="X2291" t="s">
        <v>30</v>
      </c>
    </row>
    <row r="2292" spans="2:24">
      <c r="B2292" s="2" t="s">
        <v>3384</v>
      </c>
      <c r="C2292" s="1"/>
      <c r="D2292" s="1"/>
      <c r="E2292" s="1"/>
      <c r="F2292" s="1"/>
      <c r="G2292" s="1"/>
      <c r="H2292" s="1"/>
      <c r="I2292"/>
      <c r="J2292"/>
      <c r="K2292"/>
      <c r="L2292"/>
      <c r="M2292"/>
      <c r="N2292"/>
      <c r="O2292"/>
      <c r="Q2292" t="s">
        <v>25</v>
      </c>
      <c r="R2292" s="1"/>
      <c r="S2292" s="1"/>
      <c r="T2292" s="1" t="s">
        <v>631</v>
      </c>
      <c r="U2292" s="1" t="s">
        <v>102</v>
      </c>
      <c r="V2292" t="s">
        <v>29</v>
      </c>
      <c r="W2292"/>
      <c r="X2292" t="s">
        <v>30</v>
      </c>
    </row>
    <row r="2293" spans="2:24">
      <c r="B2293" s="2" t="s">
        <v>3385</v>
      </c>
      <c r="C2293" s="1"/>
      <c r="D2293" s="1"/>
      <c r="E2293" s="1"/>
      <c r="F2293" s="1"/>
      <c r="G2293" s="1"/>
      <c r="H2293" s="1"/>
      <c r="I2293"/>
      <c r="J2293"/>
      <c r="K2293"/>
      <c r="L2293"/>
      <c r="M2293"/>
      <c r="N2293"/>
      <c r="O2293"/>
      <c r="Q2293" t="s">
        <v>25</v>
      </c>
      <c r="R2293" s="1" t="s">
        <v>3386</v>
      </c>
      <c r="S2293" s="1"/>
      <c r="T2293" s="1" t="s">
        <v>631</v>
      </c>
      <c r="U2293" s="1" t="s">
        <v>102</v>
      </c>
      <c r="V2293" t="s">
        <v>29</v>
      </c>
      <c r="W2293"/>
      <c r="X2293" t="s">
        <v>30</v>
      </c>
    </row>
    <row r="2294" spans="2:24">
      <c r="B2294" s="2" t="s">
        <v>3387</v>
      </c>
      <c r="C2294" s="1">
        <v>9980736229</v>
      </c>
      <c r="D2294" s="1"/>
      <c r="E2294" s="1"/>
      <c r="F2294" s="1"/>
      <c r="G2294" s="1" t="s">
        <v>146</v>
      </c>
      <c r="H2294" s="1" t="s">
        <v>476</v>
      </c>
      <c r="I2294"/>
      <c r="J2294"/>
      <c r="K2294"/>
      <c r="L2294"/>
      <c r="M2294"/>
      <c r="N2294"/>
      <c r="O2294"/>
      <c r="Q2294" t="s">
        <v>25</v>
      </c>
      <c r="R2294" s="1"/>
      <c r="S2294" s="1"/>
      <c r="T2294" s="1" t="s">
        <v>3388</v>
      </c>
      <c r="U2294" s="1" t="s">
        <v>102</v>
      </c>
      <c r="V2294" t="s">
        <v>29</v>
      </c>
      <c r="W2294"/>
      <c r="X2294" t="s">
        <v>30</v>
      </c>
    </row>
    <row r="2295" spans="2:24">
      <c r="B2295" s="2" t="s">
        <v>3389</v>
      </c>
      <c r="C2295" s="1">
        <v>9850634335</v>
      </c>
      <c r="D2295" s="1"/>
      <c r="E2295" s="1"/>
      <c r="F2295" s="1"/>
      <c r="G2295" s="1" t="s">
        <v>45</v>
      </c>
      <c r="H2295" s="1" t="s">
        <v>331</v>
      </c>
      <c r="I2295"/>
      <c r="J2295"/>
      <c r="K2295"/>
      <c r="L2295"/>
      <c r="M2295"/>
      <c r="N2295"/>
      <c r="O2295"/>
      <c r="Q2295" t="s">
        <v>25</v>
      </c>
      <c r="R2295" s="1" t="s">
        <v>3390</v>
      </c>
      <c r="S2295" s="1"/>
      <c r="T2295" s="1" t="s">
        <v>32</v>
      </c>
      <c r="U2295" s="1" t="s">
        <v>33</v>
      </c>
      <c r="V2295" t="s">
        <v>29</v>
      </c>
      <c r="W2295"/>
      <c r="X2295" t="s">
        <v>30</v>
      </c>
    </row>
    <row r="2296" spans="2:24">
      <c r="B2296" s="2" t="s">
        <v>3391</v>
      </c>
      <c r="C2296" s="1"/>
      <c r="D2296" s="1"/>
      <c r="E2296" s="1"/>
      <c r="F2296" s="1"/>
      <c r="G2296" s="1"/>
      <c r="H2296" s="1"/>
      <c r="I2296"/>
      <c r="J2296"/>
      <c r="K2296"/>
      <c r="L2296"/>
      <c r="M2296"/>
      <c r="N2296"/>
      <c r="O2296"/>
      <c r="Q2296" t="s">
        <v>25</v>
      </c>
      <c r="R2296" s="1"/>
      <c r="S2296" s="1"/>
      <c r="T2296" s="1" t="s">
        <v>167</v>
      </c>
      <c r="U2296" s="1" t="s">
        <v>28</v>
      </c>
      <c r="V2296" t="s">
        <v>29</v>
      </c>
      <c r="W2296"/>
      <c r="X2296" t="s">
        <v>30</v>
      </c>
    </row>
    <row r="2297" spans="2:24">
      <c r="B2297" s="2" t="s">
        <v>3392</v>
      </c>
      <c r="C2297" s="1"/>
      <c r="D2297" s="1"/>
      <c r="E2297" s="1"/>
      <c r="F2297" s="1"/>
      <c r="G2297" s="1"/>
      <c r="H2297" s="1"/>
      <c r="I2297"/>
      <c r="J2297"/>
      <c r="K2297"/>
      <c r="L2297"/>
      <c r="M2297"/>
      <c r="N2297"/>
      <c r="O2297"/>
      <c r="Q2297" t="s">
        <v>25</v>
      </c>
      <c r="R2297" s="1"/>
      <c r="S2297" s="1"/>
      <c r="T2297" s="1" t="s">
        <v>39</v>
      </c>
      <c r="U2297" s="1" t="s">
        <v>28</v>
      </c>
      <c r="V2297" t="s">
        <v>29</v>
      </c>
      <c r="W2297"/>
      <c r="X2297" t="s">
        <v>30</v>
      </c>
    </row>
    <row r="2298" spans="2:24">
      <c r="B2298" s="2" t="s">
        <v>3393</v>
      </c>
      <c r="C2298" s="1">
        <v>9890439766</v>
      </c>
      <c r="D2298" s="1"/>
      <c r="E2298" s="1"/>
      <c r="F2298" s="1"/>
      <c r="G2298" s="1" t="s">
        <v>146</v>
      </c>
      <c r="H2298" s="1" t="s">
        <v>1268</v>
      </c>
      <c r="I2298"/>
      <c r="J2298"/>
      <c r="K2298"/>
      <c r="L2298"/>
      <c r="M2298"/>
      <c r="N2298"/>
      <c r="O2298"/>
      <c r="Q2298" t="s">
        <v>25</v>
      </c>
      <c r="R2298" s="1"/>
      <c r="S2298" s="1"/>
      <c r="T2298" s="1" t="s">
        <v>32</v>
      </c>
      <c r="U2298" s="1" t="s">
        <v>33</v>
      </c>
      <c r="V2298" t="s">
        <v>29</v>
      </c>
      <c r="W2298"/>
      <c r="X2298" t="s">
        <v>30</v>
      </c>
    </row>
    <row r="2299" spans="2:24">
      <c r="B2299" s="2" t="s">
        <v>3394</v>
      </c>
      <c r="C2299" s="1"/>
      <c r="D2299" s="1"/>
      <c r="E2299" s="1"/>
      <c r="F2299" s="1"/>
      <c r="G2299" s="1"/>
      <c r="H2299" s="1"/>
      <c r="I2299"/>
      <c r="J2299"/>
      <c r="K2299"/>
      <c r="L2299"/>
      <c r="M2299"/>
      <c r="N2299"/>
      <c r="O2299"/>
      <c r="Q2299" t="s">
        <v>25</v>
      </c>
      <c r="R2299" s="1"/>
      <c r="S2299" s="1"/>
      <c r="T2299" s="1" t="s">
        <v>3008</v>
      </c>
      <c r="U2299" s="1" t="s">
        <v>33</v>
      </c>
      <c r="V2299" t="s">
        <v>29</v>
      </c>
      <c r="W2299"/>
      <c r="X2299" t="s">
        <v>30</v>
      </c>
    </row>
    <row r="2300" spans="2:24">
      <c r="B2300" s="2" t="s">
        <v>3395</v>
      </c>
      <c r="C2300" s="1">
        <v>9958694230</v>
      </c>
      <c r="D2300" s="1"/>
      <c r="E2300" s="1"/>
      <c r="F2300" s="1"/>
      <c r="G2300" s="1" t="s">
        <v>230</v>
      </c>
      <c r="H2300" s="1" t="s">
        <v>46</v>
      </c>
      <c r="I2300"/>
      <c r="J2300"/>
      <c r="K2300"/>
      <c r="L2300"/>
      <c r="M2300"/>
      <c r="N2300"/>
      <c r="O2300"/>
      <c r="Q2300" t="s">
        <v>25</v>
      </c>
      <c r="R2300" s="1"/>
      <c r="S2300" s="1"/>
      <c r="T2300" s="1" t="s">
        <v>39</v>
      </c>
      <c r="U2300" s="1" t="s">
        <v>28</v>
      </c>
      <c r="V2300" t="s">
        <v>29</v>
      </c>
      <c r="W2300"/>
      <c r="X2300" t="s">
        <v>30</v>
      </c>
    </row>
    <row r="2301" spans="2:24">
      <c r="B2301" s="2" t="s">
        <v>3396</v>
      </c>
      <c r="C2301" s="1"/>
      <c r="D2301" s="1"/>
      <c r="E2301" s="1"/>
      <c r="F2301" s="1"/>
      <c r="G2301" s="1"/>
      <c r="H2301" s="1"/>
      <c r="I2301"/>
      <c r="J2301"/>
      <c r="K2301"/>
      <c r="L2301"/>
      <c r="M2301"/>
      <c r="N2301"/>
      <c r="O2301"/>
      <c r="Q2301" t="s">
        <v>25</v>
      </c>
      <c r="R2301" s="1"/>
      <c r="S2301" s="1"/>
      <c r="T2301" s="1" t="s">
        <v>1564</v>
      </c>
      <c r="U2301" s="1" t="s">
        <v>102</v>
      </c>
      <c r="V2301" t="s">
        <v>29</v>
      </c>
      <c r="W2301"/>
      <c r="X2301" t="s">
        <v>30</v>
      </c>
    </row>
    <row r="2302" spans="2:24">
      <c r="B2302" s="2" t="s">
        <v>3397</v>
      </c>
      <c r="C2302" s="1"/>
      <c r="D2302" s="1"/>
      <c r="E2302" s="1"/>
      <c r="F2302" s="1"/>
      <c r="G2302" s="1"/>
      <c r="H2302" s="1"/>
      <c r="I2302"/>
      <c r="J2302"/>
      <c r="K2302"/>
      <c r="L2302"/>
      <c r="M2302"/>
      <c r="N2302"/>
      <c r="O2302"/>
      <c r="Q2302" t="s">
        <v>25</v>
      </c>
      <c r="R2302" s="1"/>
      <c r="S2302" s="1"/>
      <c r="T2302" s="1" t="s">
        <v>253</v>
      </c>
      <c r="U2302" s="1" t="s">
        <v>70</v>
      </c>
      <c r="V2302" t="s">
        <v>29</v>
      </c>
      <c r="W2302"/>
      <c r="X2302" t="s">
        <v>30</v>
      </c>
    </row>
    <row r="2303" spans="2:24">
      <c r="B2303" s="2" t="s">
        <v>3398</v>
      </c>
      <c r="C2303" s="1"/>
      <c r="D2303" s="1"/>
      <c r="E2303" s="1"/>
      <c r="F2303" s="1"/>
      <c r="G2303" s="1"/>
      <c r="H2303" s="1"/>
      <c r="I2303"/>
      <c r="J2303"/>
      <c r="K2303"/>
      <c r="L2303"/>
      <c r="M2303"/>
      <c r="N2303"/>
      <c r="O2303"/>
      <c r="Q2303" t="s">
        <v>25</v>
      </c>
      <c r="R2303" s="1"/>
      <c r="S2303" s="1"/>
      <c r="T2303" s="1" t="s">
        <v>2585</v>
      </c>
      <c r="U2303" s="1" t="s">
        <v>105</v>
      </c>
      <c r="V2303" t="s">
        <v>29</v>
      </c>
      <c r="W2303"/>
      <c r="X2303" t="s">
        <v>30</v>
      </c>
    </row>
    <row r="2304" spans="2:24">
      <c r="B2304" s="2" t="s">
        <v>3399</v>
      </c>
      <c r="C2304" s="1">
        <v>8003477999</v>
      </c>
      <c r="D2304" s="1"/>
      <c r="E2304" s="1"/>
      <c r="F2304" s="1"/>
      <c r="G2304" s="1" t="s">
        <v>56</v>
      </c>
      <c r="H2304" s="1" t="s">
        <v>46</v>
      </c>
      <c r="I2304"/>
      <c r="J2304"/>
      <c r="K2304"/>
      <c r="L2304"/>
      <c r="M2304"/>
      <c r="N2304"/>
      <c r="O2304"/>
      <c r="Q2304" t="s">
        <v>25</v>
      </c>
      <c r="R2304" s="1"/>
      <c r="S2304" s="1"/>
      <c r="T2304" s="1" t="s">
        <v>128</v>
      </c>
      <c r="U2304" s="1" t="s">
        <v>43</v>
      </c>
      <c r="V2304" t="s">
        <v>29</v>
      </c>
      <c r="W2304"/>
      <c r="X2304" t="s">
        <v>30</v>
      </c>
    </row>
    <row r="2305" spans="2:24">
      <c r="B2305" s="2" t="s">
        <v>3400</v>
      </c>
      <c r="C2305" s="1"/>
      <c r="D2305" s="1"/>
      <c r="E2305" s="1"/>
      <c r="F2305" s="1"/>
      <c r="G2305" s="1"/>
      <c r="H2305" s="1"/>
      <c r="I2305"/>
      <c r="J2305"/>
      <c r="K2305"/>
      <c r="L2305"/>
      <c r="M2305"/>
      <c r="N2305"/>
      <c r="O2305"/>
      <c r="Q2305" t="s">
        <v>25</v>
      </c>
      <c r="R2305" s="1"/>
      <c r="S2305" s="1"/>
      <c r="T2305" s="1" t="s">
        <v>52</v>
      </c>
      <c r="U2305" s="1" t="s">
        <v>53</v>
      </c>
      <c r="V2305" t="s">
        <v>29</v>
      </c>
      <c r="W2305"/>
      <c r="X2305" t="s">
        <v>30</v>
      </c>
    </row>
    <row r="2306" spans="2:24">
      <c r="B2306" s="2" t="s">
        <v>3401</v>
      </c>
      <c r="C2306" s="1"/>
      <c r="D2306" s="1"/>
      <c r="E2306" s="1"/>
      <c r="F2306" s="1"/>
      <c r="G2306" s="1"/>
      <c r="H2306" s="1"/>
      <c r="I2306"/>
      <c r="J2306"/>
      <c r="K2306"/>
      <c r="L2306"/>
      <c r="M2306"/>
      <c r="N2306"/>
      <c r="O2306"/>
      <c r="Q2306" t="s">
        <v>25</v>
      </c>
      <c r="R2306" s="1"/>
      <c r="S2306" s="1"/>
      <c r="T2306" s="1" t="s">
        <v>1779</v>
      </c>
      <c r="U2306" s="1" t="s">
        <v>182</v>
      </c>
      <c r="V2306" t="s">
        <v>29</v>
      </c>
      <c r="W2306"/>
      <c r="X2306" t="s">
        <v>30</v>
      </c>
    </row>
    <row r="2307" spans="2:24">
      <c r="B2307" s="2" t="s">
        <v>3402</v>
      </c>
      <c r="C2307" s="1"/>
      <c r="D2307" s="1"/>
      <c r="E2307" s="1"/>
      <c r="F2307" s="1"/>
      <c r="G2307" s="1"/>
      <c r="H2307" s="1"/>
      <c r="I2307"/>
      <c r="J2307"/>
      <c r="K2307"/>
      <c r="L2307"/>
      <c r="M2307"/>
      <c r="N2307"/>
      <c r="O2307"/>
      <c r="Q2307" t="s">
        <v>25</v>
      </c>
      <c r="R2307" s="1"/>
      <c r="S2307" s="1"/>
      <c r="T2307" s="1" t="s">
        <v>52</v>
      </c>
      <c r="U2307" s="1" t="s">
        <v>53</v>
      </c>
      <c r="V2307" t="s">
        <v>29</v>
      </c>
      <c r="W2307"/>
      <c r="X2307" t="s">
        <v>30</v>
      </c>
    </row>
    <row r="2308" spans="2:24">
      <c r="B2308" s="2" t="s">
        <v>3403</v>
      </c>
      <c r="C2308" s="1"/>
      <c r="D2308" s="1"/>
      <c r="E2308" s="1"/>
      <c r="F2308" s="1"/>
      <c r="G2308" s="1"/>
      <c r="H2308" s="1"/>
      <c r="I2308"/>
      <c r="J2308"/>
      <c r="K2308"/>
      <c r="L2308"/>
      <c r="M2308"/>
      <c r="N2308"/>
      <c r="O2308"/>
      <c r="Q2308" t="s">
        <v>25</v>
      </c>
      <c r="R2308" s="1"/>
      <c r="S2308" s="1"/>
      <c r="T2308" s="1" t="s">
        <v>155</v>
      </c>
      <c r="U2308" s="1" t="s">
        <v>90</v>
      </c>
      <c r="V2308" t="s">
        <v>29</v>
      </c>
      <c r="W2308"/>
      <c r="X2308" t="s">
        <v>30</v>
      </c>
    </row>
    <row r="2309" spans="2:24">
      <c r="B2309" s="2" t="s">
        <v>3404</v>
      </c>
      <c r="C2309" s="1"/>
      <c r="D2309" s="1"/>
      <c r="E2309" s="1"/>
      <c r="F2309" s="1"/>
      <c r="G2309" s="1"/>
      <c r="H2309" s="1"/>
      <c r="I2309"/>
      <c r="J2309"/>
      <c r="K2309"/>
      <c r="L2309"/>
      <c r="M2309"/>
      <c r="N2309"/>
      <c r="O2309"/>
      <c r="Q2309" t="s">
        <v>25</v>
      </c>
      <c r="R2309" s="1"/>
      <c r="S2309" s="1"/>
      <c r="T2309" s="1" t="s">
        <v>52</v>
      </c>
      <c r="U2309" s="1" t="s">
        <v>53</v>
      </c>
      <c r="V2309" t="s">
        <v>29</v>
      </c>
      <c r="W2309"/>
      <c r="X2309" t="s">
        <v>30</v>
      </c>
    </row>
    <row r="2310" spans="2:24">
      <c r="B2310" s="2" t="s">
        <v>3405</v>
      </c>
      <c r="C2310" s="1">
        <v>9879962663</v>
      </c>
      <c r="D2310" s="1"/>
      <c r="E2310" s="1"/>
      <c r="F2310" s="1"/>
      <c r="G2310" s="1" t="s">
        <v>45</v>
      </c>
      <c r="H2310" s="1" t="s">
        <v>57</v>
      </c>
      <c r="I2310"/>
      <c r="J2310"/>
      <c r="K2310"/>
      <c r="L2310"/>
      <c r="M2310"/>
      <c r="N2310"/>
      <c r="O2310"/>
      <c r="Q2310" t="s">
        <v>25</v>
      </c>
      <c r="R2310" s="1"/>
      <c r="S2310" s="1"/>
      <c r="T2310" s="1" t="s">
        <v>3406</v>
      </c>
      <c r="U2310" s="1" t="s">
        <v>116</v>
      </c>
      <c r="V2310" t="s">
        <v>29</v>
      </c>
      <c r="W2310"/>
      <c r="X2310" t="s">
        <v>30</v>
      </c>
    </row>
    <row r="2311" spans="2:24">
      <c r="B2311" s="2" t="s">
        <v>3407</v>
      </c>
      <c r="C2311" s="1"/>
      <c r="D2311" s="1"/>
      <c r="E2311" s="1"/>
      <c r="F2311" s="1"/>
      <c r="G2311" s="1"/>
      <c r="H2311" s="1"/>
      <c r="I2311"/>
      <c r="J2311"/>
      <c r="K2311"/>
      <c r="L2311"/>
      <c r="M2311"/>
      <c r="N2311"/>
      <c r="O2311"/>
      <c r="Q2311" t="s">
        <v>25</v>
      </c>
      <c r="R2311" s="1" t="s">
        <v>3408</v>
      </c>
      <c r="S2311" s="1"/>
      <c r="T2311" s="1" t="s">
        <v>457</v>
      </c>
      <c r="U2311" s="1" t="s">
        <v>33</v>
      </c>
      <c r="V2311" t="s">
        <v>29</v>
      </c>
      <c r="W2311"/>
      <c r="X2311" t="s">
        <v>30</v>
      </c>
    </row>
    <row r="2312" spans="2:24">
      <c r="B2312" s="2" t="s">
        <v>3409</v>
      </c>
      <c r="C2312" s="1"/>
      <c r="D2312" s="1"/>
      <c r="E2312" s="1"/>
      <c r="F2312" s="1"/>
      <c r="G2312" s="1"/>
      <c r="H2312" s="1"/>
      <c r="I2312"/>
      <c r="J2312"/>
      <c r="K2312"/>
      <c r="L2312"/>
      <c r="M2312"/>
      <c r="N2312"/>
      <c r="O2312"/>
      <c r="Q2312" t="s">
        <v>25</v>
      </c>
      <c r="R2312" s="1"/>
      <c r="S2312" s="1"/>
      <c r="T2312" s="1" t="s">
        <v>184</v>
      </c>
      <c r="U2312" s="1" t="s">
        <v>185</v>
      </c>
      <c r="V2312" t="s">
        <v>29</v>
      </c>
      <c r="W2312"/>
      <c r="X2312" t="s">
        <v>30</v>
      </c>
    </row>
    <row r="2313" spans="2:24">
      <c r="B2313" s="2" t="s">
        <v>3410</v>
      </c>
      <c r="C2313" s="1">
        <v>7388563811</v>
      </c>
      <c r="D2313" s="1"/>
      <c r="E2313" s="1"/>
      <c r="F2313" s="1"/>
      <c r="G2313" s="1" t="s">
        <v>45</v>
      </c>
      <c r="H2313" s="1" t="s">
        <v>57</v>
      </c>
      <c r="I2313"/>
      <c r="J2313"/>
      <c r="K2313"/>
      <c r="L2313"/>
      <c r="M2313"/>
      <c r="N2313"/>
      <c r="O2313"/>
      <c r="Q2313" t="s">
        <v>25</v>
      </c>
      <c r="R2313" s="1"/>
      <c r="S2313" s="1"/>
      <c r="T2313" s="1" t="s">
        <v>3411</v>
      </c>
      <c r="U2313" s="1" t="s">
        <v>28</v>
      </c>
      <c r="V2313" t="s">
        <v>29</v>
      </c>
      <c r="W2313"/>
      <c r="X2313" t="s">
        <v>30</v>
      </c>
    </row>
    <row r="2314" spans="2:24">
      <c r="B2314" s="2" t="s">
        <v>3412</v>
      </c>
      <c r="C2314" s="1">
        <v>9810093019</v>
      </c>
      <c r="D2314" s="1"/>
      <c r="E2314" s="1"/>
      <c r="F2314" s="1"/>
      <c r="G2314" s="1" t="s">
        <v>146</v>
      </c>
      <c r="H2314" s="1" t="s">
        <v>57</v>
      </c>
      <c r="I2314"/>
      <c r="J2314"/>
      <c r="K2314"/>
      <c r="L2314"/>
      <c r="M2314"/>
      <c r="N2314"/>
      <c r="O2314"/>
      <c r="Q2314" t="s">
        <v>25</v>
      </c>
      <c r="R2314" s="1"/>
      <c r="S2314" s="1"/>
      <c r="T2314" s="1" t="s">
        <v>39</v>
      </c>
      <c r="U2314" s="1" t="s">
        <v>28</v>
      </c>
      <c r="V2314" t="s">
        <v>29</v>
      </c>
      <c r="W2314"/>
      <c r="X2314" t="s">
        <v>30</v>
      </c>
    </row>
    <row r="2315" spans="2:24">
      <c r="B2315" s="2" t="s">
        <v>3413</v>
      </c>
      <c r="C2315" s="1"/>
      <c r="D2315" s="1"/>
      <c r="E2315" s="1"/>
      <c r="F2315" s="1"/>
      <c r="G2315" s="1"/>
      <c r="H2315" s="1"/>
      <c r="I2315"/>
      <c r="J2315"/>
      <c r="K2315"/>
      <c r="L2315"/>
      <c r="M2315"/>
      <c r="N2315"/>
      <c r="O2315"/>
      <c r="Q2315" t="s">
        <v>25</v>
      </c>
      <c r="R2315" s="1" t="s">
        <v>3414</v>
      </c>
      <c r="S2315" s="1"/>
      <c r="T2315" s="1" t="s">
        <v>648</v>
      </c>
      <c r="U2315" s="1" t="s">
        <v>102</v>
      </c>
      <c r="V2315" t="s">
        <v>29</v>
      </c>
      <c r="W2315"/>
      <c r="X2315" t="s">
        <v>30</v>
      </c>
    </row>
    <row r="2316" spans="2:24">
      <c r="B2316" s="2" t="s">
        <v>3415</v>
      </c>
      <c r="C2316" s="1"/>
      <c r="D2316" s="1"/>
      <c r="E2316" s="1"/>
      <c r="F2316" s="1"/>
      <c r="G2316" s="1"/>
      <c r="H2316" s="1"/>
      <c r="I2316"/>
      <c r="J2316"/>
      <c r="K2316"/>
      <c r="L2316"/>
      <c r="M2316"/>
      <c r="N2316"/>
      <c r="O2316"/>
      <c r="Q2316" t="s">
        <v>25</v>
      </c>
      <c r="R2316" s="1"/>
      <c r="S2316" s="1"/>
      <c r="T2316" s="1" t="s">
        <v>169</v>
      </c>
      <c r="U2316" s="1" t="s">
        <v>102</v>
      </c>
      <c r="V2316" t="s">
        <v>29</v>
      </c>
      <c r="W2316"/>
      <c r="X2316" t="s">
        <v>30</v>
      </c>
    </row>
    <row r="2317" spans="2:24">
      <c r="B2317" s="2" t="s">
        <v>3416</v>
      </c>
      <c r="C2317" s="1"/>
      <c r="D2317" s="1"/>
      <c r="E2317" s="1"/>
      <c r="F2317" s="1"/>
      <c r="G2317" s="1"/>
      <c r="H2317" s="1"/>
      <c r="I2317"/>
      <c r="J2317"/>
      <c r="K2317"/>
      <c r="L2317"/>
      <c r="M2317"/>
      <c r="N2317"/>
      <c r="O2317"/>
      <c r="Q2317" t="s">
        <v>25</v>
      </c>
      <c r="R2317" s="1"/>
      <c r="S2317" s="1"/>
      <c r="T2317" s="1" t="s">
        <v>784</v>
      </c>
      <c r="U2317" s="1" t="s">
        <v>179</v>
      </c>
      <c r="V2317" t="s">
        <v>29</v>
      </c>
      <c r="W2317"/>
      <c r="X2317" t="s">
        <v>30</v>
      </c>
    </row>
    <row r="2318" spans="2:24">
      <c r="B2318" s="2" t="s">
        <v>3417</v>
      </c>
      <c r="C2318" s="1">
        <f>918870255333</f>
        <v>918870255333</v>
      </c>
      <c r="D2318" s="1"/>
      <c r="E2318" s="1"/>
      <c r="F2318" s="1"/>
      <c r="G2318" s="1" t="s">
        <v>731</v>
      </c>
      <c r="H2318" s="1" t="s">
        <v>57</v>
      </c>
      <c r="I2318"/>
      <c r="J2318"/>
      <c r="K2318"/>
      <c r="L2318"/>
      <c r="M2318"/>
      <c r="N2318"/>
      <c r="O2318"/>
      <c r="Q2318" t="s">
        <v>25</v>
      </c>
      <c r="R2318" s="1" t="s">
        <v>3418</v>
      </c>
      <c r="S2318" s="1"/>
      <c r="T2318" s="1" t="s">
        <v>784</v>
      </c>
      <c r="U2318" s="1" t="s">
        <v>179</v>
      </c>
      <c r="V2318" t="s">
        <v>29</v>
      </c>
      <c r="W2318"/>
      <c r="X2318" t="s">
        <v>30</v>
      </c>
    </row>
    <row r="2319" spans="2:24">
      <c r="B2319" s="2" t="s">
        <v>3419</v>
      </c>
      <c r="C2319" s="1">
        <v>9313997893</v>
      </c>
      <c r="D2319" s="1"/>
      <c r="E2319" s="1"/>
      <c r="F2319" s="1"/>
      <c r="G2319" s="1" t="s">
        <v>146</v>
      </c>
      <c r="H2319" s="1" t="s">
        <v>476</v>
      </c>
      <c r="I2319"/>
      <c r="J2319"/>
      <c r="K2319"/>
      <c r="L2319"/>
      <c r="M2319"/>
      <c r="N2319"/>
      <c r="O2319"/>
      <c r="Q2319" t="s">
        <v>25</v>
      </c>
      <c r="R2319" s="1"/>
      <c r="S2319" s="1"/>
      <c r="T2319" s="1" t="s">
        <v>73</v>
      </c>
      <c r="U2319" s="1" t="s">
        <v>53</v>
      </c>
      <c r="V2319" t="s">
        <v>29</v>
      </c>
      <c r="W2319"/>
      <c r="X2319" t="s">
        <v>30</v>
      </c>
    </row>
    <row r="2320" spans="2:24">
      <c r="B2320" s="2" t="s">
        <v>3420</v>
      </c>
      <c r="C2320" s="1"/>
      <c r="D2320" s="1"/>
      <c r="E2320" s="1"/>
      <c r="F2320" s="1"/>
      <c r="G2320" s="1"/>
      <c r="H2320" s="1"/>
      <c r="I2320"/>
      <c r="J2320"/>
      <c r="K2320"/>
      <c r="L2320"/>
      <c r="M2320"/>
      <c r="N2320"/>
      <c r="O2320"/>
      <c r="Q2320" t="s">
        <v>25</v>
      </c>
      <c r="R2320" s="1"/>
      <c r="S2320" s="1"/>
      <c r="T2320" s="1" t="s">
        <v>39</v>
      </c>
      <c r="U2320" s="1" t="s">
        <v>28</v>
      </c>
      <c r="V2320" t="s">
        <v>29</v>
      </c>
      <c r="W2320"/>
      <c r="X2320" t="s">
        <v>30</v>
      </c>
    </row>
    <row r="2321" spans="2:24">
      <c r="B2321" s="2" t="s">
        <v>3421</v>
      </c>
      <c r="C2321" s="1"/>
      <c r="D2321" s="1"/>
      <c r="E2321" s="1"/>
      <c r="F2321" s="1"/>
      <c r="G2321" s="1"/>
      <c r="H2321" s="1"/>
      <c r="I2321"/>
      <c r="J2321"/>
      <c r="K2321"/>
      <c r="L2321"/>
      <c r="M2321"/>
      <c r="N2321"/>
      <c r="O2321"/>
      <c r="Q2321" t="s">
        <v>25</v>
      </c>
      <c r="R2321" s="1"/>
      <c r="S2321" s="1"/>
      <c r="T2321" s="1" t="s">
        <v>52</v>
      </c>
      <c r="U2321" s="1" t="s">
        <v>53</v>
      </c>
      <c r="V2321" t="s">
        <v>29</v>
      </c>
      <c r="W2321"/>
      <c r="X2321" t="s">
        <v>30</v>
      </c>
    </row>
    <row r="2322" spans="2:24">
      <c r="B2322" s="2" t="s">
        <v>3422</v>
      </c>
      <c r="C2322" s="1"/>
      <c r="D2322" s="1"/>
      <c r="E2322" s="1"/>
      <c r="F2322" s="1"/>
      <c r="G2322" s="1"/>
      <c r="H2322" s="1"/>
      <c r="I2322"/>
      <c r="J2322"/>
      <c r="K2322"/>
      <c r="L2322"/>
      <c r="M2322"/>
      <c r="N2322"/>
      <c r="O2322"/>
      <c r="Q2322" t="s">
        <v>25</v>
      </c>
      <c r="R2322" s="1"/>
      <c r="S2322" s="1"/>
      <c r="T2322" s="1" t="s">
        <v>181</v>
      </c>
      <c r="U2322" s="1" t="s">
        <v>182</v>
      </c>
      <c r="V2322" t="s">
        <v>29</v>
      </c>
      <c r="W2322"/>
      <c r="X2322" t="s">
        <v>30</v>
      </c>
    </row>
    <row r="2323" spans="2:24">
      <c r="B2323" s="2" t="s">
        <v>3423</v>
      </c>
      <c r="C2323" s="1">
        <v>9891261744</v>
      </c>
      <c r="D2323" s="1"/>
      <c r="E2323" s="1"/>
      <c r="F2323" s="1"/>
      <c r="G2323" s="1" t="s">
        <v>146</v>
      </c>
      <c r="H2323" s="1" t="s">
        <v>476</v>
      </c>
      <c r="I2323"/>
      <c r="J2323"/>
      <c r="K2323"/>
      <c r="L2323"/>
      <c r="M2323"/>
      <c r="N2323"/>
      <c r="O2323"/>
      <c r="Q2323" t="s">
        <v>25</v>
      </c>
      <c r="R2323" s="1"/>
      <c r="S2323" s="1"/>
      <c r="T2323" s="1" t="s">
        <v>820</v>
      </c>
      <c r="U2323" s="1" t="s">
        <v>53</v>
      </c>
      <c r="V2323" t="s">
        <v>29</v>
      </c>
      <c r="W2323"/>
      <c r="X2323" t="s">
        <v>30</v>
      </c>
    </row>
    <row r="2324" spans="2:24">
      <c r="B2324" s="2" t="s">
        <v>3424</v>
      </c>
      <c r="C2324" s="1"/>
      <c r="D2324" s="1"/>
      <c r="E2324" s="1"/>
      <c r="F2324" s="1"/>
      <c r="G2324" s="1"/>
      <c r="H2324" s="1"/>
      <c r="I2324"/>
      <c r="J2324"/>
      <c r="K2324"/>
      <c r="L2324"/>
      <c r="M2324"/>
      <c r="N2324"/>
      <c r="O2324"/>
      <c r="Q2324" t="s">
        <v>25</v>
      </c>
      <c r="R2324" s="1" t="s">
        <v>3425</v>
      </c>
      <c r="S2324" s="1"/>
      <c r="T2324" s="1" t="s">
        <v>52</v>
      </c>
      <c r="U2324" s="1" t="s">
        <v>53</v>
      </c>
      <c r="V2324" t="s">
        <v>29</v>
      </c>
      <c r="W2324"/>
      <c r="X2324" t="s">
        <v>30</v>
      </c>
    </row>
    <row r="2325" spans="2:24">
      <c r="B2325" s="2" t="s">
        <v>3426</v>
      </c>
      <c r="C2325" s="1"/>
      <c r="D2325" s="1"/>
      <c r="E2325" s="1"/>
      <c r="F2325" s="1"/>
      <c r="G2325" s="1"/>
      <c r="H2325" s="1"/>
      <c r="I2325"/>
      <c r="J2325"/>
      <c r="K2325"/>
      <c r="L2325"/>
      <c r="M2325"/>
      <c r="N2325"/>
      <c r="O2325"/>
      <c r="Q2325" t="s">
        <v>25</v>
      </c>
      <c r="R2325" s="1"/>
      <c r="S2325" s="1"/>
      <c r="T2325" s="1" t="s">
        <v>52</v>
      </c>
      <c r="U2325" s="1" t="s">
        <v>53</v>
      </c>
      <c r="V2325" t="s">
        <v>29</v>
      </c>
      <c r="W2325"/>
      <c r="X2325" t="s">
        <v>30</v>
      </c>
    </row>
    <row r="2326" spans="2:24">
      <c r="B2326" s="2" t="s">
        <v>3427</v>
      </c>
      <c r="C2326" s="1">
        <v>9871762278</v>
      </c>
      <c r="D2326" s="1"/>
      <c r="E2326" s="1"/>
      <c r="F2326" s="1"/>
      <c r="G2326" s="1" t="s">
        <v>146</v>
      </c>
      <c r="H2326" s="1" t="s">
        <v>57</v>
      </c>
      <c r="I2326"/>
      <c r="J2326"/>
      <c r="K2326"/>
      <c r="L2326"/>
      <c r="M2326"/>
      <c r="N2326"/>
      <c r="O2326"/>
      <c r="Q2326" t="s">
        <v>25</v>
      </c>
      <c r="R2326" s="1"/>
      <c r="S2326" s="1"/>
      <c r="T2326" s="1" t="s">
        <v>93</v>
      </c>
      <c r="U2326" s="1" t="s">
        <v>53</v>
      </c>
      <c r="V2326" t="s">
        <v>29</v>
      </c>
      <c r="W2326"/>
      <c r="X2326" t="s">
        <v>30</v>
      </c>
    </row>
    <row r="2327" spans="2:24">
      <c r="B2327" s="2" t="s">
        <v>3428</v>
      </c>
      <c r="C2327" s="1">
        <v>9910990451</v>
      </c>
      <c r="D2327" s="1"/>
      <c r="E2327" s="1"/>
      <c r="F2327" s="1"/>
      <c r="G2327" s="1" t="s">
        <v>146</v>
      </c>
      <c r="H2327" s="1" t="s">
        <v>476</v>
      </c>
      <c r="I2327"/>
      <c r="J2327"/>
      <c r="K2327"/>
      <c r="L2327"/>
      <c r="M2327"/>
      <c r="N2327"/>
      <c r="O2327"/>
      <c r="Q2327" t="s">
        <v>25</v>
      </c>
      <c r="R2327" s="1"/>
      <c r="S2327" s="1"/>
      <c r="T2327" s="1" t="s">
        <v>93</v>
      </c>
      <c r="U2327" s="1" t="s">
        <v>53</v>
      </c>
      <c r="V2327" t="s">
        <v>29</v>
      </c>
      <c r="W2327"/>
      <c r="X2327" t="s">
        <v>30</v>
      </c>
    </row>
    <row r="2328" spans="2:24">
      <c r="B2328" s="2" t="s">
        <v>3429</v>
      </c>
      <c r="C2328" s="1"/>
      <c r="D2328" s="1"/>
      <c r="E2328" s="1"/>
      <c r="F2328" s="1"/>
      <c r="G2328" s="1"/>
      <c r="H2328" s="1"/>
      <c r="I2328"/>
      <c r="J2328"/>
      <c r="K2328"/>
      <c r="L2328"/>
      <c r="M2328"/>
      <c r="N2328"/>
      <c r="O2328"/>
      <c r="Q2328" t="s">
        <v>25</v>
      </c>
      <c r="R2328" s="1"/>
      <c r="S2328" s="1"/>
      <c r="T2328" s="1" t="s">
        <v>52</v>
      </c>
      <c r="U2328" s="1" t="s">
        <v>53</v>
      </c>
      <c r="V2328" t="s">
        <v>29</v>
      </c>
      <c r="W2328"/>
      <c r="X2328" t="s">
        <v>30</v>
      </c>
    </row>
    <row r="2329" spans="2:24">
      <c r="B2329" s="2" t="s">
        <v>3430</v>
      </c>
      <c r="C2329" s="1">
        <v>9873302333</v>
      </c>
      <c r="D2329" s="1"/>
      <c r="E2329" s="1"/>
      <c r="F2329" s="1"/>
      <c r="G2329" s="1" t="s">
        <v>45</v>
      </c>
      <c r="H2329" s="1" t="s">
        <v>331</v>
      </c>
      <c r="I2329"/>
      <c r="J2329"/>
      <c r="K2329"/>
      <c r="L2329"/>
      <c r="M2329"/>
      <c r="N2329"/>
      <c r="O2329"/>
      <c r="Q2329" t="s">
        <v>25</v>
      </c>
      <c r="R2329" s="1"/>
      <c r="S2329" s="1"/>
      <c r="T2329" s="1" t="s">
        <v>328</v>
      </c>
      <c r="U2329" s="1" t="s">
        <v>28</v>
      </c>
      <c r="V2329" t="s">
        <v>29</v>
      </c>
      <c r="W2329"/>
      <c r="X2329" t="s">
        <v>30</v>
      </c>
    </row>
    <row r="2330" spans="2:24">
      <c r="B2330" s="2" t="s">
        <v>3431</v>
      </c>
      <c r="C2330" s="1"/>
      <c r="D2330" s="1"/>
      <c r="E2330" s="1"/>
      <c r="F2330" s="1"/>
      <c r="G2330" s="1"/>
      <c r="H2330" s="1"/>
      <c r="I2330"/>
      <c r="J2330"/>
      <c r="K2330"/>
      <c r="L2330"/>
      <c r="M2330"/>
      <c r="N2330"/>
      <c r="O2330"/>
      <c r="Q2330" t="s">
        <v>25</v>
      </c>
      <c r="R2330" s="1"/>
      <c r="S2330" s="1"/>
      <c r="T2330" s="1" t="s">
        <v>39</v>
      </c>
      <c r="U2330" s="1" t="s">
        <v>28</v>
      </c>
      <c r="V2330" t="s">
        <v>29</v>
      </c>
      <c r="W2330"/>
      <c r="X2330" t="s">
        <v>30</v>
      </c>
    </row>
    <row r="2331" spans="2:24">
      <c r="B2331" s="2" t="s">
        <v>3432</v>
      </c>
      <c r="C2331" s="1"/>
      <c r="D2331" s="1"/>
      <c r="E2331" s="1"/>
      <c r="F2331" s="1"/>
      <c r="G2331" s="1"/>
      <c r="H2331" s="1"/>
      <c r="I2331"/>
      <c r="J2331"/>
      <c r="K2331"/>
      <c r="L2331"/>
      <c r="M2331"/>
      <c r="N2331"/>
      <c r="O2331"/>
      <c r="Q2331" t="s">
        <v>25</v>
      </c>
      <c r="R2331" s="1" t="s">
        <v>3433</v>
      </c>
      <c r="S2331" s="1"/>
      <c r="T2331" s="1" t="s">
        <v>52</v>
      </c>
      <c r="U2331" s="1" t="s">
        <v>53</v>
      </c>
      <c r="V2331" t="s">
        <v>29</v>
      </c>
      <c r="W2331"/>
      <c r="X2331" t="s">
        <v>30</v>
      </c>
    </row>
    <row r="2332" spans="2:24">
      <c r="B2332" s="2" t="s">
        <v>3434</v>
      </c>
      <c r="C2332" s="1">
        <v>9870747330</v>
      </c>
      <c r="D2332" s="1"/>
      <c r="E2332" s="1"/>
      <c r="F2332" s="1"/>
      <c r="G2332" s="1" t="s">
        <v>72</v>
      </c>
      <c r="H2332" s="1" t="s">
        <v>57</v>
      </c>
      <c r="I2332"/>
      <c r="J2332"/>
      <c r="K2332"/>
      <c r="L2332"/>
      <c r="M2332"/>
      <c r="N2332"/>
      <c r="O2332"/>
      <c r="Q2332" t="s">
        <v>25</v>
      </c>
      <c r="R2332" s="1"/>
      <c r="S2332" s="1"/>
      <c r="T2332" s="1" t="s">
        <v>39</v>
      </c>
      <c r="U2332" s="1" t="s">
        <v>28</v>
      </c>
      <c r="V2332" t="s">
        <v>29</v>
      </c>
      <c r="W2332"/>
      <c r="X2332" t="s">
        <v>30</v>
      </c>
    </row>
    <row r="2333" spans="2:24">
      <c r="B2333" s="2" t="s">
        <v>3435</v>
      </c>
      <c r="C2333" s="1"/>
      <c r="D2333" s="1"/>
      <c r="E2333" s="1"/>
      <c r="F2333" s="1"/>
      <c r="G2333" s="1"/>
      <c r="H2333" s="1"/>
      <c r="I2333"/>
      <c r="J2333"/>
      <c r="K2333"/>
      <c r="L2333"/>
      <c r="M2333"/>
      <c r="N2333"/>
      <c r="O2333"/>
      <c r="Q2333" t="s">
        <v>25</v>
      </c>
      <c r="R2333" s="1"/>
      <c r="S2333" s="1"/>
      <c r="T2333" s="1" t="s">
        <v>1478</v>
      </c>
      <c r="U2333" s="1" t="s">
        <v>1479</v>
      </c>
      <c r="V2333" t="s">
        <v>29</v>
      </c>
      <c r="W2333"/>
      <c r="X2333" t="s">
        <v>30</v>
      </c>
    </row>
    <row r="2334" spans="2:24">
      <c r="B2334" s="2" t="s">
        <v>3436</v>
      </c>
      <c r="C2334" s="1"/>
      <c r="D2334" s="1"/>
      <c r="E2334" s="1"/>
      <c r="F2334" s="1"/>
      <c r="G2334" s="1"/>
      <c r="H2334" s="1"/>
      <c r="I2334"/>
      <c r="J2334"/>
      <c r="K2334"/>
      <c r="L2334"/>
      <c r="M2334"/>
      <c r="N2334"/>
      <c r="O2334"/>
      <c r="Q2334" t="s">
        <v>25</v>
      </c>
      <c r="R2334" s="1"/>
      <c r="S2334" s="1"/>
      <c r="T2334" s="1" t="s">
        <v>3437</v>
      </c>
      <c r="U2334" s="1" t="s">
        <v>43</v>
      </c>
      <c r="V2334" t="s">
        <v>29</v>
      </c>
      <c r="W2334"/>
      <c r="X2334" t="s">
        <v>30</v>
      </c>
    </row>
    <row r="2335" spans="2:24">
      <c r="B2335" s="2" t="s">
        <v>3438</v>
      </c>
      <c r="C2335" s="1"/>
      <c r="D2335" s="1"/>
      <c r="E2335" s="1"/>
      <c r="F2335" s="1"/>
      <c r="G2335" s="1"/>
      <c r="H2335" s="1"/>
      <c r="I2335"/>
      <c r="J2335"/>
      <c r="K2335"/>
      <c r="L2335"/>
      <c r="M2335"/>
      <c r="N2335"/>
      <c r="O2335"/>
      <c r="Q2335" t="s">
        <v>25</v>
      </c>
      <c r="R2335" s="1"/>
      <c r="S2335" s="1"/>
      <c r="T2335" s="1" t="s">
        <v>39</v>
      </c>
      <c r="U2335" s="1" t="s">
        <v>28</v>
      </c>
      <c r="V2335" t="s">
        <v>29</v>
      </c>
      <c r="W2335"/>
      <c r="X2335" t="s">
        <v>30</v>
      </c>
    </row>
    <row r="2336" spans="2:24">
      <c r="B2336" s="2" t="s">
        <v>3439</v>
      </c>
      <c r="C2336" s="1">
        <v>8308399993</v>
      </c>
      <c r="D2336" s="1"/>
      <c r="E2336" s="1"/>
      <c r="F2336" s="1"/>
      <c r="G2336" s="1" t="s">
        <v>45</v>
      </c>
      <c r="H2336" s="1" t="s">
        <v>57</v>
      </c>
      <c r="I2336"/>
      <c r="J2336"/>
      <c r="K2336"/>
      <c r="L2336"/>
      <c r="M2336"/>
      <c r="N2336"/>
      <c r="O2336"/>
      <c r="Q2336" t="s">
        <v>25</v>
      </c>
      <c r="R2336" s="1"/>
      <c r="S2336" s="1"/>
      <c r="T2336" s="1" t="s">
        <v>3440</v>
      </c>
      <c r="U2336" s="1" t="s">
        <v>319</v>
      </c>
      <c r="V2336" t="s">
        <v>29</v>
      </c>
      <c r="W2336"/>
      <c r="X2336" t="s">
        <v>30</v>
      </c>
    </row>
    <row r="2337" spans="2:24">
      <c r="B2337" s="2" t="s">
        <v>3441</v>
      </c>
      <c r="C2337" s="1"/>
      <c r="D2337" s="1"/>
      <c r="E2337" s="1"/>
      <c r="F2337" s="1"/>
      <c r="G2337" s="1"/>
      <c r="H2337" s="1"/>
      <c r="I2337"/>
      <c r="J2337"/>
      <c r="K2337"/>
      <c r="L2337"/>
      <c r="M2337"/>
      <c r="N2337"/>
      <c r="O2337"/>
      <c r="Q2337" t="s">
        <v>25</v>
      </c>
      <c r="R2337" s="1" t="s">
        <v>3442</v>
      </c>
      <c r="S2337" s="1"/>
      <c r="T2337" s="1" t="s">
        <v>3440</v>
      </c>
      <c r="U2337" s="1" t="s">
        <v>319</v>
      </c>
      <c r="V2337" t="s">
        <v>29</v>
      </c>
      <c r="W2337"/>
      <c r="X2337" t="s">
        <v>30</v>
      </c>
    </row>
    <row r="2338" spans="2:24">
      <c r="B2338" s="2" t="s">
        <v>3443</v>
      </c>
      <c r="C2338" s="1"/>
      <c r="D2338" s="1"/>
      <c r="E2338" s="1"/>
      <c r="F2338" s="1"/>
      <c r="G2338" s="1"/>
      <c r="H2338" s="1"/>
      <c r="I2338"/>
      <c r="J2338"/>
      <c r="K2338"/>
      <c r="L2338"/>
      <c r="M2338"/>
      <c r="N2338"/>
      <c r="O2338"/>
      <c r="Q2338" t="s">
        <v>25</v>
      </c>
      <c r="R2338" s="1"/>
      <c r="S2338" s="1"/>
      <c r="T2338" s="1" t="s">
        <v>875</v>
      </c>
      <c r="U2338" s="1" t="s">
        <v>179</v>
      </c>
      <c r="V2338" t="s">
        <v>29</v>
      </c>
      <c r="W2338"/>
      <c r="X2338" t="s">
        <v>30</v>
      </c>
    </row>
    <row r="2339" spans="2:24">
      <c r="B2339" s="2" t="s">
        <v>3444</v>
      </c>
      <c r="C2339" s="1"/>
      <c r="D2339" s="1"/>
      <c r="E2339" s="1"/>
      <c r="F2339" s="1"/>
      <c r="G2339" s="1"/>
      <c r="H2339" s="1"/>
      <c r="I2339"/>
      <c r="J2339"/>
      <c r="K2339"/>
      <c r="L2339"/>
      <c r="M2339"/>
      <c r="N2339"/>
      <c r="O2339"/>
      <c r="Q2339" t="s">
        <v>25</v>
      </c>
      <c r="R2339" s="1" t="s">
        <v>3445</v>
      </c>
      <c r="S2339" s="1"/>
      <c r="T2339" s="1" t="s">
        <v>264</v>
      </c>
      <c r="U2339" s="1" t="s">
        <v>28</v>
      </c>
      <c r="V2339" t="s">
        <v>29</v>
      </c>
      <c r="W2339"/>
      <c r="X2339" t="s">
        <v>30</v>
      </c>
    </row>
    <row r="2340" spans="2:24">
      <c r="B2340" s="2" t="s">
        <v>3446</v>
      </c>
      <c r="C2340" s="1"/>
      <c r="D2340" s="1"/>
      <c r="E2340" s="1"/>
      <c r="F2340" s="1"/>
      <c r="G2340" s="1"/>
      <c r="H2340" s="1"/>
      <c r="I2340"/>
      <c r="J2340"/>
      <c r="K2340"/>
      <c r="L2340"/>
      <c r="M2340"/>
      <c r="N2340"/>
      <c r="O2340"/>
      <c r="Q2340" t="s">
        <v>25</v>
      </c>
      <c r="R2340" s="1"/>
      <c r="S2340" s="1"/>
      <c r="T2340" s="1" t="s">
        <v>52</v>
      </c>
      <c r="U2340" s="1" t="s">
        <v>53</v>
      </c>
      <c r="V2340" t="s">
        <v>29</v>
      </c>
      <c r="W2340"/>
      <c r="X2340" t="s">
        <v>30</v>
      </c>
    </row>
    <row r="2341" spans="2:24">
      <c r="B2341" s="2" t="s">
        <v>3447</v>
      </c>
      <c r="C2341" s="1"/>
      <c r="D2341" s="1"/>
      <c r="E2341" s="1"/>
      <c r="F2341" s="1"/>
      <c r="G2341" s="1"/>
      <c r="H2341" s="1"/>
      <c r="I2341"/>
      <c r="J2341"/>
      <c r="K2341"/>
      <c r="L2341"/>
      <c r="M2341"/>
      <c r="N2341"/>
      <c r="O2341"/>
      <c r="Q2341" t="s">
        <v>25</v>
      </c>
      <c r="R2341" s="1"/>
      <c r="S2341" s="1"/>
      <c r="T2341" s="1" t="s">
        <v>333</v>
      </c>
      <c r="U2341" s="1" t="s">
        <v>28</v>
      </c>
      <c r="V2341" t="s">
        <v>29</v>
      </c>
      <c r="W2341"/>
      <c r="X2341" t="s">
        <v>30</v>
      </c>
    </row>
    <row r="2342" spans="2:24">
      <c r="B2342" s="2" t="s">
        <v>3448</v>
      </c>
      <c r="C2342" s="1">
        <v>9810018098</v>
      </c>
      <c r="D2342" s="1"/>
      <c r="E2342" s="1"/>
      <c r="F2342" s="1"/>
      <c r="G2342" s="1" t="s">
        <v>72</v>
      </c>
      <c r="H2342" s="1" t="s">
        <v>46</v>
      </c>
      <c r="I2342"/>
      <c r="J2342"/>
      <c r="K2342"/>
      <c r="L2342"/>
      <c r="M2342"/>
      <c r="N2342"/>
      <c r="O2342"/>
      <c r="Q2342" t="s">
        <v>25</v>
      </c>
      <c r="R2342" s="1"/>
      <c r="S2342" s="1"/>
      <c r="T2342" s="1" t="s">
        <v>789</v>
      </c>
      <c r="U2342" s="1" t="s">
        <v>53</v>
      </c>
      <c r="V2342" t="s">
        <v>29</v>
      </c>
      <c r="W2342"/>
      <c r="X2342" t="s">
        <v>30</v>
      </c>
    </row>
    <row r="2343" spans="2:24">
      <c r="B2343" s="2" t="s">
        <v>3449</v>
      </c>
      <c r="C2343" s="1"/>
      <c r="D2343" s="1"/>
      <c r="E2343" s="1"/>
      <c r="F2343" s="1"/>
      <c r="G2343" s="1"/>
      <c r="H2343" s="1"/>
      <c r="I2343"/>
      <c r="J2343"/>
      <c r="K2343"/>
      <c r="L2343"/>
      <c r="M2343"/>
      <c r="N2343"/>
      <c r="O2343"/>
      <c r="Q2343" t="s">
        <v>25</v>
      </c>
      <c r="R2343" s="1"/>
      <c r="S2343" s="1"/>
      <c r="T2343" s="1" t="s">
        <v>423</v>
      </c>
      <c r="U2343" s="1" t="s">
        <v>28</v>
      </c>
      <c r="V2343" t="s">
        <v>29</v>
      </c>
      <c r="W2343"/>
      <c r="X2343" t="s">
        <v>30</v>
      </c>
    </row>
    <row r="2344" spans="2:24">
      <c r="B2344" s="2" t="s">
        <v>3450</v>
      </c>
      <c r="C2344" s="1">
        <v>9871995167</v>
      </c>
      <c r="D2344" s="1"/>
      <c r="E2344" s="1"/>
      <c r="F2344" s="1"/>
      <c r="G2344" s="1" t="s">
        <v>146</v>
      </c>
      <c r="H2344" s="1" t="s">
        <v>247</v>
      </c>
      <c r="I2344"/>
      <c r="J2344"/>
      <c r="K2344"/>
      <c r="L2344"/>
      <c r="M2344"/>
      <c r="N2344"/>
      <c r="O2344"/>
      <c r="Q2344" t="s">
        <v>25</v>
      </c>
      <c r="R2344" s="1" t="s">
        <v>3451</v>
      </c>
      <c r="S2344" s="1"/>
      <c r="T2344" s="1" t="s">
        <v>356</v>
      </c>
      <c r="U2344" s="1" t="s">
        <v>78</v>
      </c>
      <c r="V2344" t="s">
        <v>29</v>
      </c>
      <c r="W2344"/>
      <c r="X2344" t="s">
        <v>30</v>
      </c>
    </row>
    <row r="2345" spans="2:24">
      <c r="B2345" s="2" t="s">
        <v>3452</v>
      </c>
      <c r="C2345" s="1"/>
      <c r="D2345" s="1"/>
      <c r="E2345" s="1"/>
      <c r="F2345" s="1"/>
      <c r="G2345" s="1"/>
      <c r="H2345" s="1"/>
      <c r="I2345"/>
      <c r="J2345"/>
      <c r="K2345"/>
      <c r="L2345"/>
      <c r="M2345"/>
      <c r="N2345"/>
      <c r="O2345"/>
      <c r="Q2345" t="s">
        <v>25</v>
      </c>
      <c r="R2345" s="1" t="s">
        <v>3453</v>
      </c>
      <c r="S2345" s="1"/>
      <c r="T2345" s="1" t="s">
        <v>558</v>
      </c>
      <c r="U2345" s="1" t="s">
        <v>116</v>
      </c>
      <c r="V2345" t="s">
        <v>29</v>
      </c>
      <c r="W2345"/>
      <c r="X2345" t="s">
        <v>30</v>
      </c>
    </row>
    <row r="2346" spans="2:24">
      <c r="B2346" s="2" t="s">
        <v>3454</v>
      </c>
      <c r="C2346" s="1"/>
      <c r="D2346" s="1"/>
      <c r="E2346" s="1"/>
      <c r="F2346" s="1"/>
      <c r="G2346" s="1"/>
      <c r="H2346" s="1"/>
      <c r="I2346"/>
      <c r="J2346"/>
      <c r="K2346"/>
      <c r="L2346"/>
      <c r="M2346"/>
      <c r="N2346"/>
      <c r="O2346"/>
      <c r="Q2346" t="s">
        <v>25</v>
      </c>
      <c r="R2346" s="1"/>
      <c r="S2346" s="1"/>
      <c r="T2346" s="1" t="s">
        <v>849</v>
      </c>
      <c r="U2346" s="1" t="s">
        <v>284</v>
      </c>
      <c r="V2346" t="s">
        <v>29</v>
      </c>
      <c r="W2346"/>
      <c r="X2346" t="s">
        <v>30</v>
      </c>
    </row>
    <row r="2347" spans="2:24">
      <c r="B2347" s="2" t="s">
        <v>3455</v>
      </c>
      <c r="C2347" s="1">
        <v>9811356946</v>
      </c>
      <c r="D2347" s="1"/>
      <c r="E2347" s="1"/>
      <c r="F2347" s="1"/>
      <c r="G2347" s="1" t="s">
        <v>146</v>
      </c>
      <c r="H2347" s="1" t="s">
        <v>695</v>
      </c>
      <c r="I2347"/>
      <c r="J2347"/>
      <c r="K2347"/>
      <c r="L2347"/>
      <c r="M2347"/>
      <c r="N2347"/>
      <c r="O2347"/>
      <c r="Q2347" t="s">
        <v>25</v>
      </c>
      <c r="R2347" s="1" t="s">
        <v>3456</v>
      </c>
      <c r="S2347" s="1"/>
      <c r="T2347" s="1" t="s">
        <v>73</v>
      </c>
      <c r="U2347" s="1" t="s">
        <v>53</v>
      </c>
      <c r="V2347" t="s">
        <v>29</v>
      </c>
      <c r="W2347"/>
      <c r="X2347" t="s">
        <v>30</v>
      </c>
    </row>
    <row r="2348" spans="2:24">
      <c r="B2348" s="2" t="s">
        <v>3457</v>
      </c>
      <c r="C2348" s="1"/>
      <c r="D2348" s="1"/>
      <c r="E2348" s="1"/>
      <c r="F2348" s="1"/>
      <c r="G2348" s="1"/>
      <c r="H2348" s="1"/>
      <c r="I2348"/>
      <c r="J2348"/>
      <c r="K2348"/>
      <c r="L2348"/>
      <c r="M2348"/>
      <c r="N2348"/>
      <c r="O2348"/>
      <c r="Q2348" t="s">
        <v>25</v>
      </c>
      <c r="R2348" s="1" t="s">
        <v>3458</v>
      </c>
      <c r="S2348" s="1"/>
      <c r="T2348" s="1" t="s">
        <v>52</v>
      </c>
      <c r="U2348" s="1" t="s">
        <v>53</v>
      </c>
      <c r="V2348" t="s">
        <v>29</v>
      </c>
      <c r="W2348"/>
      <c r="X2348" t="s">
        <v>30</v>
      </c>
    </row>
    <row r="2349" spans="2:24">
      <c r="B2349" s="2" t="s">
        <v>3459</v>
      </c>
      <c r="C2349" s="1"/>
      <c r="D2349" s="1"/>
      <c r="E2349" s="1"/>
      <c r="F2349" s="1"/>
      <c r="G2349" s="1"/>
      <c r="H2349" s="1"/>
      <c r="I2349"/>
      <c r="J2349"/>
      <c r="K2349"/>
      <c r="L2349"/>
      <c r="M2349"/>
      <c r="N2349"/>
      <c r="O2349"/>
      <c r="Q2349" t="s">
        <v>25</v>
      </c>
      <c r="R2349" s="1"/>
      <c r="S2349" s="1"/>
      <c r="T2349" s="1" t="s">
        <v>758</v>
      </c>
      <c r="U2349" s="1" t="s">
        <v>78</v>
      </c>
      <c r="V2349" t="s">
        <v>29</v>
      </c>
      <c r="W2349"/>
      <c r="X2349" t="s">
        <v>30</v>
      </c>
    </row>
    <row r="2350" spans="2:24">
      <c r="B2350" s="2" t="s">
        <v>3460</v>
      </c>
      <c r="C2350" s="1"/>
      <c r="D2350" s="1"/>
      <c r="E2350" s="1"/>
      <c r="F2350" s="1"/>
      <c r="G2350" s="1"/>
      <c r="H2350" s="1"/>
      <c r="I2350"/>
      <c r="J2350"/>
      <c r="K2350"/>
      <c r="L2350"/>
      <c r="M2350"/>
      <c r="N2350"/>
      <c r="O2350"/>
      <c r="Q2350" t="s">
        <v>25</v>
      </c>
      <c r="R2350" s="1"/>
      <c r="S2350" s="1"/>
      <c r="T2350" s="1" t="s">
        <v>558</v>
      </c>
      <c r="U2350" s="1" t="s">
        <v>116</v>
      </c>
      <c r="V2350" t="s">
        <v>29</v>
      </c>
      <c r="W2350"/>
      <c r="X2350" t="s">
        <v>30</v>
      </c>
    </row>
    <row r="2351" spans="2:24">
      <c r="B2351" s="2" t="s">
        <v>3461</v>
      </c>
      <c r="C2351" s="1">
        <v>9311279269</v>
      </c>
      <c r="D2351" s="1"/>
      <c r="E2351" s="1"/>
      <c r="F2351" s="1"/>
      <c r="G2351" s="1" t="s">
        <v>72</v>
      </c>
      <c r="H2351" s="1" t="s">
        <v>46</v>
      </c>
      <c r="I2351"/>
      <c r="J2351"/>
      <c r="K2351"/>
      <c r="L2351"/>
      <c r="M2351"/>
      <c r="N2351"/>
      <c r="O2351"/>
      <c r="Q2351" t="s">
        <v>25</v>
      </c>
      <c r="R2351" s="1"/>
      <c r="S2351" s="1"/>
      <c r="T2351" s="1" t="s">
        <v>382</v>
      </c>
      <c r="U2351" s="1" t="s">
        <v>53</v>
      </c>
      <c r="V2351" t="s">
        <v>29</v>
      </c>
      <c r="W2351"/>
      <c r="X2351" t="s">
        <v>30</v>
      </c>
    </row>
    <row r="2352" spans="2:24">
      <c r="B2352" s="2" t="s">
        <v>3462</v>
      </c>
      <c r="C2352" s="1"/>
      <c r="D2352" s="1"/>
      <c r="E2352" s="1"/>
      <c r="F2352" s="1"/>
      <c r="G2352" s="1"/>
      <c r="H2352" s="1"/>
      <c r="I2352"/>
      <c r="J2352"/>
      <c r="K2352"/>
      <c r="L2352"/>
      <c r="M2352"/>
      <c r="N2352"/>
      <c r="O2352"/>
      <c r="Q2352" t="s">
        <v>25</v>
      </c>
      <c r="R2352" s="1"/>
      <c r="S2352" s="1"/>
      <c r="T2352" s="1" t="s">
        <v>123</v>
      </c>
      <c r="U2352" s="1" t="s">
        <v>43</v>
      </c>
      <c r="V2352" t="s">
        <v>29</v>
      </c>
      <c r="W2352"/>
      <c r="X2352" t="s">
        <v>30</v>
      </c>
    </row>
    <row r="2353" spans="2:24">
      <c r="B2353" s="2" t="s">
        <v>3463</v>
      </c>
      <c r="C2353" s="1"/>
      <c r="D2353" s="1"/>
      <c r="E2353" s="1"/>
      <c r="F2353" s="1"/>
      <c r="G2353" s="1"/>
      <c r="H2353" s="1"/>
      <c r="I2353"/>
      <c r="J2353"/>
      <c r="K2353"/>
      <c r="L2353"/>
      <c r="M2353"/>
      <c r="N2353"/>
      <c r="O2353"/>
      <c r="Q2353" t="s">
        <v>25</v>
      </c>
      <c r="R2353" s="1"/>
      <c r="S2353" s="1"/>
      <c r="T2353" s="1" t="s">
        <v>366</v>
      </c>
      <c r="U2353" s="1" t="s">
        <v>33</v>
      </c>
      <c r="V2353" t="s">
        <v>29</v>
      </c>
      <c r="W2353"/>
      <c r="X2353" t="s">
        <v>30</v>
      </c>
    </row>
    <row r="2354" spans="2:24">
      <c r="B2354" s="2" t="s">
        <v>3464</v>
      </c>
      <c r="C2354" s="1"/>
      <c r="D2354" s="1"/>
      <c r="E2354" s="1"/>
      <c r="F2354" s="1"/>
      <c r="G2354" s="1"/>
      <c r="H2354" s="1"/>
      <c r="I2354"/>
      <c r="J2354"/>
      <c r="K2354"/>
      <c r="L2354"/>
      <c r="M2354"/>
      <c r="N2354"/>
      <c r="O2354"/>
      <c r="Q2354" t="s">
        <v>25</v>
      </c>
      <c r="R2354" s="1"/>
      <c r="S2354" s="1"/>
      <c r="T2354" s="1" t="s">
        <v>2438</v>
      </c>
      <c r="U2354" s="1" t="s">
        <v>37</v>
      </c>
      <c r="V2354" t="s">
        <v>29</v>
      </c>
      <c r="W2354"/>
      <c r="X2354" t="s">
        <v>30</v>
      </c>
    </row>
    <row r="2355" spans="2:24">
      <c r="B2355" s="2" t="s">
        <v>3465</v>
      </c>
      <c r="C2355" s="1"/>
      <c r="D2355" s="1"/>
      <c r="E2355" s="1"/>
      <c r="F2355" s="1"/>
      <c r="G2355" s="1"/>
      <c r="H2355" s="1"/>
      <c r="I2355"/>
      <c r="J2355"/>
      <c r="K2355"/>
      <c r="L2355"/>
      <c r="M2355"/>
      <c r="N2355"/>
      <c r="O2355"/>
      <c r="Q2355" t="s">
        <v>25</v>
      </c>
      <c r="R2355" s="1"/>
      <c r="S2355" s="1"/>
      <c r="T2355" s="1" t="s">
        <v>52</v>
      </c>
      <c r="U2355" s="1" t="s">
        <v>53</v>
      </c>
      <c r="V2355" t="s">
        <v>29</v>
      </c>
      <c r="W2355"/>
      <c r="X2355" t="s">
        <v>30</v>
      </c>
    </row>
    <row r="2356" spans="2:24">
      <c r="B2356" s="2" t="s">
        <v>3466</v>
      </c>
      <c r="C2356" s="1"/>
      <c r="D2356" s="1"/>
      <c r="E2356" s="1"/>
      <c r="F2356" s="1"/>
      <c r="G2356" s="1"/>
      <c r="H2356" s="1"/>
      <c r="I2356"/>
      <c r="J2356"/>
      <c r="K2356"/>
      <c r="L2356"/>
      <c r="M2356"/>
      <c r="N2356"/>
      <c r="O2356"/>
      <c r="Q2356" t="s">
        <v>25</v>
      </c>
      <c r="R2356" s="1" t="s">
        <v>3467</v>
      </c>
      <c r="S2356" s="1"/>
      <c r="T2356" s="1" t="s">
        <v>356</v>
      </c>
      <c r="U2356" s="1" t="s">
        <v>78</v>
      </c>
      <c r="V2356" t="s">
        <v>29</v>
      </c>
      <c r="W2356"/>
      <c r="X2356" t="s">
        <v>30</v>
      </c>
    </row>
    <row r="2357" spans="2:24">
      <c r="B2357" s="2" t="s">
        <v>3468</v>
      </c>
      <c r="C2357" s="1">
        <v>8233019133</v>
      </c>
      <c r="D2357" s="1"/>
      <c r="E2357" s="1"/>
      <c r="F2357" s="1"/>
      <c r="G2357" s="1" t="s">
        <v>45</v>
      </c>
      <c r="H2357" s="1" t="s">
        <v>331</v>
      </c>
      <c r="I2357"/>
      <c r="J2357"/>
      <c r="K2357"/>
      <c r="L2357"/>
      <c r="M2357"/>
      <c r="N2357"/>
      <c r="O2357"/>
      <c r="Q2357" t="s">
        <v>25</v>
      </c>
      <c r="R2357" s="1"/>
      <c r="S2357" s="1"/>
      <c r="T2357" s="1" t="s">
        <v>313</v>
      </c>
      <c r="U2357" s="1" t="s">
        <v>43</v>
      </c>
      <c r="V2357" t="s">
        <v>29</v>
      </c>
      <c r="W2357"/>
      <c r="X2357" t="s">
        <v>30</v>
      </c>
    </row>
    <row r="2358" spans="2:24">
      <c r="B2358" s="2" t="s">
        <v>3469</v>
      </c>
      <c r="C2358" s="1">
        <v>9420373525</v>
      </c>
      <c r="D2358" s="1"/>
      <c r="E2358" s="1"/>
      <c r="F2358" s="1"/>
      <c r="G2358" s="1" t="s">
        <v>45</v>
      </c>
      <c r="H2358" s="1" t="s">
        <v>57</v>
      </c>
      <c r="I2358"/>
      <c r="J2358"/>
      <c r="K2358"/>
      <c r="L2358"/>
      <c r="M2358"/>
      <c r="N2358"/>
      <c r="O2358"/>
      <c r="Q2358" t="s">
        <v>25</v>
      </c>
      <c r="R2358" s="1"/>
      <c r="S2358" s="1"/>
      <c r="T2358" s="1" t="s">
        <v>2352</v>
      </c>
      <c r="U2358" s="1" t="s">
        <v>33</v>
      </c>
      <c r="V2358" t="s">
        <v>29</v>
      </c>
      <c r="W2358"/>
      <c r="X2358" t="s">
        <v>30</v>
      </c>
    </row>
    <row r="2359" spans="2:24">
      <c r="B2359" s="2" t="s">
        <v>3470</v>
      </c>
      <c r="C2359" s="1">
        <v>8130553256</v>
      </c>
      <c r="D2359" s="1"/>
      <c r="E2359" s="1"/>
      <c r="F2359" s="1"/>
      <c r="G2359" s="1" t="s">
        <v>230</v>
      </c>
      <c r="H2359" s="1" t="s">
        <v>46</v>
      </c>
      <c r="I2359"/>
      <c r="J2359"/>
      <c r="K2359"/>
      <c r="L2359"/>
      <c r="M2359"/>
      <c r="N2359"/>
      <c r="O2359"/>
      <c r="Q2359" t="s">
        <v>25</v>
      </c>
      <c r="R2359" s="1"/>
      <c r="S2359" s="1"/>
      <c r="T2359" s="1" t="s">
        <v>84</v>
      </c>
      <c r="U2359" s="1" t="s">
        <v>53</v>
      </c>
      <c r="V2359" t="s">
        <v>29</v>
      </c>
      <c r="W2359"/>
      <c r="X2359" t="s">
        <v>30</v>
      </c>
    </row>
    <row r="2360" spans="2:24">
      <c r="B2360" s="2" t="s">
        <v>3471</v>
      </c>
      <c r="C2360" s="1"/>
      <c r="D2360" s="1"/>
      <c r="E2360" s="1"/>
      <c r="F2360" s="1"/>
      <c r="G2360" s="1"/>
      <c r="H2360" s="1"/>
      <c r="I2360"/>
      <c r="J2360"/>
      <c r="K2360"/>
      <c r="L2360"/>
      <c r="M2360"/>
      <c r="N2360"/>
      <c r="O2360"/>
      <c r="Q2360" t="s">
        <v>25</v>
      </c>
      <c r="R2360" s="1"/>
      <c r="S2360" s="1"/>
      <c r="T2360" s="1" t="s">
        <v>77</v>
      </c>
      <c r="U2360" s="1" t="s">
        <v>78</v>
      </c>
      <c r="V2360" t="s">
        <v>29</v>
      </c>
      <c r="W2360"/>
      <c r="X2360" t="s">
        <v>30</v>
      </c>
    </row>
    <row r="2361" spans="2:24">
      <c r="B2361" s="2" t="s">
        <v>3472</v>
      </c>
      <c r="C2361" s="1"/>
      <c r="D2361" s="1"/>
      <c r="E2361" s="1"/>
      <c r="F2361" s="1"/>
      <c r="G2361" s="1"/>
      <c r="H2361" s="1"/>
      <c r="I2361"/>
      <c r="J2361"/>
      <c r="K2361"/>
      <c r="L2361"/>
      <c r="M2361"/>
      <c r="N2361"/>
      <c r="O2361"/>
      <c r="Q2361" t="s">
        <v>25</v>
      </c>
      <c r="R2361" s="1" t="s">
        <v>3473</v>
      </c>
      <c r="S2361" s="1"/>
      <c r="T2361" s="1" t="s">
        <v>3474</v>
      </c>
      <c r="U2361" s="1" t="s">
        <v>116</v>
      </c>
      <c r="V2361" t="s">
        <v>29</v>
      </c>
      <c r="W2361"/>
      <c r="X2361" t="s">
        <v>30</v>
      </c>
    </row>
    <row r="2362" spans="2:24">
      <c r="B2362" s="2" t="s">
        <v>3475</v>
      </c>
      <c r="C2362" s="1"/>
      <c r="D2362" s="1"/>
      <c r="E2362" s="1"/>
      <c r="F2362" s="1"/>
      <c r="G2362" s="1"/>
      <c r="H2362" s="1"/>
      <c r="I2362"/>
      <c r="J2362"/>
      <c r="K2362"/>
      <c r="L2362"/>
      <c r="M2362"/>
      <c r="N2362"/>
      <c r="O2362"/>
      <c r="Q2362" t="s">
        <v>25</v>
      </c>
      <c r="R2362" s="1"/>
      <c r="S2362" s="1"/>
      <c r="T2362" s="1" t="s">
        <v>52</v>
      </c>
      <c r="U2362" s="1" t="s">
        <v>53</v>
      </c>
      <c r="V2362" t="s">
        <v>29</v>
      </c>
      <c r="W2362"/>
      <c r="X2362" t="s">
        <v>30</v>
      </c>
    </row>
    <row r="2363" spans="2:24">
      <c r="B2363" s="2" t="s">
        <v>3476</v>
      </c>
      <c r="C2363" s="1"/>
      <c r="D2363" s="1"/>
      <c r="E2363" s="1"/>
      <c r="F2363" s="1"/>
      <c r="G2363" s="1"/>
      <c r="H2363" s="1"/>
      <c r="I2363"/>
      <c r="J2363"/>
      <c r="K2363"/>
      <c r="L2363"/>
      <c r="M2363"/>
      <c r="N2363"/>
      <c r="O2363"/>
      <c r="Q2363" t="s">
        <v>25</v>
      </c>
      <c r="R2363" s="1"/>
      <c r="S2363" s="1"/>
      <c r="T2363" s="1" t="s">
        <v>39</v>
      </c>
      <c r="U2363" s="1" t="s">
        <v>28</v>
      </c>
      <c r="V2363" t="s">
        <v>29</v>
      </c>
      <c r="W2363"/>
      <c r="X2363" t="s">
        <v>30</v>
      </c>
    </row>
    <row r="2364" spans="2:24">
      <c r="B2364" s="2" t="s">
        <v>3477</v>
      </c>
      <c r="C2364" s="1"/>
      <c r="D2364" s="1"/>
      <c r="E2364" s="1"/>
      <c r="F2364" s="1"/>
      <c r="G2364" s="1"/>
      <c r="H2364" s="1"/>
      <c r="I2364"/>
      <c r="J2364"/>
      <c r="K2364"/>
      <c r="L2364"/>
      <c r="M2364"/>
      <c r="N2364"/>
      <c r="O2364"/>
      <c r="Q2364" t="s">
        <v>25</v>
      </c>
      <c r="R2364" s="1"/>
      <c r="S2364" s="1"/>
      <c r="T2364" s="1" t="s">
        <v>3478</v>
      </c>
      <c r="U2364" s="1" t="s">
        <v>102</v>
      </c>
      <c r="V2364" t="s">
        <v>29</v>
      </c>
      <c r="W2364"/>
      <c r="X2364" t="s">
        <v>30</v>
      </c>
    </row>
    <row r="2365" spans="2:24">
      <c r="B2365" s="2" t="s">
        <v>3479</v>
      </c>
      <c r="C2365" s="1"/>
      <c r="D2365" s="1"/>
      <c r="E2365" s="1"/>
      <c r="F2365" s="1"/>
      <c r="G2365" s="1"/>
      <c r="H2365" s="1"/>
      <c r="I2365"/>
      <c r="J2365"/>
      <c r="K2365"/>
      <c r="L2365"/>
      <c r="M2365"/>
      <c r="N2365"/>
      <c r="O2365"/>
      <c r="Q2365" t="s">
        <v>25</v>
      </c>
      <c r="R2365" s="1"/>
      <c r="S2365" s="1"/>
      <c r="T2365" s="1" t="s">
        <v>53</v>
      </c>
      <c r="U2365" s="1" t="s">
        <v>53</v>
      </c>
      <c r="V2365" t="s">
        <v>29</v>
      </c>
      <c r="W2365"/>
      <c r="X2365" t="s">
        <v>30</v>
      </c>
    </row>
    <row r="2366" spans="2:24">
      <c r="B2366" s="2" t="s">
        <v>3480</v>
      </c>
      <c r="C2366" s="1"/>
      <c r="D2366" s="1"/>
      <c r="E2366" s="1"/>
      <c r="F2366" s="1"/>
      <c r="G2366" s="1"/>
      <c r="H2366" s="1"/>
      <c r="I2366"/>
      <c r="J2366"/>
      <c r="K2366"/>
      <c r="L2366"/>
      <c r="M2366"/>
      <c r="N2366"/>
      <c r="O2366"/>
      <c r="Q2366" t="s">
        <v>25</v>
      </c>
      <c r="R2366" s="1"/>
      <c r="S2366" s="1"/>
      <c r="T2366" s="1" t="s">
        <v>52</v>
      </c>
      <c r="U2366" s="1" t="s">
        <v>53</v>
      </c>
      <c r="V2366" t="s">
        <v>29</v>
      </c>
      <c r="W2366"/>
      <c r="X2366" t="s">
        <v>30</v>
      </c>
    </row>
    <row r="2367" spans="2:24">
      <c r="B2367" s="2" t="s">
        <v>3481</v>
      </c>
      <c r="C2367" s="1">
        <v>8777274158</v>
      </c>
      <c r="D2367" s="1"/>
      <c r="E2367" s="1"/>
      <c r="F2367" s="1"/>
      <c r="G2367" s="1" t="s">
        <v>56</v>
      </c>
      <c r="H2367" s="1" t="s">
        <v>1268</v>
      </c>
      <c r="I2367"/>
      <c r="J2367"/>
      <c r="K2367"/>
      <c r="L2367"/>
      <c r="M2367"/>
      <c r="N2367"/>
      <c r="O2367"/>
      <c r="Q2367" t="s">
        <v>25</v>
      </c>
      <c r="R2367" s="1"/>
      <c r="S2367" s="1"/>
      <c r="T2367" s="1" t="s">
        <v>614</v>
      </c>
      <c r="U2367" s="1" t="s">
        <v>70</v>
      </c>
      <c r="V2367" t="s">
        <v>29</v>
      </c>
      <c r="W2367"/>
      <c r="X2367" t="s">
        <v>30</v>
      </c>
    </row>
    <row r="2368" spans="2:24">
      <c r="B2368" s="2" t="s">
        <v>3482</v>
      </c>
      <c r="C2368" s="1"/>
      <c r="D2368" s="1"/>
      <c r="E2368" s="1"/>
      <c r="F2368" s="1"/>
      <c r="G2368" s="1"/>
      <c r="H2368" s="1"/>
      <c r="I2368"/>
      <c r="J2368"/>
      <c r="K2368"/>
      <c r="L2368"/>
      <c r="M2368"/>
      <c r="N2368"/>
      <c r="O2368"/>
      <c r="Q2368" t="s">
        <v>25</v>
      </c>
      <c r="R2368" s="1"/>
      <c r="S2368" s="1"/>
      <c r="T2368" s="1" t="s">
        <v>264</v>
      </c>
      <c r="U2368" s="1" t="s">
        <v>28</v>
      </c>
      <c r="V2368" t="s">
        <v>29</v>
      </c>
      <c r="W2368"/>
      <c r="X2368" t="s">
        <v>30</v>
      </c>
    </row>
    <row r="2369" spans="2:24">
      <c r="B2369" s="2" t="s">
        <v>3483</v>
      </c>
      <c r="C2369" s="1"/>
      <c r="D2369" s="1"/>
      <c r="E2369" s="1"/>
      <c r="F2369" s="1"/>
      <c r="G2369" s="1"/>
      <c r="H2369" s="1"/>
      <c r="I2369"/>
      <c r="J2369"/>
      <c r="K2369"/>
      <c r="L2369"/>
      <c r="M2369"/>
      <c r="N2369"/>
      <c r="O2369"/>
      <c r="Q2369" t="s">
        <v>25</v>
      </c>
      <c r="R2369" s="1"/>
      <c r="S2369" s="1"/>
      <c r="T2369" s="1" t="s">
        <v>631</v>
      </c>
      <c r="U2369" s="1" t="s">
        <v>102</v>
      </c>
      <c r="V2369" t="s">
        <v>29</v>
      </c>
      <c r="W2369"/>
      <c r="X2369" t="s">
        <v>30</v>
      </c>
    </row>
    <row r="2370" spans="2:24">
      <c r="B2370" s="2" t="s">
        <v>3484</v>
      </c>
      <c r="C2370" s="1"/>
      <c r="D2370" s="1"/>
      <c r="E2370" s="1"/>
      <c r="F2370" s="1"/>
      <c r="G2370" s="1"/>
      <c r="H2370" s="1"/>
      <c r="I2370"/>
      <c r="J2370"/>
      <c r="K2370"/>
      <c r="L2370"/>
      <c r="M2370"/>
      <c r="N2370"/>
      <c r="O2370"/>
      <c r="Q2370" t="s">
        <v>25</v>
      </c>
      <c r="R2370" s="1"/>
      <c r="S2370" s="1"/>
      <c r="T2370" s="1" t="s">
        <v>39</v>
      </c>
      <c r="U2370" s="1" t="s">
        <v>28</v>
      </c>
      <c r="V2370" t="s">
        <v>29</v>
      </c>
      <c r="W2370"/>
      <c r="X2370" t="s">
        <v>30</v>
      </c>
    </row>
    <row r="2371" spans="2:24">
      <c r="B2371" s="2" t="s">
        <v>3485</v>
      </c>
      <c r="C2371" s="1"/>
      <c r="D2371" s="1"/>
      <c r="E2371" s="1"/>
      <c r="F2371" s="1"/>
      <c r="G2371" s="1"/>
      <c r="H2371" s="1"/>
      <c r="I2371"/>
      <c r="J2371"/>
      <c r="K2371"/>
      <c r="L2371"/>
      <c r="M2371"/>
      <c r="N2371"/>
      <c r="O2371"/>
      <c r="Q2371" t="s">
        <v>25</v>
      </c>
      <c r="R2371" s="1"/>
      <c r="S2371" s="1"/>
      <c r="T2371" s="1" t="s">
        <v>52</v>
      </c>
      <c r="U2371" s="1" t="s">
        <v>53</v>
      </c>
      <c r="V2371" t="s">
        <v>29</v>
      </c>
      <c r="W2371"/>
      <c r="X2371" t="s">
        <v>30</v>
      </c>
    </row>
    <row r="2372" spans="2:24">
      <c r="B2372" s="2" t="s">
        <v>3486</v>
      </c>
      <c r="C2372" s="1"/>
      <c r="D2372" s="1"/>
      <c r="E2372" s="1"/>
      <c r="F2372" s="1"/>
      <c r="G2372" s="1"/>
      <c r="H2372" s="1"/>
      <c r="I2372"/>
      <c r="J2372"/>
      <c r="K2372"/>
      <c r="L2372"/>
      <c r="M2372"/>
      <c r="N2372"/>
      <c r="O2372"/>
      <c r="Q2372" t="s">
        <v>25</v>
      </c>
      <c r="R2372" s="1" t="s">
        <v>3487</v>
      </c>
      <c r="S2372" s="1"/>
      <c r="T2372" s="1" t="s">
        <v>651</v>
      </c>
      <c r="U2372" s="1" t="s">
        <v>60</v>
      </c>
      <c r="V2372" t="s">
        <v>29</v>
      </c>
      <c r="W2372"/>
      <c r="X2372" t="s">
        <v>30</v>
      </c>
    </row>
    <row r="2373" spans="2:24">
      <c r="B2373" s="2" t="s">
        <v>3488</v>
      </c>
      <c r="C2373" s="1"/>
      <c r="D2373" s="1"/>
      <c r="E2373" s="1"/>
      <c r="F2373" s="1"/>
      <c r="G2373" s="1"/>
      <c r="H2373" s="1"/>
      <c r="I2373"/>
      <c r="J2373"/>
      <c r="K2373"/>
      <c r="L2373"/>
      <c r="M2373"/>
      <c r="N2373"/>
      <c r="O2373"/>
      <c r="Q2373" t="s">
        <v>25</v>
      </c>
      <c r="R2373" s="1"/>
      <c r="S2373" s="1"/>
      <c r="T2373" s="1" t="s">
        <v>258</v>
      </c>
      <c r="U2373" s="1" t="s">
        <v>179</v>
      </c>
      <c r="V2373" t="s">
        <v>29</v>
      </c>
      <c r="W2373"/>
      <c r="X2373" t="s">
        <v>30</v>
      </c>
    </row>
    <row r="2374" spans="2:24">
      <c r="B2374" s="2" t="s">
        <v>3489</v>
      </c>
      <c r="C2374" s="1"/>
      <c r="D2374" s="1"/>
      <c r="E2374" s="1"/>
      <c r="F2374" s="1"/>
      <c r="G2374" s="1"/>
      <c r="H2374" s="1"/>
      <c r="I2374"/>
      <c r="J2374"/>
      <c r="K2374"/>
      <c r="L2374"/>
      <c r="M2374"/>
      <c r="N2374"/>
      <c r="O2374"/>
      <c r="Q2374" t="s">
        <v>25</v>
      </c>
      <c r="R2374" s="1"/>
      <c r="S2374" s="1"/>
      <c r="T2374" s="1" t="s">
        <v>333</v>
      </c>
      <c r="U2374" s="1" t="s">
        <v>28</v>
      </c>
      <c r="V2374" t="s">
        <v>29</v>
      </c>
      <c r="W2374"/>
      <c r="X2374" t="s">
        <v>30</v>
      </c>
    </row>
    <row r="2375" spans="2:24">
      <c r="B2375" s="2" t="s">
        <v>3490</v>
      </c>
      <c r="C2375" s="1"/>
      <c r="D2375" s="1"/>
      <c r="E2375" s="1"/>
      <c r="F2375" s="1"/>
      <c r="G2375" s="1"/>
      <c r="H2375" s="1"/>
      <c r="I2375"/>
      <c r="J2375"/>
      <c r="K2375"/>
      <c r="L2375"/>
      <c r="M2375"/>
      <c r="N2375"/>
      <c r="O2375"/>
      <c r="Q2375" t="s">
        <v>25</v>
      </c>
      <c r="R2375" s="1"/>
      <c r="S2375" s="1"/>
      <c r="T2375" s="1" t="s">
        <v>648</v>
      </c>
      <c r="U2375" s="1" t="s">
        <v>102</v>
      </c>
      <c r="V2375" t="s">
        <v>29</v>
      </c>
      <c r="W2375"/>
      <c r="X2375" t="s">
        <v>30</v>
      </c>
    </row>
    <row r="2376" spans="2:24">
      <c r="B2376" s="2" t="s">
        <v>3491</v>
      </c>
      <c r="C2376" s="1"/>
      <c r="D2376" s="1"/>
      <c r="E2376" s="1"/>
      <c r="F2376" s="1"/>
      <c r="G2376" s="1"/>
      <c r="H2376" s="1"/>
      <c r="I2376"/>
      <c r="J2376"/>
      <c r="K2376"/>
      <c r="L2376"/>
      <c r="M2376"/>
      <c r="N2376"/>
      <c r="O2376"/>
      <c r="Q2376" t="s">
        <v>25</v>
      </c>
      <c r="R2376" s="1" t="s">
        <v>3492</v>
      </c>
      <c r="S2376" s="1"/>
      <c r="T2376" s="1" t="s">
        <v>345</v>
      </c>
      <c r="U2376" s="1" t="s">
        <v>116</v>
      </c>
      <c r="V2376" t="s">
        <v>29</v>
      </c>
      <c r="W2376"/>
      <c r="X2376" t="s">
        <v>30</v>
      </c>
    </row>
    <row r="2377" spans="2:24">
      <c r="B2377" s="2" t="s">
        <v>3493</v>
      </c>
      <c r="C2377" s="1"/>
      <c r="D2377" s="1"/>
      <c r="E2377" s="1"/>
      <c r="F2377" s="1"/>
      <c r="G2377" s="1"/>
      <c r="H2377" s="1"/>
      <c r="I2377"/>
      <c r="J2377"/>
      <c r="K2377"/>
      <c r="L2377"/>
      <c r="M2377"/>
      <c r="N2377"/>
      <c r="O2377"/>
      <c r="Q2377" t="s">
        <v>25</v>
      </c>
      <c r="R2377" s="1"/>
      <c r="S2377" s="1"/>
      <c r="T2377" s="1" t="s">
        <v>39</v>
      </c>
      <c r="U2377" s="1" t="s">
        <v>28</v>
      </c>
      <c r="V2377" t="s">
        <v>29</v>
      </c>
      <c r="W2377"/>
      <c r="X2377" t="s">
        <v>30</v>
      </c>
    </row>
    <row r="2378" spans="2:24">
      <c r="B2378" s="2" t="s">
        <v>3494</v>
      </c>
      <c r="C2378" s="1">
        <v>9826210627</v>
      </c>
      <c r="D2378" s="1"/>
      <c r="E2378" s="1"/>
      <c r="F2378" s="1"/>
      <c r="G2378" s="1" t="s">
        <v>45</v>
      </c>
      <c r="H2378" s="1" t="s">
        <v>331</v>
      </c>
      <c r="I2378"/>
      <c r="J2378"/>
      <c r="K2378"/>
      <c r="L2378"/>
      <c r="M2378"/>
      <c r="N2378"/>
      <c r="O2378"/>
      <c r="Q2378" t="s">
        <v>25</v>
      </c>
      <c r="R2378" s="1"/>
      <c r="S2378" s="1"/>
      <c r="T2378" s="1" t="s">
        <v>2445</v>
      </c>
      <c r="U2378" s="1" t="s">
        <v>105</v>
      </c>
      <c r="V2378" t="s">
        <v>29</v>
      </c>
      <c r="W2378"/>
      <c r="X2378" t="s">
        <v>30</v>
      </c>
    </row>
    <row r="2379" spans="2:24">
      <c r="B2379" s="2" t="s">
        <v>3495</v>
      </c>
      <c r="C2379" s="1">
        <v>9811638180</v>
      </c>
      <c r="D2379" s="1"/>
      <c r="E2379" s="1"/>
      <c r="F2379" s="1"/>
      <c r="G2379" s="1" t="s">
        <v>915</v>
      </c>
      <c r="H2379" s="1" t="s">
        <v>57</v>
      </c>
      <c r="I2379"/>
      <c r="J2379"/>
      <c r="K2379"/>
      <c r="L2379"/>
      <c r="M2379"/>
      <c r="N2379"/>
      <c r="O2379"/>
      <c r="Q2379" t="s">
        <v>25</v>
      </c>
      <c r="R2379" s="1"/>
      <c r="S2379" s="1"/>
      <c r="T2379" s="1" t="s">
        <v>820</v>
      </c>
      <c r="U2379" s="1" t="s">
        <v>53</v>
      </c>
      <c r="V2379" t="s">
        <v>29</v>
      </c>
      <c r="W2379"/>
      <c r="X2379" t="s">
        <v>30</v>
      </c>
    </row>
    <row r="2380" spans="2:24">
      <c r="B2380" s="2" t="s">
        <v>3496</v>
      </c>
      <c r="C2380" s="1"/>
      <c r="D2380" s="1"/>
      <c r="E2380" s="1"/>
      <c r="F2380" s="1"/>
      <c r="G2380" s="1"/>
      <c r="H2380" s="1"/>
      <c r="I2380"/>
      <c r="J2380"/>
      <c r="K2380"/>
      <c r="L2380"/>
      <c r="M2380"/>
      <c r="N2380"/>
      <c r="O2380"/>
      <c r="Q2380" t="s">
        <v>25</v>
      </c>
      <c r="R2380" s="1"/>
      <c r="S2380" s="1"/>
      <c r="T2380" s="1" t="s">
        <v>239</v>
      </c>
      <c r="U2380" s="1" t="s">
        <v>240</v>
      </c>
      <c r="V2380" t="s">
        <v>29</v>
      </c>
      <c r="W2380"/>
      <c r="X2380" t="s">
        <v>30</v>
      </c>
    </row>
    <row r="2381" spans="2:24">
      <c r="B2381" s="2" t="s">
        <v>3497</v>
      </c>
      <c r="C2381" s="1"/>
      <c r="D2381" s="1"/>
      <c r="E2381" s="1"/>
      <c r="F2381" s="1"/>
      <c r="G2381" s="1"/>
      <c r="H2381" s="1"/>
      <c r="I2381"/>
      <c r="J2381"/>
      <c r="K2381"/>
      <c r="L2381"/>
      <c r="M2381"/>
      <c r="N2381"/>
      <c r="O2381"/>
      <c r="Q2381" t="s">
        <v>25</v>
      </c>
      <c r="R2381" s="1"/>
      <c r="S2381" s="1"/>
      <c r="T2381" s="1" t="s">
        <v>52</v>
      </c>
      <c r="U2381" s="1" t="s">
        <v>53</v>
      </c>
      <c r="V2381" t="s">
        <v>29</v>
      </c>
      <c r="W2381"/>
      <c r="X2381" t="s">
        <v>30</v>
      </c>
    </row>
    <row r="2382" spans="2:24">
      <c r="B2382" s="2" t="s">
        <v>3498</v>
      </c>
      <c r="C2382" s="1"/>
      <c r="D2382" s="1"/>
      <c r="E2382" s="1"/>
      <c r="F2382" s="1"/>
      <c r="G2382" s="1"/>
      <c r="H2382" s="1"/>
      <c r="I2382"/>
      <c r="J2382"/>
      <c r="K2382"/>
      <c r="L2382"/>
      <c r="M2382"/>
      <c r="N2382"/>
      <c r="O2382"/>
      <c r="Q2382" t="s">
        <v>25</v>
      </c>
      <c r="R2382" s="1"/>
      <c r="S2382" s="1"/>
      <c r="T2382" s="1" t="s">
        <v>52</v>
      </c>
      <c r="U2382" s="1" t="s">
        <v>53</v>
      </c>
      <c r="V2382" t="s">
        <v>29</v>
      </c>
      <c r="W2382"/>
      <c r="X2382" t="s">
        <v>30</v>
      </c>
    </row>
    <row r="2383" spans="2:24">
      <c r="B2383" s="2" t="s">
        <v>3499</v>
      </c>
      <c r="C2383" s="1"/>
      <c r="D2383" s="1"/>
      <c r="E2383" s="1"/>
      <c r="F2383" s="1"/>
      <c r="G2383" s="1"/>
      <c r="H2383" s="1"/>
      <c r="I2383"/>
      <c r="J2383"/>
      <c r="K2383"/>
      <c r="L2383"/>
      <c r="M2383"/>
      <c r="N2383"/>
      <c r="O2383"/>
      <c r="Q2383" t="s">
        <v>25</v>
      </c>
      <c r="R2383" s="1"/>
      <c r="S2383" s="1"/>
      <c r="T2383" s="1" t="s">
        <v>52</v>
      </c>
      <c r="U2383" s="1" t="s">
        <v>53</v>
      </c>
      <c r="V2383" t="s">
        <v>29</v>
      </c>
      <c r="W2383"/>
      <c r="X2383" t="s">
        <v>30</v>
      </c>
    </row>
    <row r="2384" spans="2:24">
      <c r="B2384" s="2" t="s">
        <v>3500</v>
      </c>
      <c r="C2384" s="1">
        <v>8007888788</v>
      </c>
      <c r="D2384" s="1"/>
      <c r="E2384" s="1"/>
      <c r="F2384" s="1"/>
      <c r="G2384" s="1" t="s">
        <v>45</v>
      </c>
      <c r="H2384" s="1" t="s">
        <v>57</v>
      </c>
      <c r="I2384"/>
      <c r="J2384"/>
      <c r="K2384"/>
      <c r="L2384"/>
      <c r="M2384"/>
      <c r="N2384"/>
      <c r="O2384"/>
      <c r="Q2384" t="s">
        <v>25</v>
      </c>
      <c r="R2384" s="1"/>
      <c r="S2384" s="1"/>
      <c r="T2384" s="1" t="s">
        <v>483</v>
      </c>
      <c r="U2384" s="1" t="s">
        <v>33</v>
      </c>
      <c r="V2384" t="s">
        <v>29</v>
      </c>
      <c r="W2384"/>
      <c r="X2384" t="s">
        <v>30</v>
      </c>
    </row>
    <row r="2385" spans="2:24">
      <c r="B2385" s="2" t="s">
        <v>3501</v>
      </c>
      <c r="C2385" s="1">
        <v>9822441913</v>
      </c>
      <c r="D2385" s="1"/>
      <c r="E2385" s="1"/>
      <c r="F2385" s="1"/>
      <c r="G2385" s="1" t="s">
        <v>45</v>
      </c>
      <c r="H2385" s="1" t="s">
        <v>92</v>
      </c>
      <c r="I2385"/>
      <c r="J2385"/>
      <c r="K2385"/>
      <c r="L2385"/>
      <c r="M2385"/>
      <c r="N2385"/>
      <c r="O2385"/>
      <c r="Q2385" t="s">
        <v>25</v>
      </c>
      <c r="R2385" s="1" t="s">
        <v>3502</v>
      </c>
      <c r="S2385" s="1"/>
      <c r="T2385" s="1" t="s">
        <v>3503</v>
      </c>
      <c r="U2385" s="1" t="s">
        <v>33</v>
      </c>
      <c r="V2385" t="s">
        <v>29</v>
      </c>
      <c r="W2385"/>
      <c r="X2385" t="s">
        <v>30</v>
      </c>
    </row>
    <row r="2386" spans="2:24">
      <c r="B2386" s="2" t="s">
        <v>3504</v>
      </c>
      <c r="C2386" s="1"/>
      <c r="D2386" s="1"/>
      <c r="E2386" s="1"/>
      <c r="F2386" s="1"/>
      <c r="G2386" s="1"/>
      <c r="H2386" s="1"/>
      <c r="I2386"/>
      <c r="J2386"/>
      <c r="K2386"/>
      <c r="L2386"/>
      <c r="M2386"/>
      <c r="N2386"/>
      <c r="O2386"/>
      <c r="Q2386" t="s">
        <v>25</v>
      </c>
      <c r="R2386" s="1"/>
      <c r="S2386" s="1"/>
      <c r="T2386" s="1" t="s">
        <v>163</v>
      </c>
      <c r="U2386" s="1" t="s">
        <v>116</v>
      </c>
      <c r="V2386" t="s">
        <v>29</v>
      </c>
      <c r="W2386"/>
      <c r="X2386" t="s">
        <v>30</v>
      </c>
    </row>
    <row r="2387" spans="2:24">
      <c r="B2387" s="2" t="s">
        <v>3505</v>
      </c>
      <c r="C2387" s="1"/>
      <c r="D2387" s="1"/>
      <c r="E2387" s="1"/>
      <c r="F2387" s="1"/>
      <c r="G2387" s="1"/>
      <c r="H2387" s="1"/>
      <c r="I2387"/>
      <c r="J2387"/>
      <c r="K2387"/>
      <c r="L2387"/>
      <c r="M2387"/>
      <c r="N2387"/>
      <c r="O2387"/>
      <c r="Q2387" t="s">
        <v>25</v>
      </c>
      <c r="R2387" s="1"/>
      <c r="S2387" s="1"/>
      <c r="T2387" s="1" t="s">
        <v>1469</v>
      </c>
      <c r="U2387" s="1" t="s">
        <v>43</v>
      </c>
      <c r="V2387" t="s">
        <v>29</v>
      </c>
      <c r="W2387"/>
      <c r="X2387" t="s">
        <v>30</v>
      </c>
    </row>
    <row r="2388" spans="2:24">
      <c r="B2388" s="2" t="s">
        <v>3506</v>
      </c>
      <c r="C2388" s="1"/>
      <c r="D2388" s="1"/>
      <c r="E2388" s="1"/>
      <c r="F2388" s="1"/>
      <c r="G2388" s="1"/>
      <c r="H2388" s="1"/>
      <c r="I2388"/>
      <c r="J2388"/>
      <c r="K2388"/>
      <c r="L2388"/>
      <c r="M2388"/>
      <c r="N2388"/>
      <c r="O2388"/>
      <c r="Q2388" t="s">
        <v>25</v>
      </c>
      <c r="R2388" s="1"/>
      <c r="S2388" s="1"/>
      <c r="T2388" s="1" t="s">
        <v>39</v>
      </c>
      <c r="U2388" s="1" t="s">
        <v>28</v>
      </c>
      <c r="V2388" t="s">
        <v>29</v>
      </c>
      <c r="W2388"/>
      <c r="X2388" t="s">
        <v>30</v>
      </c>
    </row>
    <row r="2389" spans="2:24">
      <c r="B2389" s="2" t="s">
        <v>3507</v>
      </c>
      <c r="C2389" s="1">
        <v>9826014379</v>
      </c>
      <c r="D2389" s="1"/>
      <c r="E2389" s="1"/>
      <c r="F2389" s="1"/>
      <c r="G2389" s="1" t="s">
        <v>45</v>
      </c>
      <c r="H2389" s="1" t="s">
        <v>331</v>
      </c>
      <c r="I2389"/>
      <c r="J2389"/>
      <c r="K2389"/>
      <c r="L2389"/>
      <c r="M2389"/>
      <c r="N2389"/>
      <c r="O2389"/>
      <c r="Q2389" t="s">
        <v>25</v>
      </c>
      <c r="R2389" s="1"/>
      <c r="S2389" s="1"/>
      <c r="T2389" s="1" t="s">
        <v>2585</v>
      </c>
      <c r="U2389" s="1" t="s">
        <v>105</v>
      </c>
      <c r="V2389" t="s">
        <v>29</v>
      </c>
      <c r="W2389"/>
      <c r="X2389" t="s">
        <v>30</v>
      </c>
    </row>
    <row r="2390" spans="2:24">
      <c r="B2390" s="2" t="s">
        <v>3508</v>
      </c>
      <c r="C2390" s="1"/>
      <c r="D2390" s="1"/>
      <c r="E2390" s="1"/>
      <c r="F2390" s="1"/>
      <c r="G2390" s="1"/>
      <c r="H2390" s="1"/>
      <c r="I2390"/>
      <c r="J2390"/>
      <c r="K2390"/>
      <c r="L2390"/>
      <c r="M2390"/>
      <c r="N2390"/>
      <c r="O2390"/>
      <c r="Q2390" t="s">
        <v>25</v>
      </c>
      <c r="R2390" s="1" t="s">
        <v>3509</v>
      </c>
      <c r="S2390" s="1"/>
      <c r="T2390" s="1" t="s">
        <v>167</v>
      </c>
      <c r="U2390" s="1" t="s">
        <v>28</v>
      </c>
      <c r="V2390" t="s">
        <v>29</v>
      </c>
      <c r="W2390"/>
      <c r="X2390" t="s">
        <v>30</v>
      </c>
    </row>
    <row r="2391" spans="2:24">
      <c r="B2391" s="2" t="s">
        <v>3510</v>
      </c>
      <c r="C2391" s="1"/>
      <c r="D2391" s="1"/>
      <c r="E2391" s="1"/>
      <c r="F2391" s="1"/>
      <c r="G2391" s="1"/>
      <c r="H2391" s="1"/>
      <c r="I2391"/>
      <c r="J2391"/>
      <c r="K2391"/>
      <c r="L2391"/>
      <c r="M2391"/>
      <c r="N2391"/>
      <c r="O2391"/>
      <c r="Q2391" t="s">
        <v>25</v>
      </c>
      <c r="R2391" s="1"/>
      <c r="S2391" s="1"/>
      <c r="T2391" s="1" t="s">
        <v>1306</v>
      </c>
      <c r="U2391" s="1" t="s">
        <v>28</v>
      </c>
      <c r="V2391" t="s">
        <v>29</v>
      </c>
      <c r="W2391"/>
      <c r="X2391" t="s">
        <v>30</v>
      </c>
    </row>
    <row r="2392" spans="2:24">
      <c r="B2392" s="2" t="s">
        <v>3511</v>
      </c>
      <c r="C2392" s="1"/>
      <c r="D2392" s="1"/>
      <c r="E2392" s="1"/>
      <c r="F2392" s="1"/>
      <c r="G2392" s="1"/>
      <c r="H2392" s="1"/>
      <c r="I2392"/>
      <c r="J2392"/>
      <c r="K2392"/>
      <c r="L2392"/>
      <c r="M2392"/>
      <c r="N2392"/>
      <c r="O2392"/>
      <c r="Q2392" t="s">
        <v>25</v>
      </c>
      <c r="R2392" s="1" t="s">
        <v>3512</v>
      </c>
      <c r="S2392" s="1"/>
      <c r="T2392" s="1" t="s">
        <v>52</v>
      </c>
      <c r="U2392" s="1" t="s">
        <v>53</v>
      </c>
      <c r="V2392" t="s">
        <v>29</v>
      </c>
      <c r="W2392"/>
      <c r="X2392" t="s">
        <v>30</v>
      </c>
    </row>
    <row r="2393" spans="2:24">
      <c r="B2393" s="2" t="s">
        <v>3513</v>
      </c>
      <c r="C2393" s="1"/>
      <c r="D2393" s="1"/>
      <c r="E2393" s="1"/>
      <c r="F2393" s="1"/>
      <c r="G2393" s="1"/>
      <c r="H2393" s="1"/>
      <c r="I2393"/>
      <c r="J2393"/>
      <c r="K2393"/>
      <c r="L2393"/>
      <c r="M2393"/>
      <c r="N2393"/>
      <c r="O2393"/>
      <c r="Q2393" t="s">
        <v>25</v>
      </c>
      <c r="R2393" s="1" t="s">
        <v>3514</v>
      </c>
      <c r="S2393" s="1"/>
      <c r="T2393" s="1" t="s">
        <v>3515</v>
      </c>
      <c r="U2393" s="1" t="s">
        <v>33</v>
      </c>
      <c r="V2393" t="s">
        <v>29</v>
      </c>
      <c r="W2393"/>
      <c r="X2393" t="s">
        <v>30</v>
      </c>
    </row>
    <row r="2394" spans="2:24">
      <c r="B2394" s="2" t="s">
        <v>3516</v>
      </c>
      <c r="C2394" s="1">
        <v>9439600869</v>
      </c>
      <c r="D2394" s="1"/>
      <c r="E2394" s="1"/>
      <c r="F2394" s="1"/>
      <c r="G2394" s="1" t="s">
        <v>146</v>
      </c>
      <c r="H2394" s="1" t="s">
        <v>331</v>
      </c>
      <c r="I2394"/>
      <c r="J2394"/>
      <c r="K2394"/>
      <c r="L2394"/>
      <c r="M2394"/>
      <c r="N2394"/>
      <c r="O2394"/>
      <c r="Q2394" t="s">
        <v>25</v>
      </c>
      <c r="R2394" s="1"/>
      <c r="S2394" s="1"/>
      <c r="T2394" s="1" t="s">
        <v>3517</v>
      </c>
      <c r="U2394" s="1" t="s">
        <v>240</v>
      </c>
      <c r="V2394" t="s">
        <v>29</v>
      </c>
      <c r="W2394"/>
      <c r="X2394" t="s">
        <v>30</v>
      </c>
    </row>
    <row r="2395" spans="2:24">
      <c r="B2395" s="2" t="s">
        <v>3518</v>
      </c>
      <c r="C2395" s="1"/>
      <c r="D2395" s="1"/>
      <c r="E2395" s="1"/>
      <c r="F2395" s="1"/>
      <c r="G2395" s="1"/>
      <c r="H2395" s="1"/>
      <c r="I2395"/>
      <c r="J2395"/>
      <c r="K2395"/>
      <c r="L2395"/>
      <c r="M2395"/>
      <c r="N2395"/>
      <c r="O2395"/>
      <c r="Q2395" t="s">
        <v>25</v>
      </c>
      <c r="R2395" s="1" t="s">
        <v>3519</v>
      </c>
      <c r="S2395" s="1"/>
      <c r="T2395" s="1" t="s">
        <v>3520</v>
      </c>
      <c r="U2395" s="1" t="s">
        <v>28</v>
      </c>
      <c r="V2395" t="s">
        <v>29</v>
      </c>
      <c r="W2395"/>
      <c r="X2395" t="s">
        <v>30</v>
      </c>
    </row>
    <row r="2396" spans="2:24">
      <c r="B2396" s="2" t="s">
        <v>3521</v>
      </c>
      <c r="C2396" s="1">
        <v>9826068030</v>
      </c>
      <c r="D2396" s="1"/>
      <c r="E2396" s="1"/>
      <c r="F2396" s="1"/>
      <c r="G2396" s="1" t="s">
        <v>45</v>
      </c>
      <c r="H2396" s="1" t="s">
        <v>331</v>
      </c>
      <c r="I2396"/>
      <c r="J2396"/>
      <c r="K2396"/>
      <c r="L2396"/>
      <c r="M2396"/>
      <c r="N2396"/>
      <c r="O2396"/>
      <c r="Q2396" t="s">
        <v>25</v>
      </c>
      <c r="R2396" s="1"/>
      <c r="S2396" s="1"/>
      <c r="T2396" s="1" t="s">
        <v>3522</v>
      </c>
      <c r="U2396" s="1" t="s">
        <v>105</v>
      </c>
      <c r="V2396" t="s">
        <v>29</v>
      </c>
      <c r="W2396"/>
      <c r="X2396" t="s">
        <v>30</v>
      </c>
    </row>
    <row r="2397" spans="2:24">
      <c r="B2397" s="2" t="s">
        <v>3523</v>
      </c>
      <c r="C2397" s="1">
        <v>7381103236</v>
      </c>
      <c r="D2397" s="1"/>
      <c r="E2397" s="1"/>
      <c r="F2397" s="1"/>
      <c r="G2397" s="1" t="s">
        <v>56</v>
      </c>
      <c r="H2397" s="1" t="s">
        <v>247</v>
      </c>
      <c r="I2397"/>
      <c r="J2397"/>
      <c r="K2397"/>
      <c r="L2397"/>
      <c r="M2397"/>
      <c r="N2397"/>
      <c r="O2397"/>
      <c r="Q2397" t="s">
        <v>25</v>
      </c>
      <c r="R2397" s="1" t="s">
        <v>3524</v>
      </c>
      <c r="S2397" s="1"/>
      <c r="T2397" s="1" t="s">
        <v>3525</v>
      </c>
      <c r="U2397" s="1" t="s">
        <v>240</v>
      </c>
      <c r="V2397" t="s">
        <v>29</v>
      </c>
      <c r="W2397"/>
      <c r="X2397" t="s">
        <v>30</v>
      </c>
    </row>
    <row r="2398" spans="2:24">
      <c r="B2398" s="2" t="s">
        <v>3526</v>
      </c>
      <c r="C2398" s="1"/>
      <c r="D2398" s="1"/>
      <c r="E2398" s="1"/>
      <c r="F2398" s="1"/>
      <c r="G2398" s="1"/>
      <c r="H2398" s="1"/>
      <c r="I2398"/>
      <c r="J2398"/>
      <c r="K2398"/>
      <c r="L2398"/>
      <c r="M2398"/>
      <c r="N2398"/>
      <c r="O2398"/>
      <c r="Q2398" t="s">
        <v>25</v>
      </c>
      <c r="R2398" s="1"/>
      <c r="S2398" s="1"/>
      <c r="T2398" s="1" t="s">
        <v>498</v>
      </c>
      <c r="U2398" s="1" t="s">
        <v>33</v>
      </c>
      <c r="V2398" t="s">
        <v>29</v>
      </c>
      <c r="W2398"/>
      <c r="X2398" t="s">
        <v>30</v>
      </c>
    </row>
    <row r="2399" spans="2:24">
      <c r="B2399" s="2" t="s">
        <v>3527</v>
      </c>
      <c r="C2399" s="1"/>
      <c r="D2399" s="1"/>
      <c r="E2399" s="1"/>
      <c r="F2399" s="1"/>
      <c r="G2399" s="1"/>
      <c r="H2399" s="1"/>
      <c r="I2399"/>
      <c r="J2399"/>
      <c r="K2399"/>
      <c r="L2399"/>
      <c r="M2399"/>
      <c r="N2399"/>
      <c r="O2399"/>
      <c r="Q2399" t="s">
        <v>25</v>
      </c>
      <c r="R2399" s="1" t="s">
        <v>3528</v>
      </c>
      <c r="S2399" s="1"/>
      <c r="T2399" s="1" t="s">
        <v>3529</v>
      </c>
      <c r="U2399" s="1" t="s">
        <v>33</v>
      </c>
      <c r="V2399" t="s">
        <v>29</v>
      </c>
      <c r="W2399"/>
      <c r="X2399" t="s">
        <v>30</v>
      </c>
    </row>
    <row r="2400" spans="2:24">
      <c r="B2400" s="2" t="s">
        <v>3530</v>
      </c>
      <c r="C2400" s="1"/>
      <c r="D2400" s="1"/>
      <c r="E2400" s="1"/>
      <c r="F2400" s="1"/>
      <c r="G2400" s="1"/>
      <c r="H2400" s="1"/>
      <c r="I2400"/>
      <c r="J2400"/>
      <c r="K2400"/>
      <c r="L2400"/>
      <c r="M2400"/>
      <c r="N2400"/>
      <c r="O2400"/>
      <c r="Q2400" t="s">
        <v>25</v>
      </c>
      <c r="R2400" s="1" t="s">
        <v>3531</v>
      </c>
      <c r="S2400" s="1"/>
      <c r="T2400" s="1" t="s">
        <v>39</v>
      </c>
      <c r="U2400" s="1" t="s">
        <v>28</v>
      </c>
      <c r="V2400" t="s">
        <v>29</v>
      </c>
      <c r="W2400"/>
      <c r="X2400" t="s">
        <v>30</v>
      </c>
    </row>
    <row r="2401" spans="2:24">
      <c r="B2401" s="2" t="s">
        <v>3532</v>
      </c>
      <c r="C2401" s="1"/>
      <c r="D2401" s="1"/>
      <c r="E2401" s="1"/>
      <c r="F2401" s="1"/>
      <c r="G2401" s="1"/>
      <c r="H2401" s="1"/>
      <c r="I2401"/>
      <c r="J2401"/>
      <c r="K2401"/>
      <c r="L2401"/>
      <c r="M2401"/>
      <c r="N2401"/>
      <c r="O2401"/>
      <c r="Q2401" t="s">
        <v>25</v>
      </c>
      <c r="R2401" s="1"/>
      <c r="S2401" s="1"/>
      <c r="T2401" s="1" t="s">
        <v>213</v>
      </c>
      <c r="U2401" s="1" t="s">
        <v>185</v>
      </c>
      <c r="V2401" t="s">
        <v>29</v>
      </c>
      <c r="W2401"/>
      <c r="X2401" t="s">
        <v>30</v>
      </c>
    </row>
    <row r="2402" spans="2:24">
      <c r="B2402" s="2" t="s">
        <v>3533</v>
      </c>
      <c r="C2402" s="1"/>
      <c r="D2402" s="1"/>
      <c r="E2402" s="1"/>
      <c r="F2402" s="1"/>
      <c r="G2402" s="1"/>
      <c r="H2402" s="1"/>
      <c r="I2402"/>
      <c r="J2402"/>
      <c r="K2402"/>
      <c r="L2402"/>
      <c r="M2402"/>
      <c r="N2402"/>
      <c r="O2402"/>
      <c r="Q2402" t="s">
        <v>25</v>
      </c>
      <c r="R2402" s="1" t="s">
        <v>3534</v>
      </c>
      <c r="S2402" s="1"/>
      <c r="T2402" s="1" t="s">
        <v>3535</v>
      </c>
      <c r="U2402" s="1" t="s">
        <v>102</v>
      </c>
      <c r="V2402" t="s">
        <v>29</v>
      </c>
      <c r="W2402"/>
      <c r="X2402" t="s">
        <v>30</v>
      </c>
    </row>
    <row r="2403" spans="2:24">
      <c r="B2403" s="2" t="s">
        <v>3536</v>
      </c>
      <c r="C2403" s="1"/>
      <c r="D2403" s="1"/>
      <c r="E2403" s="1"/>
      <c r="F2403" s="1"/>
      <c r="G2403" s="1"/>
      <c r="H2403" s="1"/>
      <c r="I2403"/>
      <c r="J2403"/>
      <c r="K2403"/>
      <c r="L2403"/>
      <c r="M2403"/>
      <c r="N2403"/>
      <c r="O2403"/>
      <c r="Q2403" t="s">
        <v>25</v>
      </c>
      <c r="R2403" s="1" t="s">
        <v>3537</v>
      </c>
      <c r="S2403" s="1"/>
      <c r="T2403" s="1" t="s">
        <v>52</v>
      </c>
      <c r="U2403" s="1" t="s">
        <v>53</v>
      </c>
      <c r="V2403" t="s">
        <v>29</v>
      </c>
      <c r="W2403"/>
      <c r="X2403" t="s">
        <v>30</v>
      </c>
    </row>
    <row r="2404" spans="2:24">
      <c r="B2404" s="2" t="s">
        <v>3538</v>
      </c>
      <c r="C2404" s="1">
        <v>8448034100</v>
      </c>
      <c r="D2404" s="1"/>
      <c r="E2404" s="1"/>
      <c r="F2404" s="1"/>
      <c r="G2404" s="1" t="s">
        <v>146</v>
      </c>
      <c r="H2404" s="1" t="s">
        <v>476</v>
      </c>
      <c r="I2404"/>
      <c r="J2404"/>
      <c r="K2404"/>
      <c r="L2404"/>
      <c r="M2404"/>
      <c r="N2404"/>
      <c r="O2404"/>
      <c r="Q2404" t="s">
        <v>25</v>
      </c>
      <c r="R2404" s="1"/>
      <c r="S2404" s="1"/>
      <c r="T2404" s="1" t="s">
        <v>39</v>
      </c>
      <c r="U2404" s="1" t="s">
        <v>28</v>
      </c>
      <c r="V2404" t="s">
        <v>29</v>
      </c>
      <c r="W2404"/>
      <c r="X2404" t="s">
        <v>30</v>
      </c>
    </row>
    <row r="2405" spans="2:24">
      <c r="B2405" s="2" t="s">
        <v>3539</v>
      </c>
      <c r="C2405" s="1"/>
      <c r="D2405" s="1"/>
      <c r="E2405" s="1"/>
      <c r="F2405" s="1"/>
      <c r="G2405" s="1"/>
      <c r="H2405" s="1"/>
      <c r="I2405"/>
      <c r="J2405"/>
      <c r="K2405"/>
      <c r="L2405"/>
      <c r="M2405"/>
      <c r="N2405"/>
      <c r="O2405"/>
      <c r="Q2405" t="s">
        <v>25</v>
      </c>
      <c r="R2405" s="1" t="s">
        <v>3540</v>
      </c>
      <c r="S2405" s="1"/>
      <c r="T2405" s="1" t="s">
        <v>137</v>
      </c>
      <c r="U2405" s="1" t="s">
        <v>33</v>
      </c>
      <c r="V2405" t="s">
        <v>29</v>
      </c>
      <c r="W2405"/>
      <c r="X2405" t="s">
        <v>30</v>
      </c>
    </row>
    <row r="2406" spans="2:24">
      <c r="B2406" s="2" t="s">
        <v>3541</v>
      </c>
      <c r="C2406" s="1"/>
      <c r="D2406" s="1"/>
      <c r="E2406" s="1"/>
      <c r="F2406" s="1"/>
      <c r="G2406" s="1"/>
      <c r="H2406" s="1"/>
      <c r="I2406"/>
      <c r="J2406"/>
      <c r="K2406"/>
      <c r="L2406"/>
      <c r="M2406"/>
      <c r="N2406"/>
      <c r="O2406"/>
      <c r="Q2406" t="s">
        <v>25</v>
      </c>
      <c r="R2406" s="1"/>
      <c r="S2406" s="1"/>
      <c r="T2406" s="1" t="s">
        <v>39</v>
      </c>
      <c r="U2406" s="1" t="s">
        <v>28</v>
      </c>
      <c r="V2406" t="s">
        <v>29</v>
      </c>
      <c r="W2406"/>
      <c r="X2406" t="s">
        <v>30</v>
      </c>
    </row>
    <row r="2407" spans="2:24">
      <c r="B2407" s="2" t="s">
        <v>3542</v>
      </c>
      <c r="C2407" s="1">
        <v>7838383339</v>
      </c>
      <c r="D2407" s="1"/>
      <c r="E2407" s="1"/>
      <c r="F2407" s="1"/>
      <c r="G2407" s="1" t="s">
        <v>146</v>
      </c>
      <c r="H2407" s="1" t="s">
        <v>331</v>
      </c>
      <c r="I2407"/>
      <c r="J2407"/>
      <c r="K2407"/>
      <c r="L2407"/>
      <c r="M2407"/>
      <c r="N2407"/>
      <c r="O2407"/>
      <c r="Q2407" t="s">
        <v>25</v>
      </c>
      <c r="R2407" s="1" t="s">
        <v>3543</v>
      </c>
      <c r="S2407" s="1"/>
      <c r="T2407" s="1" t="s">
        <v>594</v>
      </c>
      <c r="U2407" s="1" t="s">
        <v>53</v>
      </c>
      <c r="V2407" t="s">
        <v>29</v>
      </c>
      <c r="W2407"/>
      <c r="X2407" t="s">
        <v>30</v>
      </c>
    </row>
    <row r="2408" spans="2:24">
      <c r="B2408" s="2" t="s">
        <v>3544</v>
      </c>
      <c r="C2408" s="1">
        <v>9322531380</v>
      </c>
      <c r="D2408" s="1"/>
      <c r="E2408" s="1"/>
      <c r="F2408" s="1"/>
      <c r="G2408" s="1" t="s">
        <v>72</v>
      </c>
      <c r="H2408" s="1" t="s">
        <v>92</v>
      </c>
      <c r="I2408"/>
      <c r="J2408"/>
      <c r="K2408"/>
      <c r="L2408"/>
      <c r="M2408"/>
      <c r="N2408"/>
      <c r="O2408"/>
      <c r="Q2408" t="s">
        <v>25</v>
      </c>
      <c r="R2408" s="1"/>
      <c r="S2408" s="1"/>
      <c r="T2408" s="1" t="s">
        <v>211</v>
      </c>
      <c r="U2408" s="1" t="s">
        <v>33</v>
      </c>
      <c r="V2408" t="s">
        <v>29</v>
      </c>
      <c r="W2408"/>
      <c r="X2408" t="s">
        <v>30</v>
      </c>
    </row>
    <row r="2409" spans="2:24">
      <c r="B2409" s="2" t="s">
        <v>3545</v>
      </c>
      <c r="C2409" s="1"/>
      <c r="D2409" s="1"/>
      <c r="E2409" s="1"/>
      <c r="F2409" s="1"/>
      <c r="G2409" s="1"/>
      <c r="H2409" s="1"/>
      <c r="I2409"/>
      <c r="J2409"/>
      <c r="K2409"/>
      <c r="L2409"/>
      <c r="M2409"/>
      <c r="N2409"/>
      <c r="O2409"/>
      <c r="Q2409" t="s">
        <v>25</v>
      </c>
      <c r="R2409" s="1"/>
      <c r="S2409" s="1"/>
      <c r="T2409" s="1" t="s">
        <v>52</v>
      </c>
      <c r="U2409" s="1" t="s">
        <v>53</v>
      </c>
      <c r="V2409" t="s">
        <v>29</v>
      </c>
      <c r="W2409"/>
      <c r="X2409" t="s">
        <v>30</v>
      </c>
    </row>
    <row r="2410" spans="2:24">
      <c r="B2410" s="2" t="s">
        <v>3546</v>
      </c>
      <c r="C2410" s="1"/>
      <c r="D2410" s="1"/>
      <c r="E2410" s="1"/>
      <c r="F2410" s="1"/>
      <c r="G2410" s="1"/>
      <c r="H2410" s="1"/>
      <c r="I2410"/>
      <c r="J2410"/>
      <c r="K2410"/>
      <c r="L2410"/>
      <c r="M2410"/>
      <c r="N2410"/>
      <c r="O2410"/>
      <c r="Q2410" t="s">
        <v>25</v>
      </c>
      <c r="R2410" s="1"/>
      <c r="S2410" s="1"/>
      <c r="T2410" s="1" t="s">
        <v>621</v>
      </c>
      <c r="U2410" s="1" t="s">
        <v>276</v>
      </c>
      <c r="V2410" t="s">
        <v>29</v>
      </c>
      <c r="W2410"/>
      <c r="X2410" t="s">
        <v>30</v>
      </c>
    </row>
    <row r="2411" spans="2:24">
      <c r="B2411" s="2" t="s">
        <v>3547</v>
      </c>
      <c r="C2411" s="1"/>
      <c r="D2411" s="1"/>
      <c r="E2411" s="1"/>
      <c r="F2411" s="1"/>
      <c r="G2411" s="1"/>
      <c r="H2411" s="1"/>
      <c r="I2411"/>
      <c r="J2411"/>
      <c r="K2411"/>
      <c r="L2411"/>
      <c r="M2411"/>
      <c r="N2411"/>
      <c r="O2411"/>
      <c r="Q2411" t="s">
        <v>25</v>
      </c>
      <c r="R2411" s="1"/>
      <c r="S2411" s="1"/>
      <c r="T2411" s="1" t="s">
        <v>3262</v>
      </c>
      <c r="U2411" s="1" t="s">
        <v>276</v>
      </c>
      <c r="V2411" t="s">
        <v>29</v>
      </c>
      <c r="W2411"/>
      <c r="X2411" t="s">
        <v>30</v>
      </c>
    </row>
    <row r="2412" spans="2:24">
      <c r="B2412" s="2" t="s">
        <v>3548</v>
      </c>
      <c r="C2412" s="1">
        <v>9999795509</v>
      </c>
      <c r="D2412" s="1"/>
      <c r="E2412" s="1"/>
      <c r="F2412" s="1"/>
      <c r="G2412" s="1" t="s">
        <v>56</v>
      </c>
      <c r="H2412" s="1" t="s">
        <v>476</v>
      </c>
      <c r="I2412"/>
      <c r="J2412"/>
      <c r="K2412"/>
      <c r="L2412"/>
      <c r="M2412"/>
      <c r="N2412"/>
      <c r="O2412"/>
      <c r="Q2412" t="s">
        <v>25</v>
      </c>
      <c r="R2412" s="1"/>
      <c r="S2412" s="1"/>
      <c r="T2412" s="1" t="s">
        <v>93</v>
      </c>
      <c r="U2412" s="1" t="s">
        <v>53</v>
      </c>
      <c r="V2412" t="s">
        <v>29</v>
      </c>
      <c r="W2412"/>
      <c r="X2412" t="s">
        <v>30</v>
      </c>
    </row>
    <row r="2413" spans="2:24">
      <c r="B2413" s="2" t="s">
        <v>3549</v>
      </c>
      <c r="C2413" s="1"/>
      <c r="D2413" s="1"/>
      <c r="E2413" s="1"/>
      <c r="F2413" s="1"/>
      <c r="G2413" s="1"/>
      <c r="H2413" s="1"/>
      <c r="I2413"/>
      <c r="J2413"/>
      <c r="K2413"/>
      <c r="L2413"/>
      <c r="M2413"/>
      <c r="N2413"/>
      <c r="O2413"/>
      <c r="Q2413" t="s">
        <v>25</v>
      </c>
      <c r="R2413" s="1"/>
      <c r="S2413" s="1"/>
      <c r="T2413" s="1" t="s">
        <v>52</v>
      </c>
      <c r="U2413" s="1" t="s">
        <v>53</v>
      </c>
      <c r="V2413" t="s">
        <v>29</v>
      </c>
      <c r="W2413"/>
      <c r="X2413" t="s">
        <v>30</v>
      </c>
    </row>
    <row r="2414" spans="2:24">
      <c r="B2414" s="2" t="s">
        <v>3550</v>
      </c>
      <c r="C2414" s="1"/>
      <c r="D2414" s="1"/>
      <c r="E2414" s="1"/>
      <c r="F2414" s="1"/>
      <c r="G2414" s="1"/>
      <c r="H2414" s="1"/>
      <c r="I2414"/>
      <c r="J2414"/>
      <c r="K2414"/>
      <c r="L2414"/>
      <c r="M2414"/>
      <c r="N2414"/>
      <c r="O2414"/>
      <c r="Q2414" t="s">
        <v>25</v>
      </c>
      <c r="R2414" s="1" t="s">
        <v>3551</v>
      </c>
      <c r="S2414" s="1"/>
      <c r="T2414" s="1" t="s">
        <v>52</v>
      </c>
      <c r="U2414" s="1" t="s">
        <v>53</v>
      </c>
      <c r="V2414" t="s">
        <v>29</v>
      </c>
      <c r="W2414"/>
      <c r="X2414" t="s">
        <v>30</v>
      </c>
    </row>
    <row r="2415" spans="2:24">
      <c r="B2415" s="2" t="s">
        <v>3552</v>
      </c>
      <c r="C2415" s="1"/>
      <c r="D2415" s="1"/>
      <c r="E2415" s="1"/>
      <c r="F2415" s="1"/>
      <c r="G2415" s="1"/>
      <c r="H2415" s="1"/>
      <c r="I2415"/>
      <c r="J2415"/>
      <c r="K2415"/>
      <c r="L2415"/>
      <c r="M2415"/>
      <c r="N2415"/>
      <c r="O2415"/>
      <c r="Q2415" t="s">
        <v>25</v>
      </c>
      <c r="R2415" s="1"/>
      <c r="S2415" s="1"/>
      <c r="T2415" s="1" t="s">
        <v>548</v>
      </c>
      <c r="U2415" s="1" t="s">
        <v>350</v>
      </c>
      <c r="V2415" t="s">
        <v>29</v>
      </c>
      <c r="W2415"/>
      <c r="X2415" t="s">
        <v>30</v>
      </c>
    </row>
    <row r="2416" spans="2:24">
      <c r="B2416" s="2" t="s">
        <v>3553</v>
      </c>
      <c r="C2416" s="1">
        <v>8806333358</v>
      </c>
      <c r="D2416" s="1"/>
      <c r="E2416" s="1"/>
      <c r="F2416" s="1"/>
      <c r="G2416" s="1" t="s">
        <v>45</v>
      </c>
      <c r="H2416" s="1" t="s">
        <v>1268</v>
      </c>
      <c r="I2416"/>
      <c r="J2416"/>
      <c r="K2416"/>
      <c r="L2416"/>
      <c r="M2416"/>
      <c r="N2416"/>
      <c r="O2416"/>
      <c r="Q2416" t="s">
        <v>25</v>
      </c>
      <c r="R2416" s="1"/>
      <c r="S2416" s="1"/>
      <c r="T2416" s="1" t="s">
        <v>1256</v>
      </c>
      <c r="U2416" s="1" t="s">
        <v>33</v>
      </c>
      <c r="V2416" t="s">
        <v>29</v>
      </c>
      <c r="W2416"/>
      <c r="X2416" t="s">
        <v>30</v>
      </c>
    </row>
    <row r="2417" spans="2:24">
      <c r="B2417" s="2" t="s">
        <v>3554</v>
      </c>
      <c r="C2417" s="1"/>
      <c r="D2417" s="1"/>
      <c r="E2417" s="1"/>
      <c r="F2417" s="1"/>
      <c r="G2417" s="1"/>
      <c r="H2417" s="1"/>
      <c r="I2417"/>
      <c r="J2417"/>
      <c r="K2417"/>
      <c r="L2417"/>
      <c r="M2417"/>
      <c r="N2417"/>
      <c r="O2417"/>
      <c r="Q2417" t="s">
        <v>25</v>
      </c>
      <c r="R2417" s="1" t="s">
        <v>3555</v>
      </c>
      <c r="S2417" s="1"/>
      <c r="T2417" s="1" t="s">
        <v>577</v>
      </c>
      <c r="U2417" s="1" t="s">
        <v>319</v>
      </c>
      <c r="V2417" t="s">
        <v>29</v>
      </c>
      <c r="W2417"/>
      <c r="X2417" t="s">
        <v>30</v>
      </c>
    </row>
    <row r="2418" spans="2:24">
      <c r="B2418" s="2" t="s">
        <v>3556</v>
      </c>
      <c r="C2418" s="1"/>
      <c r="D2418" s="1"/>
      <c r="E2418" s="1"/>
      <c r="F2418" s="1"/>
      <c r="G2418" s="1"/>
      <c r="H2418" s="1"/>
      <c r="I2418"/>
      <c r="J2418"/>
      <c r="K2418"/>
      <c r="L2418"/>
      <c r="M2418"/>
      <c r="N2418"/>
      <c r="O2418"/>
      <c r="Q2418" t="s">
        <v>25</v>
      </c>
      <c r="R2418" s="1" t="s">
        <v>3557</v>
      </c>
      <c r="S2418" s="1"/>
      <c r="T2418" s="1" t="s">
        <v>52</v>
      </c>
      <c r="U2418" s="1" t="s">
        <v>53</v>
      </c>
      <c r="V2418" t="s">
        <v>29</v>
      </c>
      <c r="W2418"/>
      <c r="X2418" t="s">
        <v>30</v>
      </c>
    </row>
    <row r="2419" spans="2:24">
      <c r="B2419" s="2" t="s">
        <v>3558</v>
      </c>
      <c r="C2419" s="1"/>
      <c r="D2419" s="1"/>
      <c r="E2419" s="1"/>
      <c r="F2419" s="1"/>
      <c r="G2419" s="1"/>
      <c r="H2419" s="1"/>
      <c r="I2419"/>
      <c r="J2419"/>
      <c r="K2419"/>
      <c r="L2419"/>
      <c r="M2419"/>
      <c r="N2419"/>
      <c r="O2419"/>
      <c r="Q2419" t="s">
        <v>25</v>
      </c>
      <c r="R2419" s="1"/>
      <c r="S2419" s="1"/>
      <c r="T2419" s="1" t="s">
        <v>1193</v>
      </c>
      <c r="U2419" s="1" t="s">
        <v>90</v>
      </c>
      <c r="V2419" t="s">
        <v>29</v>
      </c>
      <c r="W2419"/>
      <c r="X2419" t="s">
        <v>30</v>
      </c>
    </row>
    <row r="2420" spans="2:24">
      <c r="B2420" s="2" t="s">
        <v>3559</v>
      </c>
      <c r="C2420" s="1"/>
      <c r="D2420" s="1"/>
      <c r="E2420" s="1"/>
      <c r="F2420" s="1"/>
      <c r="G2420" s="1"/>
      <c r="H2420" s="1"/>
      <c r="I2420"/>
      <c r="J2420"/>
      <c r="K2420"/>
      <c r="L2420"/>
      <c r="M2420"/>
      <c r="N2420"/>
      <c r="O2420"/>
      <c r="Q2420" t="s">
        <v>25</v>
      </c>
      <c r="R2420" s="1"/>
      <c r="S2420" s="1"/>
      <c r="T2420" s="1" t="s">
        <v>157</v>
      </c>
      <c r="U2420" s="1" t="s">
        <v>158</v>
      </c>
      <c r="V2420" t="s">
        <v>29</v>
      </c>
      <c r="W2420"/>
      <c r="X2420" t="s">
        <v>30</v>
      </c>
    </row>
    <row r="2421" spans="2:24">
      <c r="B2421" s="2" t="s">
        <v>3560</v>
      </c>
      <c r="C2421" s="1"/>
      <c r="D2421" s="1"/>
      <c r="E2421" s="1"/>
      <c r="F2421" s="1"/>
      <c r="G2421" s="1"/>
      <c r="H2421" s="1"/>
      <c r="I2421"/>
      <c r="J2421"/>
      <c r="K2421"/>
      <c r="L2421"/>
      <c r="M2421"/>
      <c r="N2421"/>
      <c r="O2421"/>
      <c r="Q2421" t="s">
        <v>25</v>
      </c>
      <c r="R2421" s="1"/>
      <c r="S2421" s="1"/>
      <c r="T2421" s="1" t="s">
        <v>86</v>
      </c>
      <c r="U2421" s="1" t="s">
        <v>43</v>
      </c>
      <c r="V2421" t="s">
        <v>29</v>
      </c>
      <c r="W2421"/>
      <c r="X2421" t="s">
        <v>30</v>
      </c>
    </row>
    <row r="2422" spans="2:24">
      <c r="B2422" s="2" t="s">
        <v>3561</v>
      </c>
      <c r="C2422" s="1">
        <v>9797977571</v>
      </c>
      <c r="D2422" s="1"/>
      <c r="E2422" s="1"/>
      <c r="F2422" s="1"/>
      <c r="G2422" s="1" t="s">
        <v>146</v>
      </c>
      <c r="H2422" s="1" t="s">
        <v>331</v>
      </c>
      <c r="I2422"/>
      <c r="J2422"/>
      <c r="K2422"/>
      <c r="L2422"/>
      <c r="M2422"/>
      <c r="N2422"/>
      <c r="O2422"/>
      <c r="Q2422" t="s">
        <v>25</v>
      </c>
      <c r="R2422" s="1"/>
      <c r="S2422" s="1"/>
      <c r="T2422" s="1" t="s">
        <v>3562</v>
      </c>
      <c r="U2422" s="1" t="s">
        <v>148</v>
      </c>
      <c r="V2422" t="s">
        <v>29</v>
      </c>
      <c r="W2422"/>
      <c r="X2422" t="s">
        <v>30</v>
      </c>
    </row>
    <row r="2423" spans="2:24">
      <c r="B2423" s="2" t="s">
        <v>3563</v>
      </c>
      <c r="C2423" s="1"/>
      <c r="D2423" s="1"/>
      <c r="E2423" s="1"/>
      <c r="F2423" s="1"/>
      <c r="G2423" s="1"/>
      <c r="H2423" s="1"/>
      <c r="I2423"/>
      <c r="J2423"/>
      <c r="K2423"/>
      <c r="L2423"/>
      <c r="M2423"/>
      <c r="N2423"/>
      <c r="O2423"/>
      <c r="Q2423" t="s">
        <v>25</v>
      </c>
      <c r="R2423" s="1"/>
      <c r="S2423" s="1"/>
      <c r="T2423" s="1" t="s">
        <v>1859</v>
      </c>
      <c r="U2423" s="1" t="s">
        <v>33</v>
      </c>
      <c r="V2423" t="s">
        <v>29</v>
      </c>
      <c r="W2423"/>
      <c r="X2423" t="s">
        <v>30</v>
      </c>
    </row>
    <row r="2424" spans="2:24">
      <c r="B2424" s="2" t="s">
        <v>3564</v>
      </c>
      <c r="C2424" s="1"/>
      <c r="D2424" s="1"/>
      <c r="E2424" s="1"/>
      <c r="F2424" s="1"/>
      <c r="G2424" s="1"/>
      <c r="H2424" s="1"/>
      <c r="I2424"/>
      <c r="J2424"/>
      <c r="K2424"/>
      <c r="L2424"/>
      <c r="M2424"/>
      <c r="N2424"/>
      <c r="O2424"/>
      <c r="Q2424" t="s">
        <v>25</v>
      </c>
      <c r="R2424" s="1"/>
      <c r="S2424" s="1"/>
      <c r="T2424" s="1" t="s">
        <v>184</v>
      </c>
      <c r="U2424" s="1" t="s">
        <v>185</v>
      </c>
      <c r="V2424" t="s">
        <v>29</v>
      </c>
      <c r="W2424"/>
      <c r="X2424" t="s">
        <v>30</v>
      </c>
    </row>
    <row r="2425" spans="2:24">
      <c r="B2425" s="2" t="s">
        <v>3565</v>
      </c>
      <c r="C2425" s="1"/>
      <c r="D2425" s="1"/>
      <c r="E2425" s="1"/>
      <c r="F2425" s="1"/>
      <c r="G2425" s="1"/>
      <c r="H2425" s="1"/>
      <c r="I2425"/>
      <c r="J2425"/>
      <c r="K2425"/>
      <c r="L2425"/>
      <c r="M2425"/>
      <c r="N2425"/>
      <c r="O2425"/>
      <c r="Q2425" t="s">
        <v>25</v>
      </c>
      <c r="R2425" s="1"/>
      <c r="S2425" s="1"/>
      <c r="T2425" s="1" t="s">
        <v>423</v>
      </c>
      <c r="U2425" s="1" t="s">
        <v>28</v>
      </c>
      <c r="V2425" t="s">
        <v>29</v>
      </c>
      <c r="W2425"/>
      <c r="X2425" t="s">
        <v>30</v>
      </c>
    </row>
    <row r="2426" spans="2:24">
      <c r="B2426" s="2" t="s">
        <v>3566</v>
      </c>
      <c r="C2426" s="1">
        <v>9738124392</v>
      </c>
      <c r="D2426" s="1"/>
      <c r="E2426" s="1"/>
      <c r="F2426" s="1"/>
      <c r="G2426" s="1" t="s">
        <v>230</v>
      </c>
      <c r="H2426" s="1" t="s">
        <v>57</v>
      </c>
      <c r="I2426"/>
      <c r="J2426"/>
      <c r="K2426"/>
      <c r="L2426"/>
      <c r="M2426"/>
      <c r="N2426"/>
      <c r="O2426"/>
      <c r="Q2426" t="s">
        <v>25</v>
      </c>
      <c r="R2426" s="1" t="s">
        <v>3567</v>
      </c>
      <c r="S2426" s="1"/>
      <c r="T2426" s="1" t="s">
        <v>101</v>
      </c>
      <c r="U2426" s="1" t="s">
        <v>102</v>
      </c>
      <c r="V2426" t="s">
        <v>29</v>
      </c>
      <c r="W2426"/>
      <c r="X2426" t="s">
        <v>30</v>
      </c>
    </row>
    <row r="2427" spans="2:24">
      <c r="B2427" s="2" t="s">
        <v>3568</v>
      </c>
      <c r="C2427" s="1"/>
      <c r="D2427" s="1"/>
      <c r="E2427" s="1"/>
      <c r="F2427" s="1"/>
      <c r="G2427" s="1"/>
      <c r="H2427" s="1"/>
      <c r="I2427"/>
      <c r="J2427"/>
      <c r="K2427"/>
      <c r="L2427"/>
      <c r="M2427"/>
      <c r="N2427"/>
      <c r="O2427"/>
      <c r="Q2427" t="s">
        <v>25</v>
      </c>
      <c r="R2427" s="1"/>
      <c r="S2427" s="1"/>
      <c r="T2427" s="1" t="s">
        <v>52</v>
      </c>
      <c r="U2427" s="1" t="s">
        <v>53</v>
      </c>
      <c r="V2427" t="s">
        <v>29</v>
      </c>
      <c r="W2427"/>
      <c r="X2427" t="s">
        <v>30</v>
      </c>
    </row>
    <row r="2428" spans="2:24">
      <c r="B2428" s="2" t="s">
        <v>3569</v>
      </c>
      <c r="C2428" s="1"/>
      <c r="D2428" s="1"/>
      <c r="E2428" s="1"/>
      <c r="F2428" s="1"/>
      <c r="G2428" s="1"/>
      <c r="H2428" s="1"/>
      <c r="I2428"/>
      <c r="J2428"/>
      <c r="K2428"/>
      <c r="L2428"/>
      <c r="M2428"/>
      <c r="N2428"/>
      <c r="O2428"/>
      <c r="Q2428" t="s">
        <v>25</v>
      </c>
      <c r="R2428" s="1" t="s">
        <v>3570</v>
      </c>
      <c r="S2428" s="1"/>
      <c r="T2428" s="1" t="s">
        <v>352</v>
      </c>
      <c r="U2428" s="1" t="s">
        <v>102</v>
      </c>
      <c r="V2428" t="s">
        <v>29</v>
      </c>
      <c r="W2428"/>
      <c r="X2428" t="s">
        <v>30</v>
      </c>
    </row>
    <row r="2429" spans="2:24">
      <c r="B2429" s="2" t="s">
        <v>3571</v>
      </c>
      <c r="C2429" s="1">
        <v>9857847943</v>
      </c>
      <c r="D2429" s="1"/>
      <c r="E2429" s="1"/>
      <c r="F2429" s="1"/>
      <c r="G2429" s="1" t="s">
        <v>45</v>
      </c>
      <c r="H2429" s="1" t="s">
        <v>331</v>
      </c>
      <c r="I2429"/>
      <c r="J2429"/>
      <c r="K2429"/>
      <c r="L2429"/>
      <c r="M2429"/>
      <c r="N2429"/>
      <c r="O2429"/>
      <c r="Q2429" t="s">
        <v>25</v>
      </c>
      <c r="R2429" s="1"/>
      <c r="S2429" s="1"/>
      <c r="T2429" s="1" t="s">
        <v>658</v>
      </c>
      <c r="U2429" s="1" t="s">
        <v>148</v>
      </c>
      <c r="V2429" t="s">
        <v>29</v>
      </c>
      <c r="W2429"/>
      <c r="X2429" t="s">
        <v>30</v>
      </c>
    </row>
    <row r="2430" spans="2:24">
      <c r="B2430" s="2" t="s">
        <v>3572</v>
      </c>
      <c r="C2430" s="1"/>
      <c r="D2430" s="1"/>
      <c r="E2430" s="1"/>
      <c r="F2430" s="1"/>
      <c r="G2430" s="1"/>
      <c r="H2430" s="1"/>
      <c r="I2430"/>
      <c r="J2430"/>
      <c r="K2430"/>
      <c r="L2430"/>
      <c r="M2430"/>
      <c r="N2430"/>
      <c r="O2430"/>
      <c r="Q2430" t="s">
        <v>25</v>
      </c>
      <c r="R2430" s="1"/>
      <c r="S2430" s="1"/>
      <c r="T2430" s="1" t="s">
        <v>273</v>
      </c>
      <c r="U2430" s="1" t="s">
        <v>185</v>
      </c>
      <c r="V2430" t="s">
        <v>29</v>
      </c>
      <c r="W2430"/>
      <c r="X2430" t="s">
        <v>30</v>
      </c>
    </row>
    <row r="2431" spans="2:24">
      <c r="B2431" s="2" t="s">
        <v>3573</v>
      </c>
      <c r="C2431" s="1">
        <v>9370016616</v>
      </c>
      <c r="D2431" s="1"/>
      <c r="E2431" s="1"/>
      <c r="F2431" s="1"/>
      <c r="G2431" s="1" t="s">
        <v>146</v>
      </c>
      <c r="H2431" s="1" t="s">
        <v>331</v>
      </c>
      <c r="I2431"/>
      <c r="J2431"/>
      <c r="K2431"/>
      <c r="L2431"/>
      <c r="M2431"/>
      <c r="N2431"/>
      <c r="O2431"/>
      <c r="Q2431" t="s">
        <v>25</v>
      </c>
      <c r="R2431" s="1" t="s">
        <v>3574</v>
      </c>
      <c r="S2431" s="1"/>
      <c r="T2431" s="1" t="s">
        <v>305</v>
      </c>
      <c r="U2431" s="1" t="s">
        <v>33</v>
      </c>
      <c r="V2431" t="s">
        <v>29</v>
      </c>
      <c r="W2431"/>
      <c r="X2431" t="s">
        <v>30</v>
      </c>
    </row>
    <row r="2432" spans="2:24">
      <c r="B2432" s="2" t="s">
        <v>3575</v>
      </c>
      <c r="C2432" s="1"/>
      <c r="D2432" s="1"/>
      <c r="E2432" s="1"/>
      <c r="F2432" s="1"/>
      <c r="G2432" s="1"/>
      <c r="H2432" s="1"/>
      <c r="I2432"/>
      <c r="J2432"/>
      <c r="K2432"/>
      <c r="L2432"/>
      <c r="M2432"/>
      <c r="N2432"/>
      <c r="O2432"/>
      <c r="Q2432" t="s">
        <v>25</v>
      </c>
      <c r="R2432" s="1"/>
      <c r="S2432" s="1"/>
      <c r="T2432" s="1" t="s">
        <v>423</v>
      </c>
      <c r="U2432" s="1" t="s">
        <v>28</v>
      </c>
      <c r="V2432" t="s">
        <v>29</v>
      </c>
      <c r="W2432"/>
      <c r="X2432" t="s">
        <v>30</v>
      </c>
    </row>
    <row r="2433" spans="2:24">
      <c r="B2433" s="2" t="s">
        <v>3576</v>
      </c>
      <c r="C2433" s="1"/>
      <c r="D2433" s="1"/>
      <c r="E2433" s="1"/>
      <c r="F2433" s="1"/>
      <c r="G2433" s="1"/>
      <c r="H2433" s="1"/>
      <c r="I2433"/>
      <c r="J2433"/>
      <c r="K2433"/>
      <c r="L2433"/>
      <c r="M2433"/>
      <c r="N2433"/>
      <c r="O2433"/>
      <c r="Q2433" t="s">
        <v>25</v>
      </c>
      <c r="R2433" s="1"/>
      <c r="S2433" s="1"/>
      <c r="T2433" s="1" t="s">
        <v>3577</v>
      </c>
      <c r="U2433" s="1" t="s">
        <v>116</v>
      </c>
      <c r="V2433" t="s">
        <v>29</v>
      </c>
      <c r="W2433"/>
      <c r="X2433" t="s">
        <v>30</v>
      </c>
    </row>
    <row r="2434" spans="2:24">
      <c r="B2434" s="2" t="s">
        <v>3578</v>
      </c>
      <c r="C2434" s="1"/>
      <c r="D2434" s="1"/>
      <c r="E2434" s="1"/>
      <c r="F2434" s="1"/>
      <c r="G2434" s="1"/>
      <c r="H2434" s="1"/>
      <c r="I2434"/>
      <c r="J2434"/>
      <c r="K2434"/>
      <c r="L2434"/>
      <c r="M2434"/>
      <c r="N2434"/>
      <c r="O2434"/>
      <c r="Q2434" t="s">
        <v>25</v>
      </c>
      <c r="R2434" s="1"/>
      <c r="S2434" s="1"/>
      <c r="T2434" s="1" t="s">
        <v>784</v>
      </c>
      <c r="U2434" s="1" t="s">
        <v>179</v>
      </c>
      <c r="V2434" t="s">
        <v>29</v>
      </c>
      <c r="W2434"/>
      <c r="X2434" t="s">
        <v>30</v>
      </c>
    </row>
    <row r="2435" spans="2:24">
      <c r="B2435" s="2" t="s">
        <v>3579</v>
      </c>
      <c r="C2435" s="1"/>
      <c r="D2435" s="1"/>
      <c r="E2435" s="1"/>
      <c r="F2435" s="1"/>
      <c r="G2435" s="1"/>
      <c r="H2435" s="1"/>
      <c r="I2435"/>
      <c r="J2435"/>
      <c r="K2435"/>
      <c r="L2435"/>
      <c r="M2435"/>
      <c r="N2435"/>
      <c r="O2435"/>
      <c r="Q2435" t="s">
        <v>25</v>
      </c>
      <c r="R2435" s="1"/>
      <c r="S2435" s="1"/>
      <c r="T2435" s="1" t="s">
        <v>305</v>
      </c>
      <c r="U2435" s="1" t="s">
        <v>33</v>
      </c>
      <c r="V2435" t="s">
        <v>29</v>
      </c>
      <c r="W2435"/>
      <c r="X2435" t="s">
        <v>30</v>
      </c>
    </row>
    <row r="2436" spans="2:24">
      <c r="B2436" s="2" t="s">
        <v>3580</v>
      </c>
      <c r="C2436" s="1"/>
      <c r="D2436" s="1"/>
      <c r="E2436" s="1"/>
      <c r="F2436" s="1"/>
      <c r="G2436" s="1"/>
      <c r="H2436" s="1"/>
      <c r="I2436"/>
      <c r="J2436"/>
      <c r="K2436"/>
      <c r="L2436"/>
      <c r="M2436"/>
      <c r="N2436"/>
      <c r="O2436"/>
      <c r="Q2436" t="s">
        <v>25</v>
      </c>
      <c r="R2436" s="1"/>
      <c r="S2436" s="1"/>
      <c r="T2436" s="1" t="s">
        <v>328</v>
      </c>
      <c r="U2436" s="1" t="s">
        <v>28</v>
      </c>
      <c r="V2436" t="s">
        <v>29</v>
      </c>
      <c r="W2436"/>
      <c r="X2436" t="s">
        <v>30</v>
      </c>
    </row>
    <row r="2437" spans="2:24">
      <c r="B2437" s="2" t="s">
        <v>3581</v>
      </c>
      <c r="C2437" s="1">
        <v>9827246228</v>
      </c>
      <c r="D2437" s="1"/>
      <c r="E2437" s="1"/>
      <c r="F2437" s="1"/>
      <c r="G2437" s="1" t="s">
        <v>45</v>
      </c>
      <c r="H2437" s="1" t="s">
        <v>331</v>
      </c>
      <c r="I2437"/>
      <c r="J2437"/>
      <c r="K2437"/>
      <c r="L2437"/>
      <c r="M2437"/>
      <c r="N2437"/>
      <c r="O2437"/>
      <c r="Q2437" t="s">
        <v>25</v>
      </c>
      <c r="R2437" s="1"/>
      <c r="S2437" s="1"/>
      <c r="T2437" s="1" t="s">
        <v>519</v>
      </c>
      <c r="U2437" s="1" t="s">
        <v>105</v>
      </c>
      <c r="V2437" t="s">
        <v>29</v>
      </c>
      <c r="W2437"/>
      <c r="X2437" t="s">
        <v>30</v>
      </c>
    </row>
    <row r="2438" spans="2:24">
      <c r="B2438" s="2" t="s">
        <v>3582</v>
      </c>
      <c r="C2438" s="1"/>
      <c r="D2438" s="1"/>
      <c r="E2438" s="1"/>
      <c r="F2438" s="1"/>
      <c r="G2438" s="1"/>
      <c r="H2438" s="1"/>
      <c r="I2438"/>
      <c r="J2438"/>
      <c r="K2438"/>
      <c r="L2438"/>
      <c r="M2438"/>
      <c r="N2438"/>
      <c r="O2438"/>
      <c r="Q2438" t="s">
        <v>25</v>
      </c>
      <c r="R2438" s="1" t="s">
        <v>3583</v>
      </c>
      <c r="S2438" s="1"/>
      <c r="T2438" s="1" t="s">
        <v>2162</v>
      </c>
      <c r="U2438" s="1" t="s">
        <v>116</v>
      </c>
      <c r="V2438" t="s">
        <v>29</v>
      </c>
      <c r="W2438"/>
      <c r="X2438" t="s">
        <v>30</v>
      </c>
    </row>
    <row r="2439" spans="2:24">
      <c r="B2439" s="2" t="s">
        <v>3584</v>
      </c>
      <c r="C2439" s="1"/>
      <c r="D2439" s="1"/>
      <c r="E2439" s="1"/>
      <c r="F2439" s="1"/>
      <c r="G2439" s="1"/>
      <c r="H2439" s="1"/>
      <c r="I2439"/>
      <c r="J2439"/>
      <c r="K2439"/>
      <c r="L2439"/>
      <c r="M2439"/>
      <c r="N2439"/>
      <c r="O2439"/>
      <c r="Q2439" t="s">
        <v>25</v>
      </c>
      <c r="R2439" s="1" t="s">
        <v>3585</v>
      </c>
      <c r="S2439" s="1"/>
      <c r="T2439" s="1" t="s">
        <v>3586</v>
      </c>
      <c r="U2439" s="1" t="s">
        <v>289</v>
      </c>
      <c r="V2439" t="s">
        <v>29</v>
      </c>
      <c r="W2439"/>
      <c r="X2439" t="s">
        <v>30</v>
      </c>
    </row>
    <row r="2440" spans="2:24">
      <c r="B2440" s="2" t="s">
        <v>3587</v>
      </c>
      <c r="C2440" s="1"/>
      <c r="D2440" s="1"/>
      <c r="E2440" s="1"/>
      <c r="F2440" s="1"/>
      <c r="G2440" s="1"/>
      <c r="H2440" s="1"/>
      <c r="I2440"/>
      <c r="J2440"/>
      <c r="K2440"/>
      <c r="L2440"/>
      <c r="M2440"/>
      <c r="N2440"/>
      <c r="O2440"/>
      <c r="Q2440" t="s">
        <v>25</v>
      </c>
      <c r="R2440" s="1"/>
      <c r="S2440" s="1"/>
      <c r="T2440" s="1" t="s">
        <v>1278</v>
      </c>
      <c r="U2440" s="1" t="s">
        <v>116</v>
      </c>
      <c r="V2440" t="s">
        <v>29</v>
      </c>
      <c r="W2440"/>
      <c r="X2440" t="s">
        <v>30</v>
      </c>
    </row>
    <row r="2441" spans="2:24">
      <c r="B2441" s="2" t="s">
        <v>3588</v>
      </c>
      <c r="C2441" s="1"/>
      <c r="D2441" s="1"/>
      <c r="E2441" s="1"/>
      <c r="F2441" s="1"/>
      <c r="G2441" s="1"/>
      <c r="H2441" s="1"/>
      <c r="I2441"/>
      <c r="J2441"/>
      <c r="K2441"/>
      <c r="L2441"/>
      <c r="M2441"/>
      <c r="N2441"/>
      <c r="O2441"/>
      <c r="Q2441" t="s">
        <v>25</v>
      </c>
      <c r="R2441" s="1"/>
      <c r="S2441" s="1"/>
      <c r="T2441" s="1" t="s">
        <v>391</v>
      </c>
      <c r="U2441" s="1" t="s">
        <v>350</v>
      </c>
      <c r="V2441" t="s">
        <v>29</v>
      </c>
      <c r="W2441"/>
      <c r="X2441" t="s">
        <v>30</v>
      </c>
    </row>
    <row r="2442" spans="2:24">
      <c r="B2442" s="2" t="s">
        <v>3589</v>
      </c>
      <c r="C2442" s="1">
        <v>9811840631</v>
      </c>
      <c r="D2442" s="1"/>
      <c r="E2442" s="1"/>
      <c r="F2442" s="1"/>
      <c r="G2442" s="1" t="s">
        <v>708</v>
      </c>
      <c r="H2442" s="1" t="s">
        <v>476</v>
      </c>
      <c r="I2442"/>
      <c r="J2442"/>
      <c r="K2442"/>
      <c r="L2442"/>
      <c r="M2442"/>
      <c r="N2442"/>
      <c r="O2442"/>
      <c r="Q2442" t="s">
        <v>25</v>
      </c>
      <c r="R2442" s="1"/>
      <c r="S2442" s="1"/>
      <c r="T2442" s="1" t="s">
        <v>93</v>
      </c>
      <c r="U2442" s="1" t="s">
        <v>53</v>
      </c>
      <c r="V2442" t="s">
        <v>29</v>
      </c>
      <c r="W2442"/>
      <c r="X2442" t="s">
        <v>30</v>
      </c>
    </row>
    <row r="2443" spans="2:24">
      <c r="B2443" s="2" t="s">
        <v>3590</v>
      </c>
      <c r="C2443" s="1">
        <v>9861107811</v>
      </c>
      <c r="D2443" s="1"/>
      <c r="E2443" s="1"/>
      <c r="F2443" s="1"/>
      <c r="G2443" s="1" t="s">
        <v>45</v>
      </c>
      <c r="H2443" s="1" t="s">
        <v>247</v>
      </c>
      <c r="I2443"/>
      <c r="J2443"/>
      <c r="K2443"/>
      <c r="L2443"/>
      <c r="M2443"/>
      <c r="N2443"/>
      <c r="O2443"/>
      <c r="Q2443" t="s">
        <v>25</v>
      </c>
      <c r="R2443" s="1"/>
      <c r="S2443" s="1"/>
      <c r="T2443" s="1" t="s">
        <v>239</v>
      </c>
      <c r="U2443" s="1" t="s">
        <v>240</v>
      </c>
      <c r="V2443" t="s">
        <v>29</v>
      </c>
      <c r="W2443"/>
      <c r="X2443" t="s">
        <v>30</v>
      </c>
    </row>
    <row r="2444" spans="2:24">
      <c r="B2444" s="2" t="s">
        <v>3591</v>
      </c>
      <c r="C2444" s="1"/>
      <c r="D2444" s="1"/>
      <c r="E2444" s="1"/>
      <c r="F2444" s="1"/>
      <c r="G2444" s="1"/>
      <c r="H2444" s="1"/>
      <c r="I2444"/>
      <c r="J2444"/>
      <c r="K2444"/>
      <c r="L2444"/>
      <c r="M2444"/>
      <c r="N2444"/>
      <c r="O2444"/>
      <c r="Q2444" t="s">
        <v>25</v>
      </c>
      <c r="R2444" s="1" t="s">
        <v>3592</v>
      </c>
      <c r="S2444" s="1"/>
      <c r="T2444" s="1" t="s">
        <v>741</v>
      </c>
      <c r="U2444" s="1" t="s">
        <v>116</v>
      </c>
      <c r="V2444" t="s">
        <v>29</v>
      </c>
      <c r="W2444"/>
      <c r="X2444" t="s">
        <v>30</v>
      </c>
    </row>
    <row r="2445" spans="2:24">
      <c r="B2445" s="2" t="s">
        <v>3593</v>
      </c>
      <c r="C2445" s="1"/>
      <c r="D2445" s="1"/>
      <c r="E2445" s="1"/>
      <c r="F2445" s="1"/>
      <c r="G2445" s="1"/>
      <c r="H2445" s="1"/>
      <c r="I2445"/>
      <c r="J2445"/>
      <c r="K2445"/>
      <c r="L2445"/>
      <c r="M2445"/>
      <c r="N2445"/>
      <c r="O2445"/>
      <c r="Q2445" t="s">
        <v>25</v>
      </c>
      <c r="R2445" s="1"/>
      <c r="S2445" s="1"/>
      <c r="T2445" s="1" t="s">
        <v>128</v>
      </c>
      <c r="U2445" s="1" t="s">
        <v>43</v>
      </c>
      <c r="V2445" t="s">
        <v>29</v>
      </c>
      <c r="W2445"/>
      <c r="X2445" t="s">
        <v>30</v>
      </c>
    </row>
    <row r="2446" spans="2:24">
      <c r="B2446" s="2" t="s">
        <v>3594</v>
      </c>
      <c r="C2446" s="1"/>
      <c r="D2446" s="1"/>
      <c r="E2446" s="1"/>
      <c r="F2446" s="1"/>
      <c r="G2446" s="1"/>
      <c r="H2446" s="1"/>
      <c r="I2446"/>
      <c r="J2446"/>
      <c r="K2446"/>
      <c r="L2446"/>
      <c r="M2446"/>
      <c r="N2446"/>
      <c r="O2446"/>
      <c r="Q2446" t="s">
        <v>25</v>
      </c>
      <c r="R2446" s="1"/>
      <c r="S2446" s="1"/>
      <c r="T2446" s="1" t="s">
        <v>211</v>
      </c>
      <c r="U2446" s="1" t="s">
        <v>33</v>
      </c>
      <c r="V2446" t="s">
        <v>29</v>
      </c>
      <c r="W2446"/>
      <c r="X2446" t="s">
        <v>30</v>
      </c>
    </row>
    <row r="2447" spans="2:24">
      <c r="B2447" s="2" t="s">
        <v>3595</v>
      </c>
      <c r="C2447" s="1">
        <v>9372683004</v>
      </c>
      <c r="D2447" s="1"/>
      <c r="E2447" s="1"/>
      <c r="F2447" s="1"/>
      <c r="G2447" s="1" t="s">
        <v>45</v>
      </c>
      <c r="H2447" s="1" t="s">
        <v>57</v>
      </c>
      <c r="I2447"/>
      <c r="J2447"/>
      <c r="K2447"/>
      <c r="L2447"/>
      <c r="M2447"/>
      <c r="N2447"/>
      <c r="O2447"/>
      <c r="Q2447" t="s">
        <v>25</v>
      </c>
      <c r="R2447" s="1"/>
      <c r="S2447" s="1"/>
      <c r="T2447" s="1" t="s">
        <v>457</v>
      </c>
      <c r="U2447" s="1" t="s">
        <v>33</v>
      </c>
      <c r="V2447" t="s">
        <v>29</v>
      </c>
      <c r="W2447"/>
      <c r="X2447" t="s">
        <v>30</v>
      </c>
    </row>
    <row r="2448" spans="2:24">
      <c r="B2448" s="2" t="s">
        <v>3596</v>
      </c>
      <c r="C2448" s="1">
        <v>9427337118</v>
      </c>
      <c r="D2448" s="1"/>
      <c r="E2448" s="1"/>
      <c r="F2448" s="1"/>
      <c r="G2448" s="1" t="s">
        <v>45</v>
      </c>
      <c r="H2448" s="1" t="s">
        <v>247</v>
      </c>
      <c r="I2448"/>
      <c r="J2448"/>
      <c r="K2448"/>
      <c r="L2448"/>
      <c r="M2448"/>
      <c r="N2448"/>
      <c r="O2448"/>
      <c r="Q2448" t="s">
        <v>25</v>
      </c>
      <c r="R2448" s="1"/>
      <c r="S2448" s="1"/>
      <c r="T2448" s="1" t="s">
        <v>345</v>
      </c>
      <c r="U2448" s="1" t="s">
        <v>116</v>
      </c>
      <c r="V2448" t="s">
        <v>29</v>
      </c>
      <c r="W2448"/>
      <c r="X2448" t="s">
        <v>30</v>
      </c>
    </row>
    <row r="2449" spans="2:24">
      <c r="B2449" s="2" t="s">
        <v>3597</v>
      </c>
      <c r="C2449" s="1"/>
      <c r="D2449" s="1"/>
      <c r="E2449" s="1"/>
      <c r="F2449" s="1"/>
      <c r="G2449" s="1"/>
      <c r="H2449" s="1"/>
      <c r="I2449"/>
      <c r="J2449"/>
      <c r="K2449"/>
      <c r="L2449"/>
      <c r="M2449"/>
      <c r="N2449"/>
      <c r="O2449"/>
      <c r="Q2449" t="s">
        <v>25</v>
      </c>
      <c r="R2449" s="1"/>
      <c r="S2449" s="1"/>
      <c r="T2449" s="1" t="s">
        <v>558</v>
      </c>
      <c r="U2449" s="1" t="s">
        <v>116</v>
      </c>
      <c r="V2449" t="s">
        <v>29</v>
      </c>
      <c r="W2449"/>
      <c r="X2449" t="s">
        <v>30</v>
      </c>
    </row>
    <row r="2450" spans="2:24">
      <c r="B2450" s="2" t="s">
        <v>3598</v>
      </c>
      <c r="C2450" s="1"/>
      <c r="D2450" s="1"/>
      <c r="E2450" s="1"/>
      <c r="F2450" s="1"/>
      <c r="G2450" s="1"/>
      <c r="H2450" s="1"/>
      <c r="I2450"/>
      <c r="J2450"/>
      <c r="K2450"/>
      <c r="L2450"/>
      <c r="M2450"/>
      <c r="N2450"/>
      <c r="O2450"/>
      <c r="Q2450" t="s">
        <v>25</v>
      </c>
      <c r="R2450" s="1"/>
      <c r="S2450" s="1"/>
      <c r="T2450" s="1" t="s">
        <v>211</v>
      </c>
      <c r="U2450" s="1" t="s">
        <v>33</v>
      </c>
      <c r="V2450" t="s">
        <v>29</v>
      </c>
      <c r="W2450"/>
      <c r="X2450" t="s">
        <v>30</v>
      </c>
    </row>
    <row r="2451" spans="2:24">
      <c r="B2451" s="2" t="s">
        <v>3599</v>
      </c>
      <c r="C2451" s="1"/>
      <c r="D2451" s="1"/>
      <c r="E2451" s="1"/>
      <c r="F2451" s="1"/>
      <c r="G2451" s="1"/>
      <c r="H2451" s="1"/>
      <c r="I2451"/>
      <c r="J2451"/>
      <c r="K2451"/>
      <c r="L2451"/>
      <c r="M2451"/>
      <c r="N2451"/>
      <c r="O2451"/>
      <c r="Q2451" t="s">
        <v>25</v>
      </c>
      <c r="R2451" s="1"/>
      <c r="S2451" s="1"/>
      <c r="T2451" s="1" t="s">
        <v>3600</v>
      </c>
      <c r="U2451" s="1" t="s">
        <v>33</v>
      </c>
      <c r="V2451" t="s">
        <v>29</v>
      </c>
      <c r="W2451"/>
      <c r="X2451" t="s">
        <v>30</v>
      </c>
    </row>
    <row r="2452" spans="2:24">
      <c r="B2452" s="2" t="s">
        <v>3601</v>
      </c>
      <c r="C2452" s="1"/>
      <c r="D2452" s="1"/>
      <c r="E2452" s="1"/>
      <c r="F2452" s="1"/>
      <c r="G2452" s="1"/>
      <c r="H2452" s="1"/>
      <c r="I2452"/>
      <c r="J2452"/>
      <c r="K2452"/>
      <c r="L2452"/>
      <c r="M2452"/>
      <c r="N2452"/>
      <c r="O2452"/>
      <c r="Q2452" t="s">
        <v>25</v>
      </c>
      <c r="R2452" s="1"/>
      <c r="S2452" s="1"/>
      <c r="T2452" s="1" t="s">
        <v>784</v>
      </c>
      <c r="U2452" s="1" t="s">
        <v>179</v>
      </c>
      <c r="V2452" t="s">
        <v>29</v>
      </c>
      <c r="W2452"/>
      <c r="X2452" t="s">
        <v>30</v>
      </c>
    </row>
    <row r="2453" spans="2:24">
      <c r="B2453" s="2" t="s">
        <v>3602</v>
      </c>
      <c r="C2453" s="1">
        <v>9413360015</v>
      </c>
      <c r="D2453" s="1"/>
      <c r="E2453" s="1"/>
      <c r="F2453" s="1"/>
      <c r="G2453" s="1" t="s">
        <v>230</v>
      </c>
      <c r="H2453" s="1" t="s">
        <v>46</v>
      </c>
      <c r="I2453"/>
      <c r="J2453"/>
      <c r="K2453"/>
      <c r="L2453"/>
      <c r="M2453"/>
      <c r="N2453"/>
      <c r="O2453"/>
      <c r="Q2453" t="s">
        <v>25</v>
      </c>
      <c r="R2453" s="1"/>
      <c r="S2453" s="1"/>
      <c r="T2453" s="1" t="s">
        <v>2115</v>
      </c>
      <c r="U2453" s="1" t="s">
        <v>43</v>
      </c>
      <c r="V2453" t="s">
        <v>29</v>
      </c>
      <c r="W2453"/>
      <c r="X2453" t="s">
        <v>30</v>
      </c>
    </row>
    <row r="2454" spans="2:24">
      <c r="B2454" s="2" t="s">
        <v>3603</v>
      </c>
      <c r="C2454" s="1"/>
      <c r="D2454" s="1"/>
      <c r="E2454" s="1"/>
      <c r="F2454" s="1"/>
      <c r="G2454" s="1"/>
      <c r="H2454" s="1"/>
      <c r="I2454"/>
      <c r="J2454"/>
      <c r="K2454"/>
      <c r="L2454"/>
      <c r="M2454"/>
      <c r="N2454"/>
      <c r="O2454"/>
      <c r="Q2454" t="s">
        <v>25</v>
      </c>
      <c r="R2454" s="1"/>
      <c r="S2454" s="1"/>
      <c r="T2454" s="1" t="s">
        <v>52</v>
      </c>
      <c r="U2454" s="1" t="s">
        <v>53</v>
      </c>
      <c r="V2454" t="s">
        <v>29</v>
      </c>
      <c r="W2454"/>
      <c r="X2454" t="s">
        <v>30</v>
      </c>
    </row>
    <row r="2455" spans="2:24">
      <c r="B2455" s="2" t="s">
        <v>3604</v>
      </c>
      <c r="C2455" s="1"/>
      <c r="D2455" s="1"/>
      <c r="E2455" s="1"/>
      <c r="F2455" s="1"/>
      <c r="G2455" s="1"/>
      <c r="H2455" s="1"/>
      <c r="I2455"/>
      <c r="J2455"/>
      <c r="K2455"/>
      <c r="L2455"/>
      <c r="M2455"/>
      <c r="N2455"/>
      <c r="O2455"/>
      <c r="Q2455" t="s">
        <v>25</v>
      </c>
      <c r="R2455" s="1"/>
      <c r="S2455" s="1"/>
      <c r="T2455" s="1" t="s">
        <v>631</v>
      </c>
      <c r="U2455" s="1" t="s">
        <v>102</v>
      </c>
      <c r="V2455" t="s">
        <v>29</v>
      </c>
      <c r="W2455"/>
      <c r="X2455" t="s">
        <v>30</v>
      </c>
    </row>
    <row r="2456" spans="2:24">
      <c r="B2456" s="2" t="s">
        <v>3605</v>
      </c>
      <c r="C2456" s="1">
        <v>8470895980</v>
      </c>
      <c r="D2456" s="1"/>
      <c r="E2456" s="1"/>
      <c r="F2456" s="1"/>
      <c r="G2456" s="1" t="s">
        <v>230</v>
      </c>
      <c r="H2456" s="1" t="s">
        <v>57</v>
      </c>
      <c r="I2456"/>
      <c r="J2456"/>
      <c r="K2456"/>
      <c r="L2456"/>
      <c r="M2456"/>
      <c r="N2456"/>
      <c r="O2456"/>
      <c r="Q2456" t="s">
        <v>25</v>
      </c>
      <c r="R2456" s="1"/>
      <c r="S2456" s="1"/>
      <c r="T2456" s="1" t="s">
        <v>356</v>
      </c>
      <c r="U2456" s="1" t="s">
        <v>78</v>
      </c>
      <c r="V2456" t="s">
        <v>29</v>
      </c>
      <c r="W2456"/>
      <c r="X2456" t="s">
        <v>30</v>
      </c>
    </row>
    <row r="2457" spans="2:24">
      <c r="B2457" s="2" t="s">
        <v>3606</v>
      </c>
      <c r="C2457" s="1"/>
      <c r="D2457" s="1"/>
      <c r="E2457" s="1"/>
      <c r="F2457" s="1"/>
      <c r="G2457" s="1"/>
      <c r="H2457" s="1"/>
      <c r="I2457"/>
      <c r="J2457"/>
      <c r="K2457"/>
      <c r="L2457"/>
      <c r="M2457"/>
      <c r="N2457"/>
      <c r="O2457"/>
      <c r="Q2457" t="s">
        <v>25</v>
      </c>
      <c r="R2457" s="1"/>
      <c r="S2457" s="1"/>
      <c r="T2457" s="1" t="s">
        <v>614</v>
      </c>
      <c r="U2457" s="1" t="s">
        <v>70</v>
      </c>
      <c r="V2457" t="s">
        <v>29</v>
      </c>
      <c r="W2457"/>
      <c r="X2457" t="s">
        <v>30</v>
      </c>
    </row>
    <row r="2458" spans="2:24">
      <c r="B2458" s="2" t="s">
        <v>3607</v>
      </c>
      <c r="C2458" s="1"/>
      <c r="D2458" s="1"/>
      <c r="E2458" s="1"/>
      <c r="F2458" s="1"/>
      <c r="G2458" s="1"/>
      <c r="H2458" s="1"/>
      <c r="I2458"/>
      <c r="J2458"/>
      <c r="K2458"/>
      <c r="L2458"/>
      <c r="M2458"/>
      <c r="N2458"/>
      <c r="O2458"/>
      <c r="Q2458" t="s">
        <v>25</v>
      </c>
      <c r="R2458" s="1"/>
      <c r="S2458" s="1"/>
      <c r="T2458" s="1" t="s">
        <v>614</v>
      </c>
      <c r="U2458" s="1" t="s">
        <v>70</v>
      </c>
      <c r="V2458" t="s">
        <v>29</v>
      </c>
      <c r="W2458"/>
      <c r="X2458" t="s">
        <v>30</v>
      </c>
    </row>
    <row r="2459" spans="2:24">
      <c r="B2459" s="2" t="s">
        <v>3608</v>
      </c>
      <c r="C2459" s="1"/>
      <c r="D2459" s="1"/>
      <c r="E2459" s="1"/>
      <c r="F2459" s="1"/>
      <c r="G2459" s="1"/>
      <c r="H2459" s="1"/>
      <c r="I2459"/>
      <c r="J2459"/>
      <c r="K2459"/>
      <c r="L2459"/>
      <c r="M2459"/>
      <c r="N2459"/>
      <c r="O2459"/>
      <c r="Q2459" t="s">
        <v>25</v>
      </c>
      <c r="R2459" s="1" t="s">
        <v>3609</v>
      </c>
      <c r="S2459" s="1"/>
      <c r="T2459" s="1" t="s">
        <v>3610</v>
      </c>
      <c r="U2459" s="1" t="s">
        <v>179</v>
      </c>
      <c r="V2459" t="s">
        <v>29</v>
      </c>
      <c r="W2459"/>
      <c r="X2459" t="s">
        <v>30</v>
      </c>
    </row>
    <row r="2460" spans="2:24">
      <c r="B2460" s="2" t="s">
        <v>3611</v>
      </c>
      <c r="C2460" s="1"/>
      <c r="D2460" s="1"/>
      <c r="E2460" s="1"/>
      <c r="F2460" s="1"/>
      <c r="G2460" s="1"/>
      <c r="H2460" s="1"/>
      <c r="I2460"/>
      <c r="J2460"/>
      <c r="K2460"/>
      <c r="L2460"/>
      <c r="M2460"/>
      <c r="N2460"/>
      <c r="O2460"/>
      <c r="Q2460" t="s">
        <v>25</v>
      </c>
      <c r="R2460" s="1"/>
      <c r="S2460" s="1"/>
      <c r="T2460" s="1" t="s">
        <v>423</v>
      </c>
      <c r="U2460" s="1" t="s">
        <v>28</v>
      </c>
      <c r="V2460" t="s">
        <v>29</v>
      </c>
      <c r="W2460"/>
      <c r="X2460" t="s">
        <v>30</v>
      </c>
    </row>
    <row r="2461" spans="2:24">
      <c r="B2461" s="2" t="s">
        <v>3612</v>
      </c>
      <c r="C2461" s="1"/>
      <c r="D2461" s="1"/>
      <c r="E2461" s="1"/>
      <c r="F2461" s="1"/>
      <c r="G2461" s="1"/>
      <c r="H2461" s="1"/>
      <c r="I2461"/>
      <c r="J2461"/>
      <c r="K2461"/>
      <c r="L2461"/>
      <c r="M2461"/>
      <c r="N2461"/>
      <c r="O2461"/>
      <c r="Q2461" t="s">
        <v>25</v>
      </c>
      <c r="R2461" s="1"/>
      <c r="S2461" s="1"/>
      <c r="T2461" s="1" t="s">
        <v>3613</v>
      </c>
      <c r="U2461" s="1" t="s">
        <v>350</v>
      </c>
      <c r="V2461" t="s">
        <v>29</v>
      </c>
      <c r="W2461"/>
      <c r="X2461" t="s">
        <v>30</v>
      </c>
    </row>
    <row r="2462" spans="2:24">
      <c r="B2462" s="2" t="s">
        <v>3614</v>
      </c>
      <c r="C2462" s="1"/>
      <c r="D2462" s="1"/>
      <c r="E2462" s="1"/>
      <c r="F2462" s="1"/>
      <c r="G2462" s="1"/>
      <c r="H2462" s="1"/>
      <c r="I2462"/>
      <c r="J2462"/>
      <c r="K2462"/>
      <c r="L2462"/>
      <c r="M2462"/>
      <c r="N2462"/>
      <c r="O2462"/>
      <c r="Q2462" t="s">
        <v>25</v>
      </c>
      <c r="R2462" s="1"/>
      <c r="S2462" s="1"/>
      <c r="T2462" s="1" t="s">
        <v>1836</v>
      </c>
      <c r="U2462" s="1" t="s">
        <v>105</v>
      </c>
      <c r="V2462" t="s">
        <v>29</v>
      </c>
      <c r="W2462"/>
      <c r="X2462" t="s">
        <v>30</v>
      </c>
    </row>
    <row r="2463" spans="2:24">
      <c r="B2463" s="2" t="s">
        <v>3615</v>
      </c>
      <c r="C2463" s="1">
        <v>8052473332</v>
      </c>
      <c r="D2463" s="1"/>
      <c r="E2463" s="1"/>
      <c r="F2463" s="1"/>
      <c r="G2463" s="1" t="s">
        <v>45</v>
      </c>
      <c r="H2463" s="1" t="s">
        <v>331</v>
      </c>
      <c r="I2463"/>
      <c r="J2463"/>
      <c r="K2463"/>
      <c r="L2463"/>
      <c r="M2463"/>
      <c r="N2463"/>
      <c r="O2463"/>
      <c r="Q2463" t="s">
        <v>25</v>
      </c>
      <c r="R2463" s="1"/>
      <c r="S2463" s="1"/>
      <c r="T2463" s="1" t="s">
        <v>217</v>
      </c>
      <c r="U2463" s="1" t="s">
        <v>28</v>
      </c>
      <c r="V2463" t="s">
        <v>29</v>
      </c>
      <c r="W2463"/>
      <c r="X2463" t="s">
        <v>30</v>
      </c>
    </row>
    <row r="2464" spans="2:24">
      <c r="B2464" s="2" t="s">
        <v>3616</v>
      </c>
      <c r="C2464" s="1"/>
      <c r="D2464" s="1"/>
      <c r="E2464" s="1"/>
      <c r="F2464" s="1"/>
      <c r="G2464" s="1"/>
      <c r="H2464" s="1"/>
      <c r="I2464"/>
      <c r="J2464"/>
      <c r="K2464"/>
      <c r="L2464"/>
      <c r="M2464"/>
      <c r="N2464"/>
      <c r="O2464"/>
      <c r="Q2464" t="s">
        <v>25</v>
      </c>
      <c r="R2464" s="1" t="s">
        <v>3617</v>
      </c>
      <c r="S2464" s="1"/>
      <c r="T2464" s="1" t="s">
        <v>52</v>
      </c>
      <c r="U2464" s="1" t="s">
        <v>53</v>
      </c>
      <c r="V2464" t="s">
        <v>29</v>
      </c>
      <c r="W2464"/>
      <c r="X2464" t="s">
        <v>30</v>
      </c>
    </row>
    <row r="2465" spans="2:24">
      <c r="B2465" s="2" t="s">
        <v>3618</v>
      </c>
      <c r="C2465" s="1">
        <v>9729227733</v>
      </c>
      <c r="D2465" s="1"/>
      <c r="E2465" s="1"/>
      <c r="F2465" s="1"/>
      <c r="G2465" s="1" t="s">
        <v>146</v>
      </c>
      <c r="H2465" s="1" t="s">
        <v>476</v>
      </c>
      <c r="I2465"/>
      <c r="J2465"/>
      <c r="K2465"/>
      <c r="L2465"/>
      <c r="M2465"/>
      <c r="N2465"/>
      <c r="O2465"/>
      <c r="Q2465" t="s">
        <v>25</v>
      </c>
      <c r="R2465" s="1" t="s">
        <v>3619</v>
      </c>
      <c r="S2465" s="1"/>
      <c r="T2465" s="1" t="s">
        <v>463</v>
      </c>
      <c r="U2465" s="1" t="s">
        <v>78</v>
      </c>
      <c r="V2465" t="s">
        <v>29</v>
      </c>
      <c r="W2465"/>
      <c r="X2465" t="s">
        <v>30</v>
      </c>
    </row>
    <row r="2466" spans="2:24">
      <c r="B2466" s="2" t="s">
        <v>3620</v>
      </c>
      <c r="C2466" s="1"/>
      <c r="D2466" s="1"/>
      <c r="E2466" s="1"/>
      <c r="F2466" s="1"/>
      <c r="G2466" s="1"/>
      <c r="H2466" s="1"/>
      <c r="I2466"/>
      <c r="J2466"/>
      <c r="K2466"/>
      <c r="L2466"/>
      <c r="M2466"/>
      <c r="N2466"/>
      <c r="O2466"/>
      <c r="Q2466" t="s">
        <v>25</v>
      </c>
      <c r="R2466" s="1"/>
      <c r="S2466" s="1"/>
      <c r="T2466" s="1" t="s">
        <v>3621</v>
      </c>
      <c r="U2466" s="1" t="s">
        <v>148</v>
      </c>
      <c r="V2466" t="s">
        <v>29</v>
      </c>
      <c r="W2466"/>
      <c r="X2466" t="s">
        <v>30</v>
      </c>
    </row>
    <row r="2467" spans="2:24">
      <c r="B2467" s="2" t="s">
        <v>3622</v>
      </c>
      <c r="C2467" s="1">
        <v>9871176398</v>
      </c>
      <c r="D2467" s="1"/>
      <c r="E2467" s="1"/>
      <c r="F2467" s="1"/>
      <c r="G2467" s="1" t="s">
        <v>45</v>
      </c>
      <c r="H2467" s="1" t="s">
        <v>695</v>
      </c>
      <c r="I2467"/>
      <c r="J2467"/>
      <c r="K2467"/>
      <c r="L2467"/>
      <c r="M2467"/>
      <c r="N2467"/>
      <c r="O2467"/>
      <c r="Q2467" t="s">
        <v>25</v>
      </c>
      <c r="R2467" s="1"/>
      <c r="S2467" s="1"/>
      <c r="T2467" s="1" t="s">
        <v>660</v>
      </c>
      <c r="U2467" s="1" t="s">
        <v>53</v>
      </c>
      <c r="V2467" t="s">
        <v>29</v>
      </c>
      <c r="W2467"/>
      <c r="X2467" t="s">
        <v>30</v>
      </c>
    </row>
    <row r="2468" spans="2:24">
      <c r="B2468" s="2" t="s">
        <v>3623</v>
      </c>
      <c r="C2468" s="1"/>
      <c r="D2468" s="1"/>
      <c r="E2468" s="1"/>
      <c r="F2468" s="1"/>
      <c r="G2468" s="1"/>
      <c r="H2468" s="1"/>
      <c r="I2468"/>
      <c r="J2468"/>
      <c r="K2468"/>
      <c r="L2468"/>
      <c r="M2468"/>
      <c r="N2468"/>
      <c r="O2468"/>
      <c r="Q2468" t="s">
        <v>25</v>
      </c>
      <c r="R2468" s="1"/>
      <c r="S2468" s="1"/>
      <c r="T2468" s="1" t="s">
        <v>99</v>
      </c>
      <c r="U2468" s="1" t="s">
        <v>43</v>
      </c>
      <c r="V2468" t="s">
        <v>29</v>
      </c>
      <c r="W2468"/>
      <c r="X2468" t="s">
        <v>30</v>
      </c>
    </row>
    <row r="2469" spans="2:24">
      <c r="B2469" s="2" t="s">
        <v>3624</v>
      </c>
      <c r="C2469" s="1">
        <v>8435458936</v>
      </c>
      <c r="D2469" s="1"/>
      <c r="E2469" s="1"/>
      <c r="F2469" s="1"/>
      <c r="G2469" s="1" t="s">
        <v>146</v>
      </c>
      <c r="H2469" s="1" t="s">
        <v>476</v>
      </c>
      <c r="I2469"/>
      <c r="J2469"/>
      <c r="K2469"/>
      <c r="L2469"/>
      <c r="M2469"/>
      <c r="N2469"/>
      <c r="O2469"/>
      <c r="Q2469" t="s">
        <v>25</v>
      </c>
      <c r="R2469" s="1"/>
      <c r="S2469" s="1"/>
      <c r="T2469" s="1" t="s">
        <v>1836</v>
      </c>
      <c r="U2469" s="1" t="s">
        <v>105</v>
      </c>
      <c r="V2469" t="s">
        <v>29</v>
      </c>
      <c r="W2469"/>
      <c r="X2469" t="s">
        <v>30</v>
      </c>
    </row>
    <row r="2470" spans="2:24">
      <c r="B2470" s="2" t="s">
        <v>3625</v>
      </c>
      <c r="C2470" s="1"/>
      <c r="D2470" s="1"/>
      <c r="E2470" s="1"/>
      <c r="F2470" s="1"/>
      <c r="G2470" s="1"/>
      <c r="H2470" s="1"/>
      <c r="I2470"/>
      <c r="J2470"/>
      <c r="K2470"/>
      <c r="L2470"/>
      <c r="M2470"/>
      <c r="N2470"/>
      <c r="O2470"/>
      <c r="Q2470" t="s">
        <v>25</v>
      </c>
      <c r="R2470" s="1" t="s">
        <v>3626</v>
      </c>
      <c r="S2470" s="1"/>
      <c r="T2470" s="1" t="s">
        <v>423</v>
      </c>
      <c r="U2470" s="1" t="s">
        <v>28</v>
      </c>
      <c r="V2470" t="s">
        <v>29</v>
      </c>
      <c r="W2470"/>
      <c r="X2470" t="s">
        <v>30</v>
      </c>
    </row>
    <row r="2471" spans="2:24">
      <c r="B2471" s="2" t="s">
        <v>3627</v>
      </c>
      <c r="C2471" s="1">
        <v>9990211211</v>
      </c>
      <c r="D2471" s="1"/>
      <c r="E2471" s="1"/>
      <c r="F2471" s="1"/>
      <c r="G2471" s="1" t="s">
        <v>56</v>
      </c>
      <c r="H2471" s="1" t="s">
        <v>46</v>
      </c>
      <c r="I2471"/>
      <c r="J2471"/>
      <c r="K2471"/>
      <c r="L2471"/>
      <c r="M2471"/>
      <c r="N2471"/>
      <c r="O2471"/>
      <c r="Q2471" t="s">
        <v>25</v>
      </c>
      <c r="R2471" s="1"/>
      <c r="S2471" s="1"/>
      <c r="T2471" s="1" t="s">
        <v>73</v>
      </c>
      <c r="U2471" s="1" t="s">
        <v>53</v>
      </c>
      <c r="V2471" t="s">
        <v>29</v>
      </c>
      <c r="W2471"/>
      <c r="X2471" t="s">
        <v>30</v>
      </c>
    </row>
    <row r="2472" spans="2:24">
      <c r="B2472" s="2" t="s">
        <v>3628</v>
      </c>
      <c r="C2472" s="1"/>
      <c r="D2472" s="1"/>
      <c r="E2472" s="1"/>
      <c r="F2472" s="1"/>
      <c r="G2472" s="1"/>
      <c r="H2472" s="1"/>
      <c r="I2472"/>
      <c r="J2472"/>
      <c r="K2472"/>
      <c r="L2472"/>
      <c r="M2472"/>
      <c r="N2472"/>
      <c r="O2472"/>
      <c r="Q2472" t="s">
        <v>25</v>
      </c>
      <c r="R2472" s="1"/>
      <c r="S2472" s="1"/>
      <c r="T2472" s="1" t="s">
        <v>211</v>
      </c>
      <c r="U2472" s="1" t="s">
        <v>33</v>
      </c>
      <c r="V2472" t="s">
        <v>29</v>
      </c>
      <c r="W2472"/>
      <c r="X2472" t="s">
        <v>30</v>
      </c>
    </row>
    <row r="2473" spans="2:24">
      <c r="B2473" s="2" t="s">
        <v>3629</v>
      </c>
      <c r="C2473" s="1">
        <v>9830928068</v>
      </c>
      <c r="D2473" s="1"/>
      <c r="E2473" s="1"/>
      <c r="F2473" s="1"/>
      <c r="G2473" s="1" t="s">
        <v>72</v>
      </c>
      <c r="H2473" s="1" t="s">
        <v>476</v>
      </c>
      <c r="I2473"/>
      <c r="J2473"/>
      <c r="K2473"/>
      <c r="L2473"/>
      <c r="M2473"/>
      <c r="N2473"/>
      <c r="O2473"/>
      <c r="Q2473" t="s">
        <v>25</v>
      </c>
      <c r="R2473" s="1"/>
      <c r="S2473" s="1"/>
      <c r="T2473" s="1" t="s">
        <v>614</v>
      </c>
      <c r="U2473" s="1" t="s">
        <v>70</v>
      </c>
      <c r="V2473" t="s">
        <v>29</v>
      </c>
      <c r="W2473"/>
      <c r="X2473" t="s">
        <v>30</v>
      </c>
    </row>
    <row r="2474" spans="2:24">
      <c r="B2474" s="2" t="s">
        <v>3630</v>
      </c>
      <c r="C2474" s="1"/>
      <c r="D2474" s="1"/>
      <c r="E2474" s="1"/>
      <c r="F2474" s="1"/>
      <c r="G2474" s="1"/>
      <c r="H2474" s="1"/>
      <c r="I2474"/>
      <c r="J2474"/>
      <c r="K2474"/>
      <c r="L2474"/>
      <c r="M2474"/>
      <c r="N2474"/>
      <c r="O2474"/>
      <c r="Q2474" t="s">
        <v>25</v>
      </c>
      <c r="R2474" s="1"/>
      <c r="S2474" s="1"/>
      <c r="T2474" s="1" t="s">
        <v>52</v>
      </c>
      <c r="U2474" s="1" t="s">
        <v>53</v>
      </c>
      <c r="V2474" t="s">
        <v>29</v>
      </c>
      <c r="W2474"/>
      <c r="X2474" t="s">
        <v>30</v>
      </c>
    </row>
    <row r="2475" spans="2:24">
      <c r="B2475" s="2" t="s">
        <v>3631</v>
      </c>
      <c r="C2475" s="1">
        <f>919136590772</f>
        <v>919136590772</v>
      </c>
      <c r="D2475" s="1"/>
      <c r="E2475" s="1"/>
      <c r="F2475" s="1"/>
      <c r="G2475" s="1" t="s">
        <v>56</v>
      </c>
      <c r="H2475" s="1" t="s">
        <v>57</v>
      </c>
      <c r="I2475"/>
      <c r="J2475"/>
      <c r="K2475"/>
      <c r="L2475"/>
      <c r="M2475"/>
      <c r="N2475"/>
      <c r="O2475"/>
      <c r="Q2475" t="s">
        <v>25</v>
      </c>
      <c r="R2475" s="1"/>
      <c r="S2475" s="1"/>
      <c r="T2475" s="1" t="s">
        <v>3632</v>
      </c>
      <c r="U2475" s="1" t="s">
        <v>78</v>
      </c>
      <c r="V2475" t="s">
        <v>29</v>
      </c>
      <c r="W2475"/>
      <c r="X2475" t="s">
        <v>30</v>
      </c>
    </row>
    <row r="2476" spans="2:24">
      <c r="B2476" s="2" t="s">
        <v>3633</v>
      </c>
      <c r="C2476" s="1"/>
      <c r="D2476" s="1"/>
      <c r="E2476" s="1"/>
      <c r="F2476" s="1"/>
      <c r="G2476" s="1"/>
      <c r="H2476" s="1"/>
      <c r="I2476"/>
      <c r="J2476"/>
      <c r="K2476"/>
      <c r="L2476"/>
      <c r="M2476"/>
      <c r="N2476"/>
      <c r="O2476"/>
      <c r="Q2476" t="s">
        <v>25</v>
      </c>
      <c r="R2476" s="1"/>
      <c r="S2476" s="1"/>
      <c r="T2476" s="1" t="s">
        <v>110</v>
      </c>
      <c r="U2476" s="1" t="s">
        <v>105</v>
      </c>
      <c r="V2476" t="s">
        <v>29</v>
      </c>
      <c r="W2476"/>
      <c r="X2476" t="s">
        <v>30</v>
      </c>
    </row>
    <row r="2477" spans="2:24">
      <c r="B2477" s="2" t="s">
        <v>3634</v>
      </c>
      <c r="C2477" s="1"/>
      <c r="D2477" s="1"/>
      <c r="E2477" s="1"/>
      <c r="F2477" s="1"/>
      <c r="G2477" s="1"/>
      <c r="H2477" s="1"/>
      <c r="I2477"/>
      <c r="J2477"/>
      <c r="K2477"/>
      <c r="L2477"/>
      <c r="M2477"/>
      <c r="N2477"/>
      <c r="O2477"/>
      <c r="Q2477" t="s">
        <v>25</v>
      </c>
      <c r="R2477" s="1"/>
      <c r="S2477" s="1"/>
      <c r="T2477" s="1" t="s">
        <v>52</v>
      </c>
      <c r="U2477" s="1" t="s">
        <v>53</v>
      </c>
      <c r="V2477" t="s">
        <v>29</v>
      </c>
      <c r="W2477"/>
      <c r="X2477" t="s">
        <v>30</v>
      </c>
    </row>
    <row r="2478" spans="2:24">
      <c r="B2478" s="2" t="s">
        <v>3635</v>
      </c>
      <c r="C2478" s="1"/>
      <c r="D2478" s="1"/>
      <c r="E2478" s="1"/>
      <c r="F2478" s="1"/>
      <c r="G2478" s="1"/>
      <c r="H2478" s="1"/>
      <c r="I2478"/>
      <c r="J2478"/>
      <c r="K2478"/>
      <c r="L2478"/>
      <c r="M2478"/>
      <c r="N2478"/>
      <c r="O2478"/>
      <c r="Q2478" t="s">
        <v>25</v>
      </c>
      <c r="R2478" s="1"/>
      <c r="S2478" s="1"/>
      <c r="T2478" s="1" t="s">
        <v>115</v>
      </c>
      <c r="U2478" s="1" t="s">
        <v>116</v>
      </c>
      <c r="V2478" t="s">
        <v>29</v>
      </c>
      <c r="W2478"/>
      <c r="X2478" t="s">
        <v>30</v>
      </c>
    </row>
    <row r="2479" spans="2:24">
      <c r="B2479" s="2" t="s">
        <v>3636</v>
      </c>
      <c r="C2479" s="1">
        <v>9810481640</v>
      </c>
      <c r="D2479" s="1"/>
      <c r="E2479" s="1"/>
      <c r="F2479" s="1"/>
      <c r="G2479" s="1" t="s">
        <v>56</v>
      </c>
      <c r="H2479" s="1" t="s">
        <v>46</v>
      </c>
      <c r="I2479"/>
      <c r="J2479"/>
      <c r="K2479"/>
      <c r="L2479"/>
      <c r="M2479"/>
      <c r="N2479"/>
      <c r="O2479"/>
      <c r="Q2479" t="s">
        <v>25</v>
      </c>
      <c r="R2479" s="1"/>
      <c r="S2479" s="1"/>
      <c r="T2479" s="1" t="s">
        <v>356</v>
      </c>
      <c r="U2479" s="1" t="s">
        <v>78</v>
      </c>
      <c r="V2479" t="s">
        <v>29</v>
      </c>
      <c r="W2479"/>
      <c r="X2479" t="s">
        <v>30</v>
      </c>
    </row>
    <row r="2480" spans="2:24">
      <c r="B2480" s="2" t="s">
        <v>3637</v>
      </c>
      <c r="C2480" s="1"/>
      <c r="D2480" s="1"/>
      <c r="E2480" s="1"/>
      <c r="F2480" s="1"/>
      <c r="G2480" s="1"/>
      <c r="H2480" s="1"/>
      <c r="I2480"/>
      <c r="J2480"/>
      <c r="K2480"/>
      <c r="L2480"/>
      <c r="M2480"/>
      <c r="N2480"/>
      <c r="O2480"/>
      <c r="Q2480" t="s">
        <v>25</v>
      </c>
      <c r="R2480" s="1"/>
      <c r="S2480" s="1"/>
      <c r="T2480" s="1" t="s">
        <v>52</v>
      </c>
      <c r="U2480" s="1" t="s">
        <v>53</v>
      </c>
      <c r="V2480" t="s">
        <v>29</v>
      </c>
      <c r="W2480"/>
      <c r="X2480" t="s">
        <v>30</v>
      </c>
    </row>
    <row r="2481" spans="2:24">
      <c r="B2481" s="2" t="s">
        <v>3638</v>
      </c>
      <c r="C2481" s="1"/>
      <c r="D2481" s="1"/>
      <c r="E2481" s="1"/>
      <c r="F2481" s="1"/>
      <c r="G2481" s="1"/>
      <c r="H2481" s="1"/>
      <c r="I2481"/>
      <c r="J2481"/>
      <c r="K2481"/>
      <c r="L2481"/>
      <c r="M2481"/>
      <c r="N2481"/>
      <c r="O2481"/>
      <c r="Q2481" t="s">
        <v>25</v>
      </c>
      <c r="R2481" s="1"/>
      <c r="S2481" s="1"/>
      <c r="T2481" s="1" t="s">
        <v>39</v>
      </c>
      <c r="U2481" s="1" t="s">
        <v>28</v>
      </c>
      <c r="V2481" t="s">
        <v>29</v>
      </c>
      <c r="W2481"/>
      <c r="X2481" t="s">
        <v>30</v>
      </c>
    </row>
    <row r="2482" spans="2:24">
      <c r="B2482" s="2" t="s">
        <v>3639</v>
      </c>
      <c r="C2482" s="1"/>
      <c r="D2482" s="1"/>
      <c r="E2482" s="1"/>
      <c r="F2482" s="1"/>
      <c r="G2482" s="1"/>
      <c r="H2482" s="1"/>
      <c r="I2482"/>
      <c r="J2482"/>
      <c r="K2482"/>
      <c r="L2482"/>
      <c r="M2482"/>
      <c r="N2482"/>
      <c r="O2482"/>
      <c r="Q2482" t="s">
        <v>25</v>
      </c>
      <c r="R2482" s="1"/>
      <c r="S2482" s="1"/>
      <c r="T2482" s="1" t="s">
        <v>115</v>
      </c>
      <c r="U2482" s="1" t="s">
        <v>116</v>
      </c>
      <c r="V2482" t="s">
        <v>29</v>
      </c>
      <c r="W2482"/>
      <c r="X2482" t="s">
        <v>30</v>
      </c>
    </row>
    <row r="2483" spans="2:24">
      <c r="B2483" s="2" t="s">
        <v>3640</v>
      </c>
      <c r="C2483" s="1">
        <v>9425106633</v>
      </c>
      <c r="D2483" s="1"/>
      <c r="E2483" s="1"/>
      <c r="F2483" s="1"/>
      <c r="G2483" s="1" t="s">
        <v>230</v>
      </c>
      <c r="H2483" s="1" t="s">
        <v>57</v>
      </c>
      <c r="I2483"/>
      <c r="J2483"/>
      <c r="K2483"/>
      <c r="L2483"/>
      <c r="M2483"/>
      <c r="N2483"/>
      <c r="O2483"/>
      <c r="Q2483" t="s">
        <v>25</v>
      </c>
      <c r="R2483" s="1"/>
      <c r="S2483" s="1"/>
      <c r="T2483" s="1" t="s">
        <v>1178</v>
      </c>
      <c r="U2483" s="1" t="s">
        <v>105</v>
      </c>
      <c r="V2483" t="s">
        <v>29</v>
      </c>
      <c r="W2483"/>
      <c r="X2483" t="s">
        <v>30</v>
      </c>
    </row>
    <row r="2484" spans="2:24">
      <c r="B2484" s="2" t="s">
        <v>3641</v>
      </c>
      <c r="C2484" s="1">
        <v>9555338248</v>
      </c>
      <c r="D2484" s="1"/>
      <c r="E2484" s="1"/>
      <c r="F2484" s="1"/>
      <c r="G2484" s="1" t="s">
        <v>1216</v>
      </c>
      <c r="H2484" s="1" t="s">
        <v>57</v>
      </c>
      <c r="I2484"/>
      <c r="J2484"/>
      <c r="K2484"/>
      <c r="L2484"/>
      <c r="M2484"/>
      <c r="N2484"/>
      <c r="O2484"/>
      <c r="Q2484" t="s">
        <v>25</v>
      </c>
      <c r="R2484" s="1"/>
      <c r="S2484" s="1"/>
      <c r="T2484" s="1" t="s">
        <v>301</v>
      </c>
      <c r="U2484" s="1" t="s">
        <v>53</v>
      </c>
      <c r="V2484" t="s">
        <v>29</v>
      </c>
      <c r="W2484"/>
      <c r="X2484" t="s">
        <v>30</v>
      </c>
    </row>
    <row r="2485" spans="2:24">
      <c r="B2485" s="2" t="s">
        <v>3642</v>
      </c>
      <c r="C2485" s="1"/>
      <c r="D2485" s="1"/>
      <c r="E2485" s="1"/>
      <c r="F2485" s="1"/>
      <c r="G2485" s="1"/>
      <c r="H2485" s="1"/>
      <c r="I2485"/>
      <c r="J2485"/>
      <c r="K2485"/>
      <c r="L2485"/>
      <c r="M2485"/>
      <c r="N2485"/>
      <c r="O2485"/>
      <c r="Q2485" t="s">
        <v>25</v>
      </c>
      <c r="R2485" s="1"/>
      <c r="S2485" s="1"/>
      <c r="T2485" s="1" t="s">
        <v>237</v>
      </c>
      <c r="U2485" s="1" t="s">
        <v>28</v>
      </c>
      <c r="V2485" t="s">
        <v>29</v>
      </c>
      <c r="W2485"/>
      <c r="X2485" t="s">
        <v>30</v>
      </c>
    </row>
    <row r="2486" spans="2:24">
      <c r="B2486" s="2" t="s">
        <v>3643</v>
      </c>
      <c r="C2486" s="1"/>
      <c r="D2486" s="1"/>
      <c r="E2486" s="1"/>
      <c r="F2486" s="1"/>
      <c r="G2486" s="1"/>
      <c r="H2486" s="1"/>
      <c r="I2486"/>
      <c r="J2486"/>
      <c r="K2486"/>
      <c r="L2486"/>
      <c r="M2486"/>
      <c r="N2486"/>
      <c r="O2486"/>
      <c r="Q2486" t="s">
        <v>25</v>
      </c>
      <c r="R2486" s="1"/>
      <c r="S2486" s="1"/>
      <c r="T2486" s="1" t="s">
        <v>52</v>
      </c>
      <c r="U2486" s="1" t="s">
        <v>53</v>
      </c>
      <c r="V2486" t="s">
        <v>29</v>
      </c>
      <c r="W2486"/>
      <c r="X2486" t="s">
        <v>30</v>
      </c>
    </row>
    <row r="2487" spans="2:24">
      <c r="B2487" s="2" t="s">
        <v>3644</v>
      </c>
      <c r="C2487" s="1"/>
      <c r="D2487" s="1"/>
      <c r="E2487" s="1"/>
      <c r="F2487" s="1"/>
      <c r="G2487" s="1"/>
      <c r="H2487" s="1"/>
      <c r="I2487"/>
      <c r="J2487"/>
      <c r="K2487"/>
      <c r="L2487"/>
      <c r="M2487"/>
      <c r="N2487"/>
      <c r="O2487"/>
      <c r="Q2487" t="s">
        <v>25</v>
      </c>
      <c r="R2487" s="1"/>
      <c r="S2487" s="1"/>
      <c r="T2487" s="1" t="s">
        <v>52</v>
      </c>
      <c r="U2487" s="1" t="s">
        <v>53</v>
      </c>
      <c r="V2487" t="s">
        <v>29</v>
      </c>
      <c r="W2487"/>
      <c r="X2487" t="s">
        <v>30</v>
      </c>
    </row>
    <row r="2488" spans="2:24">
      <c r="B2488" s="2" t="s">
        <v>3645</v>
      </c>
      <c r="C2488" s="1"/>
      <c r="D2488" s="1"/>
      <c r="E2488" s="1"/>
      <c r="F2488" s="1"/>
      <c r="G2488" s="1"/>
      <c r="H2488" s="1"/>
      <c r="I2488"/>
      <c r="J2488"/>
      <c r="K2488"/>
      <c r="L2488"/>
      <c r="M2488"/>
      <c r="N2488"/>
      <c r="O2488"/>
      <c r="Q2488" t="s">
        <v>25</v>
      </c>
      <c r="R2488" s="1"/>
      <c r="S2488" s="1"/>
      <c r="T2488" s="1" t="s">
        <v>52</v>
      </c>
      <c r="U2488" s="1" t="s">
        <v>53</v>
      </c>
      <c r="V2488" t="s">
        <v>29</v>
      </c>
      <c r="W2488"/>
      <c r="X2488" t="s">
        <v>30</v>
      </c>
    </row>
    <row r="2489" spans="2:24">
      <c r="B2489" s="2" t="s">
        <v>3646</v>
      </c>
      <c r="C2489" s="1"/>
      <c r="D2489" s="1"/>
      <c r="E2489" s="1"/>
      <c r="F2489" s="1"/>
      <c r="G2489" s="1"/>
      <c r="H2489" s="1"/>
      <c r="I2489"/>
      <c r="J2489"/>
      <c r="K2489"/>
      <c r="L2489"/>
      <c r="M2489"/>
      <c r="N2489"/>
      <c r="O2489"/>
      <c r="Q2489" t="s">
        <v>25</v>
      </c>
      <c r="R2489" s="1" t="s">
        <v>3647</v>
      </c>
      <c r="S2489" s="1"/>
      <c r="T2489" s="1" t="s">
        <v>53</v>
      </c>
      <c r="U2489" s="1" t="s">
        <v>53</v>
      </c>
      <c r="V2489" t="s">
        <v>29</v>
      </c>
      <c r="W2489"/>
      <c r="X2489" t="s">
        <v>30</v>
      </c>
    </row>
    <row r="2490" spans="2:24">
      <c r="B2490" s="2" t="s">
        <v>3648</v>
      </c>
      <c r="C2490" s="1"/>
      <c r="D2490" s="1"/>
      <c r="E2490" s="1"/>
      <c r="F2490" s="1"/>
      <c r="G2490" s="1"/>
      <c r="H2490" s="1"/>
      <c r="I2490"/>
      <c r="J2490"/>
      <c r="K2490"/>
      <c r="L2490"/>
      <c r="M2490"/>
      <c r="N2490"/>
      <c r="O2490"/>
      <c r="Q2490" t="s">
        <v>25</v>
      </c>
      <c r="R2490" s="1"/>
      <c r="S2490" s="1"/>
      <c r="T2490" s="1" t="s">
        <v>52</v>
      </c>
      <c r="U2490" s="1" t="s">
        <v>53</v>
      </c>
      <c r="V2490" t="s">
        <v>29</v>
      </c>
      <c r="W2490"/>
      <c r="X2490" t="s">
        <v>30</v>
      </c>
    </row>
    <row r="2491" spans="2:24">
      <c r="B2491" s="2" t="s">
        <v>3649</v>
      </c>
      <c r="C2491" s="1"/>
      <c r="D2491" s="1"/>
      <c r="E2491" s="1"/>
      <c r="F2491" s="1"/>
      <c r="G2491" s="1"/>
      <c r="H2491" s="1"/>
      <c r="I2491"/>
      <c r="J2491"/>
      <c r="K2491"/>
      <c r="L2491"/>
      <c r="M2491"/>
      <c r="N2491"/>
      <c r="O2491"/>
      <c r="Q2491" t="s">
        <v>25</v>
      </c>
      <c r="R2491" s="1"/>
      <c r="S2491" s="1"/>
      <c r="T2491" s="1" t="s">
        <v>568</v>
      </c>
      <c r="U2491" s="1" t="s">
        <v>158</v>
      </c>
      <c r="V2491" t="s">
        <v>29</v>
      </c>
      <c r="W2491"/>
      <c r="X2491" t="s">
        <v>30</v>
      </c>
    </row>
    <row r="2492" spans="2:24">
      <c r="B2492" s="2" t="s">
        <v>3650</v>
      </c>
      <c r="C2492" s="1"/>
      <c r="D2492" s="1"/>
      <c r="E2492" s="1"/>
      <c r="F2492" s="1"/>
      <c r="G2492" s="1"/>
      <c r="H2492" s="1"/>
      <c r="I2492"/>
      <c r="J2492"/>
      <c r="K2492"/>
      <c r="L2492"/>
      <c r="M2492"/>
      <c r="N2492"/>
      <c r="O2492"/>
      <c r="Q2492" t="s">
        <v>25</v>
      </c>
      <c r="R2492" s="1"/>
      <c r="S2492" s="1"/>
      <c r="T2492" s="1" t="s">
        <v>128</v>
      </c>
      <c r="U2492" s="1" t="s">
        <v>43</v>
      </c>
      <c r="V2492" t="s">
        <v>29</v>
      </c>
      <c r="W2492"/>
      <c r="X2492" t="s">
        <v>30</v>
      </c>
    </row>
    <row r="2493" spans="2:24">
      <c r="B2493" s="2" t="s">
        <v>3651</v>
      </c>
      <c r="C2493" s="1">
        <v>9717912154</v>
      </c>
      <c r="D2493" s="1"/>
      <c r="E2493" s="1"/>
      <c r="F2493" s="1"/>
      <c r="G2493" s="1" t="s">
        <v>72</v>
      </c>
      <c r="H2493" s="1" t="s">
        <v>57</v>
      </c>
      <c r="I2493"/>
      <c r="J2493"/>
      <c r="K2493"/>
      <c r="L2493"/>
      <c r="M2493"/>
      <c r="N2493"/>
      <c r="O2493"/>
      <c r="Q2493" t="s">
        <v>25</v>
      </c>
      <c r="R2493" s="1"/>
      <c r="S2493" s="1"/>
      <c r="T2493" s="1" t="s">
        <v>301</v>
      </c>
      <c r="U2493" s="1" t="s">
        <v>53</v>
      </c>
      <c r="V2493" t="s">
        <v>29</v>
      </c>
      <c r="W2493"/>
      <c r="X2493" t="s">
        <v>30</v>
      </c>
    </row>
    <row r="2494" spans="2:24">
      <c r="B2494" s="2" t="s">
        <v>3652</v>
      </c>
      <c r="C2494" s="1"/>
      <c r="D2494" s="1"/>
      <c r="E2494" s="1"/>
      <c r="F2494" s="1"/>
      <c r="G2494" s="1"/>
      <c r="H2494" s="1"/>
      <c r="I2494"/>
      <c r="J2494"/>
      <c r="K2494"/>
      <c r="L2494"/>
      <c r="M2494"/>
      <c r="N2494"/>
      <c r="O2494"/>
      <c r="Q2494" t="s">
        <v>25</v>
      </c>
      <c r="R2494" s="1"/>
      <c r="S2494" s="1"/>
      <c r="T2494" s="1" t="s">
        <v>52</v>
      </c>
      <c r="U2494" s="1" t="s">
        <v>53</v>
      </c>
      <c r="V2494" t="s">
        <v>29</v>
      </c>
      <c r="W2494"/>
      <c r="X2494" t="s">
        <v>30</v>
      </c>
    </row>
    <row r="2495" spans="2:24">
      <c r="B2495" s="2" t="s">
        <v>3653</v>
      </c>
      <c r="C2495" s="1"/>
      <c r="D2495" s="1"/>
      <c r="E2495" s="1"/>
      <c r="F2495" s="1"/>
      <c r="G2495" s="1"/>
      <c r="H2495" s="1"/>
      <c r="I2495"/>
      <c r="J2495"/>
      <c r="K2495"/>
      <c r="L2495"/>
      <c r="M2495"/>
      <c r="N2495"/>
      <c r="O2495"/>
      <c r="Q2495" t="s">
        <v>25</v>
      </c>
      <c r="R2495" s="1"/>
      <c r="S2495" s="1"/>
      <c r="T2495" s="1" t="s">
        <v>374</v>
      </c>
      <c r="U2495" s="1" t="s">
        <v>78</v>
      </c>
      <c r="V2495" t="s">
        <v>29</v>
      </c>
      <c r="W2495"/>
      <c r="X2495" t="s">
        <v>30</v>
      </c>
    </row>
    <row r="2496" spans="2:24">
      <c r="B2496" s="2" t="s">
        <v>3654</v>
      </c>
      <c r="C2496" s="1">
        <v>9311311070</v>
      </c>
      <c r="D2496" s="1"/>
      <c r="E2496" s="1"/>
      <c r="F2496" s="1"/>
      <c r="G2496" s="1" t="s">
        <v>72</v>
      </c>
      <c r="H2496" s="1" t="s">
        <v>331</v>
      </c>
      <c r="I2496"/>
      <c r="J2496"/>
      <c r="K2496"/>
      <c r="L2496"/>
      <c r="M2496"/>
      <c r="N2496"/>
      <c r="O2496"/>
      <c r="Q2496" t="s">
        <v>25</v>
      </c>
      <c r="R2496" s="1"/>
      <c r="S2496" s="1"/>
      <c r="T2496" s="1" t="s">
        <v>84</v>
      </c>
      <c r="U2496" s="1" t="s">
        <v>53</v>
      </c>
      <c r="V2496" t="s">
        <v>29</v>
      </c>
      <c r="W2496"/>
      <c r="X2496" t="s">
        <v>30</v>
      </c>
    </row>
    <row r="2497" spans="2:24">
      <c r="B2497" s="2" t="s">
        <v>3655</v>
      </c>
      <c r="C2497" s="1">
        <v>7973641305</v>
      </c>
      <c r="D2497" s="1"/>
      <c r="E2497" s="1"/>
      <c r="F2497" s="1"/>
      <c r="G2497" s="1" t="s">
        <v>45</v>
      </c>
      <c r="H2497" s="1" t="s">
        <v>247</v>
      </c>
      <c r="I2497"/>
      <c r="J2497"/>
      <c r="K2497"/>
      <c r="L2497"/>
      <c r="M2497"/>
      <c r="N2497"/>
      <c r="O2497"/>
      <c r="Q2497" t="s">
        <v>25</v>
      </c>
      <c r="R2497" s="1"/>
      <c r="S2497" s="1"/>
      <c r="T2497" s="1" t="s">
        <v>1779</v>
      </c>
      <c r="U2497" s="1" t="s">
        <v>90</v>
      </c>
      <c r="V2497" t="s">
        <v>29</v>
      </c>
      <c r="W2497"/>
      <c r="X2497" t="s">
        <v>30</v>
      </c>
    </row>
    <row r="2498" spans="2:24">
      <c r="B2498" s="2" t="s">
        <v>3656</v>
      </c>
      <c r="C2498" s="1"/>
      <c r="D2498" s="1"/>
      <c r="E2498" s="1"/>
      <c r="F2498" s="1"/>
      <c r="G2498" s="1"/>
      <c r="H2498" s="1"/>
      <c r="I2498"/>
      <c r="J2498"/>
      <c r="K2498"/>
      <c r="L2498"/>
      <c r="M2498"/>
      <c r="N2498"/>
      <c r="O2498"/>
      <c r="Q2498" t="s">
        <v>25</v>
      </c>
      <c r="R2498" s="1"/>
      <c r="S2498" s="1"/>
      <c r="T2498" s="1" t="s">
        <v>52</v>
      </c>
      <c r="U2498" s="1" t="s">
        <v>53</v>
      </c>
      <c r="V2498" t="s">
        <v>29</v>
      </c>
      <c r="W2498"/>
      <c r="X2498" t="s">
        <v>30</v>
      </c>
    </row>
    <row r="2499" spans="2:24">
      <c r="B2499" s="2" t="s">
        <v>3657</v>
      </c>
      <c r="C2499" s="1">
        <v>9204499749</v>
      </c>
      <c r="D2499" s="1"/>
      <c r="E2499" s="1"/>
      <c r="F2499" s="1"/>
      <c r="G2499" s="1" t="s">
        <v>45</v>
      </c>
      <c r="H2499" s="1" t="s">
        <v>247</v>
      </c>
      <c r="I2499"/>
      <c r="J2499"/>
      <c r="K2499"/>
      <c r="L2499"/>
      <c r="M2499"/>
      <c r="N2499"/>
      <c r="O2499"/>
      <c r="Q2499" t="s">
        <v>25</v>
      </c>
      <c r="R2499" s="1"/>
      <c r="S2499" s="1"/>
      <c r="T2499" s="1" t="s">
        <v>3352</v>
      </c>
      <c r="U2499" s="1" t="s">
        <v>158</v>
      </c>
      <c r="V2499" t="s">
        <v>29</v>
      </c>
      <c r="W2499"/>
      <c r="X2499" t="s">
        <v>30</v>
      </c>
    </row>
    <row r="2500" spans="2:24">
      <c r="B2500" s="2" t="s">
        <v>3658</v>
      </c>
      <c r="C2500" s="1"/>
      <c r="D2500" s="1"/>
      <c r="E2500" s="1"/>
      <c r="F2500" s="1"/>
      <c r="G2500" s="1"/>
      <c r="H2500" s="1"/>
      <c r="I2500"/>
      <c r="J2500"/>
      <c r="K2500"/>
      <c r="L2500"/>
      <c r="M2500"/>
      <c r="N2500"/>
      <c r="O2500"/>
      <c r="Q2500" t="s">
        <v>25</v>
      </c>
      <c r="R2500" s="1"/>
      <c r="S2500" s="1"/>
      <c r="T2500" s="1" t="s">
        <v>792</v>
      </c>
      <c r="U2500" s="1" t="s">
        <v>60</v>
      </c>
      <c r="V2500" t="s">
        <v>29</v>
      </c>
      <c r="W2500"/>
      <c r="X2500" t="s">
        <v>30</v>
      </c>
    </row>
    <row r="2501" spans="2:24">
      <c r="B2501" s="2" t="s">
        <v>3659</v>
      </c>
      <c r="C2501" s="1"/>
      <c r="D2501" s="1"/>
      <c r="E2501" s="1"/>
      <c r="F2501" s="1"/>
      <c r="G2501" s="1"/>
      <c r="H2501" s="1"/>
      <c r="I2501"/>
      <c r="J2501"/>
      <c r="K2501"/>
      <c r="L2501"/>
      <c r="M2501"/>
      <c r="N2501"/>
      <c r="O2501"/>
      <c r="Q2501" t="s">
        <v>25</v>
      </c>
      <c r="R2501" s="1" t="s">
        <v>3660</v>
      </c>
      <c r="S2501" s="1"/>
      <c r="T2501" s="1" t="s">
        <v>113</v>
      </c>
      <c r="U2501" s="1" t="s">
        <v>43</v>
      </c>
      <c r="V2501" t="s">
        <v>29</v>
      </c>
      <c r="W2501"/>
      <c r="X2501" t="s">
        <v>30</v>
      </c>
    </row>
    <row r="2502" spans="2:24">
      <c r="B2502" s="2" t="s">
        <v>3661</v>
      </c>
      <c r="C2502" s="1"/>
      <c r="D2502" s="1"/>
      <c r="E2502" s="1"/>
      <c r="F2502" s="1"/>
      <c r="G2502" s="1"/>
      <c r="H2502" s="1"/>
      <c r="I2502"/>
      <c r="J2502"/>
      <c r="K2502"/>
      <c r="L2502"/>
      <c r="M2502"/>
      <c r="N2502"/>
      <c r="O2502"/>
      <c r="Q2502" t="s">
        <v>25</v>
      </c>
      <c r="R2502" s="1"/>
      <c r="S2502" s="1"/>
      <c r="T2502" s="1" t="s">
        <v>118</v>
      </c>
      <c r="U2502" s="1" t="s">
        <v>116</v>
      </c>
      <c r="V2502" t="s">
        <v>29</v>
      </c>
      <c r="W2502"/>
      <c r="X2502" t="s">
        <v>30</v>
      </c>
    </row>
    <row r="2503" spans="2:24">
      <c r="B2503" s="2" t="s">
        <v>3662</v>
      </c>
      <c r="C2503" s="1"/>
      <c r="D2503" s="1"/>
      <c r="E2503" s="1"/>
      <c r="F2503" s="1"/>
      <c r="G2503" s="1"/>
      <c r="H2503" s="1"/>
      <c r="I2503"/>
      <c r="J2503"/>
      <c r="K2503"/>
      <c r="L2503"/>
      <c r="M2503"/>
      <c r="N2503"/>
      <c r="O2503"/>
      <c r="Q2503" t="s">
        <v>25</v>
      </c>
      <c r="R2503" s="1"/>
      <c r="S2503" s="1"/>
      <c r="T2503" s="1" t="s">
        <v>977</v>
      </c>
      <c r="U2503" s="1" t="s">
        <v>33</v>
      </c>
      <c r="V2503" t="s">
        <v>29</v>
      </c>
      <c r="W2503"/>
      <c r="X2503" t="s">
        <v>30</v>
      </c>
    </row>
    <row r="2504" spans="2:24">
      <c r="B2504" s="2" t="s">
        <v>3663</v>
      </c>
      <c r="C2504" s="1"/>
      <c r="D2504" s="1"/>
      <c r="E2504" s="1"/>
      <c r="F2504" s="1"/>
      <c r="G2504" s="1"/>
      <c r="H2504" s="1"/>
      <c r="I2504"/>
      <c r="J2504"/>
      <c r="K2504"/>
      <c r="L2504"/>
      <c r="M2504"/>
      <c r="N2504"/>
      <c r="O2504"/>
      <c r="Q2504" t="s">
        <v>25</v>
      </c>
      <c r="R2504" s="1"/>
      <c r="S2504" s="1"/>
      <c r="T2504" s="1" t="s">
        <v>637</v>
      </c>
      <c r="U2504" s="1" t="s">
        <v>158</v>
      </c>
      <c r="V2504" t="s">
        <v>29</v>
      </c>
      <c r="W2504"/>
      <c r="X2504" t="s">
        <v>30</v>
      </c>
    </row>
    <row r="2505" spans="2:24">
      <c r="B2505" s="2" t="s">
        <v>3664</v>
      </c>
      <c r="C2505" s="1"/>
      <c r="D2505" s="1"/>
      <c r="E2505" s="1"/>
      <c r="F2505" s="1"/>
      <c r="G2505" s="1"/>
      <c r="H2505" s="1"/>
      <c r="I2505"/>
      <c r="J2505"/>
      <c r="K2505"/>
      <c r="L2505"/>
      <c r="M2505"/>
      <c r="N2505"/>
      <c r="O2505"/>
      <c r="Q2505" t="s">
        <v>25</v>
      </c>
      <c r="R2505" s="1"/>
      <c r="S2505" s="1"/>
      <c r="T2505" s="1" t="s">
        <v>39</v>
      </c>
      <c r="U2505" s="1" t="s">
        <v>28</v>
      </c>
      <c r="V2505" t="s">
        <v>29</v>
      </c>
      <c r="W2505"/>
      <c r="X2505" t="s">
        <v>30</v>
      </c>
    </row>
    <row r="2506" spans="2:24">
      <c r="B2506" s="2" t="s">
        <v>3665</v>
      </c>
      <c r="C2506" s="1">
        <v>9868808216</v>
      </c>
      <c r="D2506" s="1"/>
      <c r="E2506" s="1"/>
      <c r="F2506" s="1"/>
      <c r="G2506" s="1" t="s">
        <v>230</v>
      </c>
      <c r="H2506" s="1" t="s">
        <v>57</v>
      </c>
      <c r="I2506"/>
      <c r="J2506"/>
      <c r="K2506"/>
      <c r="L2506"/>
      <c r="M2506"/>
      <c r="N2506"/>
      <c r="O2506"/>
      <c r="Q2506" t="s">
        <v>25</v>
      </c>
      <c r="R2506" s="1"/>
      <c r="S2506" s="1"/>
      <c r="T2506" s="1" t="s">
        <v>84</v>
      </c>
      <c r="U2506" s="1" t="s">
        <v>53</v>
      </c>
      <c r="V2506" t="s">
        <v>29</v>
      </c>
      <c r="W2506"/>
      <c r="X2506" t="s">
        <v>30</v>
      </c>
    </row>
    <row r="2507" spans="2:24">
      <c r="B2507" s="2" t="s">
        <v>3666</v>
      </c>
      <c r="C2507" s="1"/>
      <c r="D2507" s="1"/>
      <c r="E2507" s="1"/>
      <c r="F2507" s="1"/>
      <c r="G2507" s="1"/>
      <c r="H2507" s="1"/>
      <c r="I2507"/>
      <c r="J2507"/>
      <c r="K2507"/>
      <c r="L2507"/>
      <c r="M2507"/>
      <c r="N2507"/>
      <c r="O2507"/>
      <c r="Q2507" t="s">
        <v>25</v>
      </c>
      <c r="R2507" s="1"/>
      <c r="S2507" s="1"/>
      <c r="T2507" s="1" t="s">
        <v>39</v>
      </c>
      <c r="U2507" s="1" t="s">
        <v>28</v>
      </c>
      <c r="V2507" t="s">
        <v>29</v>
      </c>
      <c r="W2507"/>
      <c r="X2507" t="s">
        <v>30</v>
      </c>
    </row>
    <row r="2508" spans="2:24">
      <c r="B2508" s="2" t="s">
        <v>3667</v>
      </c>
      <c r="C2508" s="1"/>
      <c r="D2508" s="1"/>
      <c r="E2508" s="1"/>
      <c r="F2508" s="1"/>
      <c r="G2508" s="1"/>
      <c r="H2508" s="1"/>
      <c r="I2508"/>
      <c r="J2508"/>
      <c r="K2508"/>
      <c r="L2508"/>
      <c r="M2508"/>
      <c r="N2508"/>
      <c r="O2508"/>
      <c r="Q2508" t="s">
        <v>25</v>
      </c>
      <c r="R2508" s="1" t="s">
        <v>3668</v>
      </c>
      <c r="S2508" s="1"/>
      <c r="T2508" s="1" t="s">
        <v>875</v>
      </c>
      <c r="U2508" s="1" t="s">
        <v>179</v>
      </c>
      <c r="V2508" t="s">
        <v>29</v>
      </c>
      <c r="W2508"/>
      <c r="X2508" t="s">
        <v>30</v>
      </c>
    </row>
    <row r="2509" spans="2:24">
      <c r="B2509" s="2" t="s">
        <v>3669</v>
      </c>
      <c r="C2509" s="1"/>
      <c r="D2509" s="1"/>
      <c r="E2509" s="1"/>
      <c r="F2509" s="1"/>
      <c r="G2509" s="1"/>
      <c r="H2509" s="1"/>
      <c r="I2509"/>
      <c r="J2509"/>
      <c r="K2509"/>
      <c r="L2509"/>
      <c r="M2509"/>
      <c r="N2509"/>
      <c r="O2509"/>
      <c r="Q2509" t="s">
        <v>25</v>
      </c>
      <c r="R2509" s="1" t="s">
        <v>3670</v>
      </c>
      <c r="S2509" s="1"/>
      <c r="T2509" s="1" t="s">
        <v>608</v>
      </c>
      <c r="U2509" s="1" t="s">
        <v>78</v>
      </c>
      <c r="V2509" t="s">
        <v>29</v>
      </c>
      <c r="W2509"/>
      <c r="X2509" t="s">
        <v>30</v>
      </c>
    </row>
    <row r="2510" spans="2:24">
      <c r="B2510" s="2" t="s">
        <v>3671</v>
      </c>
      <c r="C2510" s="1"/>
      <c r="D2510" s="1"/>
      <c r="E2510" s="1"/>
      <c r="F2510" s="1"/>
      <c r="G2510" s="1"/>
      <c r="H2510" s="1"/>
      <c r="I2510"/>
      <c r="J2510"/>
      <c r="K2510"/>
      <c r="L2510"/>
      <c r="M2510"/>
      <c r="N2510"/>
      <c r="O2510"/>
      <c r="Q2510" t="s">
        <v>25</v>
      </c>
      <c r="R2510" s="1"/>
      <c r="S2510" s="1"/>
      <c r="T2510" s="1" t="s">
        <v>614</v>
      </c>
      <c r="U2510" s="1" t="s">
        <v>70</v>
      </c>
      <c r="V2510" t="s">
        <v>29</v>
      </c>
      <c r="W2510"/>
      <c r="X2510" t="s">
        <v>30</v>
      </c>
    </row>
    <row r="2511" spans="2:24">
      <c r="B2511" s="2" t="s">
        <v>3672</v>
      </c>
      <c r="C2511" s="1"/>
      <c r="D2511" s="1"/>
      <c r="E2511" s="1"/>
      <c r="F2511" s="1"/>
      <c r="G2511" s="1"/>
      <c r="H2511" s="1"/>
      <c r="I2511"/>
      <c r="J2511"/>
      <c r="K2511"/>
      <c r="L2511"/>
      <c r="M2511"/>
      <c r="N2511"/>
      <c r="O2511"/>
      <c r="Q2511" t="s">
        <v>25</v>
      </c>
      <c r="R2511" s="1"/>
      <c r="S2511" s="1"/>
      <c r="T2511" s="1" t="s">
        <v>423</v>
      </c>
      <c r="U2511" s="1" t="s">
        <v>28</v>
      </c>
      <c r="V2511" t="s">
        <v>29</v>
      </c>
      <c r="W2511"/>
      <c r="X2511" t="s">
        <v>30</v>
      </c>
    </row>
    <row r="2512" spans="2:24">
      <c r="B2512" s="2" t="s">
        <v>3673</v>
      </c>
      <c r="C2512" s="1">
        <v>8791710210</v>
      </c>
      <c r="D2512" s="1"/>
      <c r="E2512" s="1"/>
      <c r="F2512" s="1"/>
      <c r="G2512" s="1" t="s">
        <v>45</v>
      </c>
      <c r="H2512" s="1" t="s">
        <v>331</v>
      </c>
      <c r="I2512"/>
      <c r="J2512"/>
      <c r="K2512"/>
      <c r="L2512"/>
      <c r="M2512"/>
      <c r="N2512"/>
      <c r="O2512"/>
      <c r="Q2512" t="s">
        <v>25</v>
      </c>
      <c r="R2512" s="1"/>
      <c r="S2512" s="1"/>
      <c r="T2512" s="1" t="s">
        <v>1326</v>
      </c>
      <c r="U2512" s="1" t="s">
        <v>28</v>
      </c>
      <c r="V2512" t="s">
        <v>29</v>
      </c>
      <c r="W2512"/>
      <c r="X2512" t="s">
        <v>30</v>
      </c>
    </row>
    <row r="2513" spans="2:24">
      <c r="B2513" s="2" t="s">
        <v>3674</v>
      </c>
      <c r="C2513" s="1">
        <v>9255576470</v>
      </c>
      <c r="D2513" s="1"/>
      <c r="E2513" s="1"/>
      <c r="F2513" s="1"/>
      <c r="G2513" s="1" t="s">
        <v>146</v>
      </c>
      <c r="H2513" s="1" t="s">
        <v>247</v>
      </c>
      <c r="I2513"/>
      <c r="J2513"/>
      <c r="K2513"/>
      <c r="L2513"/>
      <c r="M2513"/>
      <c r="N2513"/>
      <c r="O2513"/>
      <c r="Q2513" t="s">
        <v>25</v>
      </c>
      <c r="R2513" s="1"/>
      <c r="S2513" s="1"/>
      <c r="T2513" s="1" t="s">
        <v>746</v>
      </c>
      <c r="U2513" s="1" t="s">
        <v>78</v>
      </c>
      <c r="V2513" t="s">
        <v>29</v>
      </c>
      <c r="W2513"/>
      <c r="X2513" t="s">
        <v>30</v>
      </c>
    </row>
    <row r="2514" spans="2:24">
      <c r="B2514" s="2" t="s">
        <v>3675</v>
      </c>
      <c r="C2514" s="1"/>
      <c r="D2514" s="1"/>
      <c r="E2514" s="1"/>
      <c r="F2514" s="1"/>
      <c r="G2514" s="1"/>
      <c r="H2514" s="1"/>
      <c r="I2514"/>
      <c r="J2514"/>
      <c r="K2514"/>
      <c r="L2514"/>
      <c r="M2514"/>
      <c r="N2514"/>
      <c r="O2514"/>
      <c r="Q2514" t="s">
        <v>25</v>
      </c>
      <c r="R2514" s="1" t="s">
        <v>3676</v>
      </c>
      <c r="S2514" s="1"/>
      <c r="T2514" s="1" t="s">
        <v>39</v>
      </c>
      <c r="U2514" s="1" t="s">
        <v>28</v>
      </c>
      <c r="V2514" t="s">
        <v>29</v>
      </c>
      <c r="W2514"/>
      <c r="X2514" t="s">
        <v>30</v>
      </c>
    </row>
    <row r="2515" spans="2:24">
      <c r="B2515" s="2" t="s">
        <v>3677</v>
      </c>
      <c r="C2515" s="1"/>
      <c r="D2515" s="1"/>
      <c r="E2515" s="1"/>
      <c r="F2515" s="1"/>
      <c r="G2515" s="1"/>
      <c r="H2515" s="1"/>
      <c r="I2515"/>
      <c r="J2515"/>
      <c r="K2515"/>
      <c r="L2515"/>
      <c r="M2515"/>
      <c r="N2515"/>
      <c r="O2515"/>
      <c r="Q2515" t="s">
        <v>25</v>
      </c>
      <c r="R2515" s="1"/>
      <c r="S2515" s="1"/>
      <c r="T2515" s="1" t="s">
        <v>3678</v>
      </c>
      <c r="U2515" s="1" t="s">
        <v>179</v>
      </c>
      <c r="V2515" t="s">
        <v>29</v>
      </c>
      <c r="W2515"/>
      <c r="X2515" t="s">
        <v>30</v>
      </c>
    </row>
    <row r="2516" spans="2:24">
      <c r="B2516" s="2" t="s">
        <v>3679</v>
      </c>
      <c r="C2516" s="1"/>
      <c r="D2516" s="1"/>
      <c r="E2516" s="1"/>
      <c r="F2516" s="1"/>
      <c r="G2516" s="1"/>
      <c r="H2516" s="1"/>
      <c r="I2516"/>
      <c r="J2516"/>
      <c r="K2516"/>
      <c r="L2516"/>
      <c r="M2516"/>
      <c r="N2516"/>
      <c r="O2516"/>
      <c r="Q2516" t="s">
        <v>25</v>
      </c>
      <c r="R2516" s="1"/>
      <c r="S2516" s="1"/>
      <c r="T2516" s="1" t="s">
        <v>516</v>
      </c>
      <c r="U2516" s="1" t="s">
        <v>105</v>
      </c>
      <c r="V2516" t="s">
        <v>29</v>
      </c>
      <c r="W2516"/>
      <c r="X2516" t="s">
        <v>30</v>
      </c>
    </row>
    <row r="2517" spans="2:24">
      <c r="B2517" s="2" t="s">
        <v>3680</v>
      </c>
      <c r="C2517" s="1">
        <v>9891390742</v>
      </c>
      <c r="D2517" s="1"/>
      <c r="E2517" s="1"/>
      <c r="F2517" s="1"/>
      <c r="G2517" s="1" t="s">
        <v>146</v>
      </c>
      <c r="H2517" s="1" t="s">
        <v>247</v>
      </c>
      <c r="I2517"/>
      <c r="J2517"/>
      <c r="K2517"/>
      <c r="L2517"/>
      <c r="M2517"/>
      <c r="N2517"/>
      <c r="O2517"/>
      <c r="Q2517" t="s">
        <v>25</v>
      </c>
      <c r="R2517" s="1"/>
      <c r="S2517" s="1"/>
      <c r="T2517" s="1" t="s">
        <v>84</v>
      </c>
      <c r="U2517" s="1" t="s">
        <v>53</v>
      </c>
      <c r="V2517" t="s">
        <v>29</v>
      </c>
      <c r="W2517"/>
      <c r="X2517" t="s">
        <v>30</v>
      </c>
    </row>
    <row r="2518" spans="2:24">
      <c r="B2518" s="2" t="s">
        <v>3681</v>
      </c>
      <c r="C2518" s="1"/>
      <c r="D2518" s="1"/>
      <c r="E2518" s="1"/>
      <c r="F2518" s="1"/>
      <c r="G2518" s="1"/>
      <c r="H2518" s="1"/>
      <c r="I2518"/>
      <c r="J2518"/>
      <c r="K2518"/>
      <c r="L2518"/>
      <c r="M2518"/>
      <c r="N2518"/>
      <c r="O2518"/>
      <c r="Q2518" t="s">
        <v>25</v>
      </c>
      <c r="R2518" s="1" t="s">
        <v>3682</v>
      </c>
      <c r="S2518" s="1"/>
      <c r="T2518" s="1" t="s">
        <v>52</v>
      </c>
      <c r="U2518" s="1" t="s">
        <v>53</v>
      </c>
      <c r="V2518" t="s">
        <v>29</v>
      </c>
      <c r="W2518"/>
      <c r="X2518" t="s">
        <v>30</v>
      </c>
    </row>
    <row r="2519" spans="2:24">
      <c r="B2519" s="2" t="s">
        <v>3683</v>
      </c>
      <c r="C2519" s="1"/>
      <c r="D2519" s="1"/>
      <c r="E2519" s="1"/>
      <c r="F2519" s="1"/>
      <c r="G2519" s="1"/>
      <c r="H2519" s="1"/>
      <c r="I2519"/>
      <c r="J2519"/>
      <c r="K2519"/>
      <c r="L2519"/>
      <c r="M2519"/>
      <c r="N2519"/>
      <c r="O2519"/>
      <c r="Q2519" t="s">
        <v>25</v>
      </c>
      <c r="R2519" s="1"/>
      <c r="S2519" s="1"/>
      <c r="T2519" s="1" t="s">
        <v>52</v>
      </c>
      <c r="U2519" s="1" t="s">
        <v>53</v>
      </c>
      <c r="V2519" t="s">
        <v>29</v>
      </c>
      <c r="W2519"/>
      <c r="X2519" t="s">
        <v>30</v>
      </c>
    </row>
    <row r="2520" spans="2:24">
      <c r="B2520" s="2" t="s">
        <v>3684</v>
      </c>
      <c r="C2520" s="1">
        <v>8006001002</v>
      </c>
      <c r="D2520" s="1"/>
      <c r="E2520" s="1"/>
      <c r="F2520" s="1"/>
      <c r="G2520" s="1" t="s">
        <v>45</v>
      </c>
      <c r="H2520" s="1" t="s">
        <v>331</v>
      </c>
      <c r="I2520"/>
      <c r="J2520"/>
      <c r="K2520"/>
      <c r="L2520"/>
      <c r="M2520"/>
      <c r="N2520"/>
      <c r="O2520"/>
      <c r="Q2520" t="s">
        <v>25</v>
      </c>
      <c r="R2520" s="1"/>
      <c r="S2520" s="1"/>
      <c r="T2520" s="1" t="s">
        <v>734</v>
      </c>
      <c r="U2520" s="1" t="s">
        <v>289</v>
      </c>
      <c r="V2520" t="s">
        <v>29</v>
      </c>
      <c r="W2520"/>
      <c r="X2520" t="s">
        <v>30</v>
      </c>
    </row>
    <row r="2521" spans="2:24">
      <c r="B2521" s="2" t="s">
        <v>3685</v>
      </c>
      <c r="C2521" s="1">
        <v>9811366990</v>
      </c>
      <c r="D2521" s="1"/>
      <c r="E2521" s="1"/>
      <c r="F2521" s="1"/>
      <c r="G2521" s="1" t="s">
        <v>56</v>
      </c>
      <c r="H2521" s="1" t="s">
        <v>46</v>
      </c>
      <c r="I2521"/>
      <c r="J2521"/>
      <c r="K2521"/>
      <c r="L2521"/>
      <c r="M2521"/>
      <c r="N2521"/>
      <c r="O2521"/>
      <c r="Q2521" t="s">
        <v>25</v>
      </c>
      <c r="R2521" s="1"/>
      <c r="S2521" s="1"/>
      <c r="T2521" s="1" t="s">
        <v>734</v>
      </c>
      <c r="U2521" s="1" t="s">
        <v>289</v>
      </c>
      <c r="V2521" t="s">
        <v>29</v>
      </c>
      <c r="W2521"/>
      <c r="X2521" t="s">
        <v>30</v>
      </c>
    </row>
    <row r="2522" spans="2:24">
      <c r="B2522" s="2" t="s">
        <v>3686</v>
      </c>
      <c r="C2522" s="1"/>
      <c r="D2522" s="1"/>
      <c r="E2522" s="1"/>
      <c r="F2522" s="1"/>
      <c r="G2522" s="1"/>
      <c r="H2522" s="1"/>
      <c r="I2522"/>
      <c r="J2522"/>
      <c r="K2522"/>
      <c r="L2522"/>
      <c r="M2522"/>
      <c r="N2522"/>
      <c r="O2522"/>
      <c r="Q2522" t="s">
        <v>25</v>
      </c>
      <c r="R2522" s="1" t="s">
        <v>3687</v>
      </c>
      <c r="S2522" s="1"/>
      <c r="T2522" s="1" t="s">
        <v>3688</v>
      </c>
      <c r="U2522" s="1" t="s">
        <v>158</v>
      </c>
      <c r="V2522" t="s">
        <v>29</v>
      </c>
      <c r="W2522"/>
      <c r="X2522" t="s">
        <v>30</v>
      </c>
    </row>
    <row r="2523" spans="2:24">
      <c r="B2523" s="2" t="s">
        <v>3689</v>
      </c>
      <c r="C2523" s="1"/>
      <c r="D2523" s="1"/>
      <c r="E2523" s="1"/>
      <c r="F2523" s="1"/>
      <c r="G2523" s="1"/>
      <c r="H2523" s="1"/>
      <c r="I2523"/>
      <c r="J2523"/>
      <c r="K2523"/>
      <c r="L2523"/>
      <c r="M2523"/>
      <c r="N2523"/>
      <c r="O2523"/>
      <c r="Q2523" t="s">
        <v>25</v>
      </c>
      <c r="R2523" s="1" t="s">
        <v>3690</v>
      </c>
      <c r="S2523" s="1"/>
      <c r="T2523" s="1" t="s">
        <v>1632</v>
      </c>
      <c r="U2523" s="1" t="s">
        <v>477</v>
      </c>
      <c r="V2523" t="s">
        <v>29</v>
      </c>
      <c r="W2523"/>
      <c r="X2523" t="s">
        <v>30</v>
      </c>
    </row>
    <row r="2524" spans="2:24">
      <c r="B2524" s="2" t="s">
        <v>3691</v>
      </c>
      <c r="C2524" s="1"/>
      <c r="D2524" s="1"/>
      <c r="E2524" s="1"/>
      <c r="F2524" s="1"/>
      <c r="G2524" s="1"/>
      <c r="H2524" s="1"/>
      <c r="I2524"/>
      <c r="J2524"/>
      <c r="K2524"/>
      <c r="L2524"/>
      <c r="M2524"/>
      <c r="N2524"/>
      <c r="O2524"/>
      <c r="Q2524" t="s">
        <v>25</v>
      </c>
      <c r="R2524" s="1"/>
      <c r="S2524" s="1"/>
      <c r="T2524" s="1" t="s">
        <v>39</v>
      </c>
      <c r="U2524" s="1" t="s">
        <v>28</v>
      </c>
      <c r="V2524" t="s">
        <v>29</v>
      </c>
      <c r="W2524"/>
      <c r="X2524" t="s">
        <v>30</v>
      </c>
    </row>
    <row r="2525" spans="2:24">
      <c r="B2525" s="2" t="s">
        <v>3692</v>
      </c>
      <c r="C2525" s="1"/>
      <c r="D2525" s="1"/>
      <c r="E2525" s="1"/>
      <c r="F2525" s="1"/>
      <c r="G2525" s="1"/>
      <c r="H2525" s="1"/>
      <c r="I2525"/>
      <c r="J2525"/>
      <c r="K2525"/>
      <c r="L2525"/>
      <c r="M2525"/>
      <c r="N2525"/>
      <c r="O2525"/>
      <c r="Q2525" t="s">
        <v>25</v>
      </c>
      <c r="R2525" s="1"/>
      <c r="S2525" s="1"/>
      <c r="T2525" s="1" t="s">
        <v>52</v>
      </c>
      <c r="U2525" s="1" t="s">
        <v>53</v>
      </c>
      <c r="V2525" t="s">
        <v>29</v>
      </c>
      <c r="W2525"/>
      <c r="X2525" t="s">
        <v>30</v>
      </c>
    </row>
    <row r="2526" spans="2:24">
      <c r="B2526" s="2" t="s">
        <v>3693</v>
      </c>
      <c r="C2526" s="1"/>
      <c r="D2526" s="1"/>
      <c r="E2526" s="1"/>
      <c r="F2526" s="1"/>
      <c r="G2526" s="1"/>
      <c r="H2526" s="1"/>
      <c r="I2526"/>
      <c r="J2526"/>
      <c r="K2526"/>
      <c r="L2526"/>
      <c r="M2526"/>
      <c r="N2526"/>
      <c r="O2526"/>
      <c r="Q2526" t="s">
        <v>25</v>
      </c>
      <c r="R2526" s="1"/>
      <c r="S2526" s="1"/>
      <c r="T2526" s="1" t="s">
        <v>52</v>
      </c>
      <c r="U2526" s="1" t="s">
        <v>53</v>
      </c>
      <c r="V2526" t="s">
        <v>29</v>
      </c>
      <c r="W2526"/>
      <c r="X2526" t="s">
        <v>30</v>
      </c>
    </row>
    <row r="2527" spans="2:24">
      <c r="B2527" s="2" t="s">
        <v>3694</v>
      </c>
      <c r="C2527" s="1"/>
      <c r="D2527" s="1"/>
      <c r="E2527" s="1"/>
      <c r="F2527" s="1"/>
      <c r="G2527" s="1"/>
      <c r="H2527" s="1"/>
      <c r="I2527"/>
      <c r="J2527"/>
      <c r="K2527"/>
      <c r="L2527"/>
      <c r="M2527"/>
      <c r="N2527"/>
      <c r="O2527"/>
      <c r="Q2527" t="s">
        <v>25</v>
      </c>
      <c r="R2527" s="1" t="s">
        <v>3695</v>
      </c>
      <c r="S2527" s="1"/>
      <c r="T2527" s="1" t="s">
        <v>52</v>
      </c>
      <c r="U2527" s="1" t="s">
        <v>53</v>
      </c>
      <c r="V2527" t="s">
        <v>29</v>
      </c>
      <c r="W2527"/>
      <c r="X2527" t="s">
        <v>30</v>
      </c>
    </row>
    <row r="2528" spans="2:24">
      <c r="B2528" s="2" t="s">
        <v>3696</v>
      </c>
      <c r="C2528" s="1">
        <v>9599165164</v>
      </c>
      <c r="D2528" s="1"/>
      <c r="E2528" s="1"/>
      <c r="F2528" s="1"/>
      <c r="G2528" s="1" t="s">
        <v>1942</v>
      </c>
      <c r="H2528" s="1" t="s">
        <v>476</v>
      </c>
      <c r="I2528"/>
      <c r="J2528"/>
      <c r="K2528"/>
      <c r="L2528"/>
      <c r="M2528"/>
      <c r="N2528"/>
      <c r="O2528"/>
      <c r="Q2528" t="s">
        <v>25</v>
      </c>
      <c r="R2528" s="1"/>
      <c r="S2528" s="1"/>
      <c r="T2528" s="1" t="s">
        <v>820</v>
      </c>
      <c r="U2528" s="1" t="s">
        <v>53</v>
      </c>
      <c r="V2528" t="s">
        <v>29</v>
      </c>
      <c r="W2528"/>
      <c r="X2528" t="s">
        <v>30</v>
      </c>
    </row>
    <row r="2529" spans="2:24">
      <c r="B2529" s="2" t="s">
        <v>3697</v>
      </c>
      <c r="C2529" s="1">
        <v>8527247987</v>
      </c>
      <c r="D2529" s="1"/>
      <c r="E2529" s="1"/>
      <c r="F2529" s="1"/>
      <c r="G2529" s="1" t="s">
        <v>56</v>
      </c>
      <c r="H2529" s="1" t="s">
        <v>57</v>
      </c>
      <c r="I2529"/>
      <c r="J2529"/>
      <c r="K2529"/>
      <c r="L2529"/>
      <c r="M2529"/>
      <c r="N2529"/>
      <c r="O2529"/>
      <c r="Q2529" t="s">
        <v>25</v>
      </c>
      <c r="R2529" s="1"/>
      <c r="S2529" s="1"/>
      <c r="T2529" s="1" t="s">
        <v>301</v>
      </c>
      <c r="U2529" s="1" t="s">
        <v>53</v>
      </c>
      <c r="V2529" t="s">
        <v>29</v>
      </c>
      <c r="W2529"/>
      <c r="X2529" t="s">
        <v>30</v>
      </c>
    </row>
    <row r="2530" spans="2:24">
      <c r="B2530" s="2" t="s">
        <v>3698</v>
      </c>
      <c r="C2530" s="1"/>
      <c r="D2530" s="1"/>
      <c r="E2530" s="1"/>
      <c r="F2530" s="1"/>
      <c r="G2530" s="1"/>
      <c r="H2530" s="1"/>
      <c r="I2530"/>
      <c r="J2530"/>
      <c r="K2530"/>
      <c r="L2530"/>
      <c r="M2530"/>
      <c r="N2530"/>
      <c r="O2530"/>
      <c r="Q2530" t="s">
        <v>25</v>
      </c>
      <c r="R2530" s="1" t="s">
        <v>3699</v>
      </c>
      <c r="S2530" s="1"/>
      <c r="T2530" s="1" t="s">
        <v>52</v>
      </c>
      <c r="U2530" s="1" t="s">
        <v>53</v>
      </c>
      <c r="V2530" t="s">
        <v>29</v>
      </c>
      <c r="W2530"/>
      <c r="X2530" t="s">
        <v>30</v>
      </c>
    </row>
    <row r="2531" spans="2:24">
      <c r="B2531" s="2" t="s">
        <v>3700</v>
      </c>
      <c r="C2531" s="1">
        <v>8800889297</v>
      </c>
      <c r="D2531" s="1"/>
      <c r="E2531" s="1"/>
      <c r="F2531" s="1"/>
      <c r="G2531" s="1" t="s">
        <v>56</v>
      </c>
      <c r="H2531" s="1" t="s">
        <v>247</v>
      </c>
      <c r="I2531"/>
      <c r="J2531"/>
      <c r="K2531"/>
      <c r="L2531"/>
      <c r="M2531"/>
      <c r="N2531"/>
      <c r="O2531"/>
      <c r="Q2531" t="s">
        <v>25</v>
      </c>
      <c r="R2531" s="1"/>
      <c r="S2531" s="1"/>
      <c r="T2531" s="1" t="s">
        <v>301</v>
      </c>
      <c r="U2531" s="1" t="s">
        <v>53</v>
      </c>
      <c r="V2531" t="s">
        <v>29</v>
      </c>
      <c r="W2531"/>
      <c r="X2531" t="s">
        <v>30</v>
      </c>
    </row>
    <row r="2532" spans="2:24">
      <c r="B2532" s="2" t="s">
        <v>3701</v>
      </c>
      <c r="C2532" s="1">
        <v>9456267971</v>
      </c>
      <c r="D2532" s="1"/>
      <c r="E2532" s="1"/>
      <c r="F2532" s="1"/>
      <c r="G2532" s="1" t="s">
        <v>45</v>
      </c>
      <c r="H2532" s="1" t="s">
        <v>46</v>
      </c>
      <c r="I2532"/>
      <c r="J2532"/>
      <c r="K2532"/>
      <c r="L2532"/>
      <c r="M2532"/>
      <c r="N2532"/>
      <c r="O2532"/>
      <c r="Q2532" t="s">
        <v>25</v>
      </c>
      <c r="R2532" s="1"/>
      <c r="S2532" s="1"/>
      <c r="T2532" s="1" t="s">
        <v>294</v>
      </c>
      <c r="U2532" s="1" t="s">
        <v>28</v>
      </c>
      <c r="V2532" t="s">
        <v>29</v>
      </c>
      <c r="W2532"/>
      <c r="X2532" t="s">
        <v>30</v>
      </c>
    </row>
    <row r="2533" spans="2:24">
      <c r="B2533" s="2" t="s">
        <v>3702</v>
      </c>
      <c r="C2533" s="1">
        <v>9837055243</v>
      </c>
      <c r="D2533" s="1"/>
      <c r="E2533" s="1"/>
      <c r="F2533" s="1"/>
      <c r="G2533" s="1" t="s">
        <v>146</v>
      </c>
      <c r="H2533" s="1" t="s">
        <v>331</v>
      </c>
      <c r="I2533"/>
      <c r="J2533"/>
      <c r="K2533"/>
      <c r="L2533"/>
      <c r="M2533"/>
      <c r="N2533"/>
      <c r="O2533"/>
      <c r="Q2533" t="s">
        <v>25</v>
      </c>
      <c r="R2533" s="1"/>
      <c r="S2533" s="1"/>
      <c r="T2533" s="1" t="s">
        <v>734</v>
      </c>
      <c r="U2533" s="1" t="s">
        <v>289</v>
      </c>
      <c r="V2533" t="s">
        <v>29</v>
      </c>
      <c r="W2533"/>
      <c r="X2533" t="s">
        <v>30</v>
      </c>
    </row>
    <row r="2534" spans="2:24">
      <c r="B2534" s="2" t="s">
        <v>3703</v>
      </c>
      <c r="C2534" s="1">
        <v>9736777818</v>
      </c>
      <c r="D2534" s="1"/>
      <c r="E2534" s="1"/>
      <c r="F2534" s="1"/>
      <c r="G2534" s="1" t="s">
        <v>45</v>
      </c>
      <c r="H2534" s="1" t="s">
        <v>476</v>
      </c>
      <c r="I2534"/>
      <c r="J2534"/>
      <c r="K2534"/>
      <c r="L2534"/>
      <c r="M2534"/>
      <c r="N2534"/>
      <c r="O2534"/>
      <c r="Q2534" t="s">
        <v>25</v>
      </c>
      <c r="R2534" s="1"/>
      <c r="S2534" s="1"/>
      <c r="T2534" s="1" t="s">
        <v>2111</v>
      </c>
      <c r="U2534" s="1" t="s">
        <v>477</v>
      </c>
      <c r="V2534" t="s">
        <v>29</v>
      </c>
      <c r="W2534"/>
      <c r="X2534" t="s">
        <v>30</v>
      </c>
    </row>
    <row r="2535" spans="2:24">
      <c r="B2535" s="2" t="s">
        <v>3704</v>
      </c>
      <c r="C2535" s="1"/>
      <c r="D2535" s="1"/>
      <c r="E2535" s="1"/>
      <c r="F2535" s="1"/>
      <c r="G2535" s="1"/>
      <c r="H2535" s="1"/>
      <c r="I2535"/>
      <c r="J2535"/>
      <c r="K2535"/>
      <c r="L2535"/>
      <c r="M2535"/>
      <c r="N2535"/>
      <c r="O2535"/>
      <c r="Q2535" t="s">
        <v>25</v>
      </c>
      <c r="R2535" s="1"/>
      <c r="S2535" s="1"/>
      <c r="T2535" s="1" t="s">
        <v>3705</v>
      </c>
      <c r="U2535" s="1" t="s">
        <v>185</v>
      </c>
      <c r="V2535" t="s">
        <v>29</v>
      </c>
      <c r="W2535"/>
      <c r="X2535" t="s">
        <v>30</v>
      </c>
    </row>
    <row r="2536" spans="2:24">
      <c r="B2536" s="2" t="s">
        <v>3706</v>
      </c>
      <c r="C2536" s="1">
        <v>6281685090</v>
      </c>
      <c r="D2536" s="1"/>
      <c r="E2536" s="1"/>
      <c r="F2536" s="1"/>
      <c r="G2536" s="1" t="s">
        <v>146</v>
      </c>
      <c r="H2536" s="1" t="s">
        <v>331</v>
      </c>
      <c r="I2536"/>
      <c r="J2536"/>
      <c r="K2536"/>
      <c r="L2536"/>
      <c r="M2536"/>
      <c r="N2536"/>
      <c r="O2536"/>
      <c r="Q2536" t="s">
        <v>25</v>
      </c>
      <c r="R2536" s="1"/>
      <c r="S2536" s="1"/>
      <c r="T2536" s="1" t="s">
        <v>3707</v>
      </c>
      <c r="U2536" s="1" t="s">
        <v>185</v>
      </c>
      <c r="V2536" t="s">
        <v>29</v>
      </c>
      <c r="W2536"/>
      <c r="X2536" t="s">
        <v>30</v>
      </c>
    </row>
    <row r="2537" spans="2:24">
      <c r="B2537" s="2" t="s">
        <v>3708</v>
      </c>
      <c r="C2537" s="1">
        <v>9312209499</v>
      </c>
      <c r="D2537" s="1"/>
      <c r="E2537" s="1"/>
      <c r="F2537" s="1"/>
      <c r="G2537" s="1" t="s">
        <v>72</v>
      </c>
      <c r="H2537" s="1" t="s">
        <v>57</v>
      </c>
      <c r="I2537"/>
      <c r="J2537"/>
      <c r="K2537"/>
      <c r="L2537"/>
      <c r="M2537"/>
      <c r="N2537"/>
      <c r="O2537"/>
      <c r="Q2537" t="s">
        <v>25</v>
      </c>
      <c r="R2537" s="1"/>
      <c r="S2537" s="1"/>
      <c r="T2537" s="1" t="s">
        <v>39</v>
      </c>
      <c r="U2537" s="1" t="s">
        <v>28</v>
      </c>
      <c r="V2537" t="s">
        <v>29</v>
      </c>
      <c r="W2537"/>
      <c r="X2537" t="s">
        <v>30</v>
      </c>
    </row>
    <row r="2538" spans="2:24">
      <c r="B2538" s="2" t="s">
        <v>3709</v>
      </c>
      <c r="C2538" s="1">
        <v>6564675890</v>
      </c>
      <c r="D2538" s="1"/>
      <c r="E2538" s="1"/>
      <c r="F2538" s="1"/>
      <c r="G2538" s="1" t="s">
        <v>72</v>
      </c>
      <c r="H2538" s="1" t="s">
        <v>46</v>
      </c>
      <c r="I2538"/>
      <c r="J2538"/>
      <c r="K2538"/>
      <c r="L2538"/>
      <c r="M2538"/>
      <c r="N2538"/>
      <c r="O2538"/>
      <c r="Q2538" t="s">
        <v>25</v>
      </c>
      <c r="R2538" s="1" t="s">
        <v>3710</v>
      </c>
      <c r="S2538" s="1"/>
      <c r="T2538" s="1" t="s">
        <v>875</v>
      </c>
      <c r="U2538" s="1" t="s">
        <v>179</v>
      </c>
      <c r="V2538" t="s">
        <v>29</v>
      </c>
      <c r="W2538"/>
      <c r="X2538" t="s">
        <v>30</v>
      </c>
    </row>
    <row r="2539" spans="2:24">
      <c r="B2539" s="2" t="s">
        <v>3711</v>
      </c>
      <c r="C2539" s="1">
        <v>9150015639</v>
      </c>
      <c r="D2539" s="1"/>
      <c r="E2539" s="1"/>
      <c r="F2539" s="1"/>
      <c r="G2539" s="1" t="s">
        <v>72</v>
      </c>
      <c r="H2539" s="1" t="s">
        <v>46</v>
      </c>
      <c r="I2539"/>
      <c r="J2539"/>
      <c r="K2539"/>
      <c r="L2539"/>
      <c r="M2539"/>
      <c r="N2539"/>
      <c r="O2539"/>
      <c r="Q2539" t="s">
        <v>25</v>
      </c>
      <c r="R2539" s="1"/>
      <c r="S2539" s="1"/>
      <c r="T2539" s="1" t="s">
        <v>1108</v>
      </c>
      <c r="U2539" s="1" t="s">
        <v>179</v>
      </c>
      <c r="V2539" t="s">
        <v>29</v>
      </c>
      <c r="W2539"/>
      <c r="X2539" t="s">
        <v>30</v>
      </c>
    </row>
    <row r="2540" spans="2:24">
      <c r="B2540" s="2" t="s">
        <v>3712</v>
      </c>
      <c r="C2540" s="1"/>
      <c r="D2540" s="1"/>
      <c r="E2540" s="1"/>
      <c r="F2540" s="1"/>
      <c r="G2540" s="1"/>
      <c r="H2540" s="1"/>
      <c r="I2540"/>
      <c r="J2540"/>
      <c r="K2540"/>
      <c r="L2540"/>
      <c r="M2540"/>
      <c r="N2540"/>
      <c r="O2540"/>
      <c r="Q2540" t="s">
        <v>25</v>
      </c>
      <c r="R2540" s="1"/>
      <c r="S2540" s="1"/>
      <c r="T2540" s="1" t="s">
        <v>52</v>
      </c>
      <c r="U2540" s="1" t="s">
        <v>53</v>
      </c>
      <c r="V2540" t="s">
        <v>29</v>
      </c>
      <c r="W2540"/>
      <c r="X2540" t="s">
        <v>30</v>
      </c>
    </row>
    <row r="2541" spans="2:24">
      <c r="B2541" s="2" t="s">
        <v>3713</v>
      </c>
      <c r="C2541" s="1"/>
      <c r="D2541" s="1"/>
      <c r="E2541" s="1"/>
      <c r="F2541" s="1"/>
      <c r="G2541" s="1"/>
      <c r="H2541" s="1"/>
      <c r="I2541"/>
      <c r="J2541"/>
      <c r="K2541"/>
      <c r="L2541"/>
      <c r="M2541"/>
      <c r="N2541"/>
      <c r="O2541"/>
      <c r="Q2541" t="s">
        <v>25</v>
      </c>
      <c r="R2541" s="1"/>
      <c r="S2541" s="1"/>
      <c r="T2541" s="1" t="s">
        <v>356</v>
      </c>
      <c r="U2541" s="1" t="s">
        <v>78</v>
      </c>
      <c r="V2541" t="s">
        <v>29</v>
      </c>
      <c r="W2541"/>
      <c r="X2541" t="s">
        <v>30</v>
      </c>
    </row>
    <row r="2542" spans="2:24">
      <c r="B2542" s="2" t="s">
        <v>3714</v>
      </c>
      <c r="C2542" s="1"/>
      <c r="D2542" s="1"/>
      <c r="E2542" s="1"/>
      <c r="F2542" s="1"/>
      <c r="G2542" s="1"/>
      <c r="H2542" s="1"/>
      <c r="I2542"/>
      <c r="J2542"/>
      <c r="K2542"/>
      <c r="L2542"/>
      <c r="M2542"/>
      <c r="N2542"/>
      <c r="O2542"/>
      <c r="Q2542" t="s">
        <v>25</v>
      </c>
      <c r="R2542" s="1"/>
      <c r="S2542" s="1"/>
      <c r="T2542" s="1" t="s">
        <v>631</v>
      </c>
      <c r="U2542" s="1" t="s">
        <v>102</v>
      </c>
      <c r="V2542" t="s">
        <v>29</v>
      </c>
      <c r="W2542"/>
      <c r="X2542" t="s">
        <v>30</v>
      </c>
    </row>
    <row r="2543" spans="2:24">
      <c r="B2543" s="2" t="s">
        <v>3715</v>
      </c>
      <c r="C2543" s="1"/>
      <c r="D2543" s="1"/>
      <c r="E2543" s="1"/>
      <c r="F2543" s="1"/>
      <c r="G2543" s="1"/>
      <c r="H2543" s="1"/>
      <c r="I2543"/>
      <c r="J2543"/>
      <c r="K2543"/>
      <c r="L2543"/>
      <c r="M2543"/>
      <c r="N2543"/>
      <c r="O2543"/>
      <c r="Q2543" t="s">
        <v>25</v>
      </c>
      <c r="R2543" s="1"/>
      <c r="S2543" s="1"/>
      <c r="T2543" s="1" t="s">
        <v>516</v>
      </c>
      <c r="U2543" s="1" t="s">
        <v>105</v>
      </c>
      <c r="V2543" t="s">
        <v>29</v>
      </c>
      <c r="W2543"/>
      <c r="X2543" t="s">
        <v>30</v>
      </c>
    </row>
    <row r="2544" spans="2:24">
      <c r="B2544" s="2" t="s">
        <v>3716</v>
      </c>
      <c r="C2544" s="1">
        <v>8436012110</v>
      </c>
      <c r="D2544" s="1"/>
      <c r="E2544" s="1"/>
      <c r="F2544" s="1"/>
      <c r="G2544" s="1" t="s">
        <v>72</v>
      </c>
      <c r="H2544" s="1" t="s">
        <v>695</v>
      </c>
      <c r="I2544"/>
      <c r="J2544"/>
      <c r="K2544"/>
      <c r="L2544"/>
      <c r="M2544"/>
      <c r="N2544"/>
      <c r="O2544"/>
      <c r="Q2544" t="s">
        <v>25</v>
      </c>
      <c r="R2544" s="1" t="s">
        <v>3717</v>
      </c>
      <c r="S2544" s="1"/>
      <c r="T2544" s="1" t="s">
        <v>253</v>
      </c>
      <c r="U2544" s="1" t="s">
        <v>70</v>
      </c>
      <c r="V2544" t="s">
        <v>29</v>
      </c>
      <c r="W2544"/>
      <c r="X2544" t="s">
        <v>30</v>
      </c>
    </row>
    <row r="2545" spans="2:24">
      <c r="B2545" s="2" t="s">
        <v>3718</v>
      </c>
      <c r="C2545" s="1"/>
      <c r="D2545" s="1"/>
      <c r="E2545" s="1"/>
      <c r="F2545" s="1"/>
      <c r="G2545" s="1"/>
      <c r="H2545" s="1"/>
      <c r="I2545"/>
      <c r="J2545"/>
      <c r="K2545"/>
      <c r="L2545"/>
      <c r="M2545"/>
      <c r="N2545"/>
      <c r="O2545"/>
      <c r="Q2545" t="s">
        <v>25</v>
      </c>
      <c r="R2545" s="1"/>
      <c r="S2545" s="1"/>
      <c r="T2545" s="1" t="s">
        <v>387</v>
      </c>
      <c r="U2545" s="1" t="s">
        <v>78</v>
      </c>
      <c r="V2545" t="s">
        <v>29</v>
      </c>
      <c r="W2545"/>
      <c r="X2545" t="s">
        <v>30</v>
      </c>
    </row>
    <row r="2546" spans="2:24">
      <c r="B2546" s="2" t="s">
        <v>3719</v>
      </c>
      <c r="C2546" s="1"/>
      <c r="D2546" s="1"/>
      <c r="E2546" s="1"/>
      <c r="F2546" s="1"/>
      <c r="G2546" s="1"/>
      <c r="H2546" s="1"/>
      <c r="I2546"/>
      <c r="J2546"/>
      <c r="K2546"/>
      <c r="L2546"/>
      <c r="M2546"/>
      <c r="N2546"/>
      <c r="O2546"/>
      <c r="Q2546" t="s">
        <v>25</v>
      </c>
      <c r="R2546" s="1" t="s">
        <v>3720</v>
      </c>
      <c r="S2546" s="1"/>
      <c r="T2546" s="1" t="s">
        <v>213</v>
      </c>
      <c r="U2546" s="1" t="s">
        <v>185</v>
      </c>
      <c r="V2546" t="s">
        <v>29</v>
      </c>
      <c r="W2546"/>
      <c r="X2546" t="s">
        <v>30</v>
      </c>
    </row>
    <row r="2547" spans="2:24">
      <c r="B2547" s="2" t="s">
        <v>3721</v>
      </c>
      <c r="C2547" s="1"/>
      <c r="D2547" s="1"/>
      <c r="E2547" s="1"/>
      <c r="F2547" s="1"/>
      <c r="G2547" s="1"/>
      <c r="H2547" s="1"/>
      <c r="I2547"/>
      <c r="J2547"/>
      <c r="K2547"/>
      <c r="L2547"/>
      <c r="M2547"/>
      <c r="N2547"/>
      <c r="O2547"/>
      <c r="Q2547" t="s">
        <v>25</v>
      </c>
      <c r="R2547" s="1"/>
      <c r="S2547" s="1"/>
      <c r="T2547" s="1" t="s">
        <v>843</v>
      </c>
      <c r="U2547" s="1" t="s">
        <v>78</v>
      </c>
      <c r="V2547" t="s">
        <v>29</v>
      </c>
      <c r="W2547"/>
      <c r="X2547" t="s">
        <v>30</v>
      </c>
    </row>
    <row r="2548" spans="2:24">
      <c r="B2548" s="2" t="s">
        <v>3722</v>
      </c>
      <c r="C2548" s="1"/>
      <c r="D2548" s="1"/>
      <c r="E2548" s="1"/>
      <c r="F2548" s="1"/>
      <c r="G2548" s="1"/>
      <c r="H2548" s="1"/>
      <c r="I2548"/>
      <c r="J2548"/>
      <c r="K2548"/>
      <c r="L2548"/>
      <c r="M2548"/>
      <c r="N2548"/>
      <c r="O2548"/>
      <c r="Q2548" t="s">
        <v>25</v>
      </c>
      <c r="R2548" s="1" t="s">
        <v>3723</v>
      </c>
      <c r="S2548" s="1"/>
      <c r="T2548" s="1" t="s">
        <v>53</v>
      </c>
      <c r="U2548" s="1" t="s">
        <v>53</v>
      </c>
      <c r="V2548" t="s">
        <v>29</v>
      </c>
      <c r="W2548"/>
      <c r="X2548" t="s">
        <v>30</v>
      </c>
    </row>
    <row r="2549" spans="2:24">
      <c r="B2549" s="2" t="s">
        <v>3724</v>
      </c>
      <c r="C2549" s="1"/>
      <c r="D2549" s="1"/>
      <c r="E2549" s="1"/>
      <c r="F2549" s="1"/>
      <c r="G2549" s="1"/>
      <c r="H2549" s="1"/>
      <c r="I2549"/>
      <c r="J2549"/>
      <c r="K2549"/>
      <c r="L2549"/>
      <c r="M2549"/>
      <c r="N2549"/>
      <c r="O2549"/>
      <c r="Q2549" t="s">
        <v>25</v>
      </c>
      <c r="R2549" s="1"/>
      <c r="S2549" s="1"/>
      <c r="T2549" s="1" t="s">
        <v>142</v>
      </c>
      <c r="U2549" s="1" t="s">
        <v>33</v>
      </c>
      <c r="V2549" t="s">
        <v>29</v>
      </c>
      <c r="W2549"/>
      <c r="X2549" t="s">
        <v>30</v>
      </c>
    </row>
    <row r="2550" spans="2:24">
      <c r="B2550" s="2" t="s">
        <v>3725</v>
      </c>
      <c r="C2550" s="1"/>
      <c r="D2550" s="1"/>
      <c r="E2550" s="1"/>
      <c r="F2550" s="1"/>
      <c r="G2550" s="1"/>
      <c r="H2550" s="1"/>
      <c r="I2550"/>
      <c r="J2550"/>
      <c r="K2550"/>
      <c r="L2550"/>
      <c r="M2550"/>
      <c r="N2550"/>
      <c r="O2550"/>
      <c r="Q2550" t="s">
        <v>25</v>
      </c>
      <c r="R2550" s="1"/>
      <c r="S2550" s="1"/>
      <c r="T2550" s="1" t="s">
        <v>2064</v>
      </c>
      <c r="U2550" s="1" t="s">
        <v>102</v>
      </c>
      <c r="V2550" t="s">
        <v>29</v>
      </c>
      <c r="W2550"/>
      <c r="X2550" t="s">
        <v>30</v>
      </c>
    </row>
    <row r="2551" spans="2:24">
      <c r="B2551" s="2" t="s">
        <v>3726</v>
      </c>
      <c r="C2551" s="1"/>
      <c r="D2551" s="1"/>
      <c r="E2551" s="1"/>
      <c r="F2551" s="1"/>
      <c r="G2551" s="1" t="s">
        <v>146</v>
      </c>
      <c r="H2551" s="1" t="s">
        <v>476</v>
      </c>
      <c r="I2551"/>
      <c r="J2551"/>
      <c r="K2551"/>
      <c r="L2551"/>
      <c r="M2551"/>
      <c r="N2551"/>
      <c r="O2551"/>
      <c r="Q2551" t="s">
        <v>25</v>
      </c>
      <c r="R2551" s="1"/>
      <c r="S2551" s="1"/>
      <c r="T2551" s="1" t="s">
        <v>423</v>
      </c>
      <c r="U2551" s="1" t="s">
        <v>28</v>
      </c>
      <c r="V2551" t="s">
        <v>29</v>
      </c>
      <c r="W2551"/>
      <c r="X2551" t="s">
        <v>30</v>
      </c>
    </row>
    <row r="2552" spans="2:24">
      <c r="B2552" s="2" t="s">
        <v>3727</v>
      </c>
      <c r="C2552" s="1"/>
      <c r="D2552" s="1"/>
      <c r="E2552" s="1"/>
      <c r="F2552" s="1"/>
      <c r="G2552" s="1"/>
      <c r="H2552" s="1"/>
      <c r="I2552"/>
      <c r="J2552"/>
      <c r="K2552"/>
      <c r="L2552"/>
      <c r="M2552"/>
      <c r="N2552"/>
      <c r="O2552"/>
      <c r="Q2552" t="s">
        <v>25</v>
      </c>
      <c r="R2552" s="1"/>
      <c r="S2552" s="1"/>
      <c r="T2552" s="1" t="s">
        <v>52</v>
      </c>
      <c r="U2552" s="1" t="s">
        <v>53</v>
      </c>
      <c r="V2552" t="s">
        <v>29</v>
      </c>
      <c r="W2552"/>
      <c r="X2552" t="s">
        <v>30</v>
      </c>
    </row>
    <row r="2553" spans="2:24">
      <c r="B2553" s="2" t="s">
        <v>3728</v>
      </c>
      <c r="C2553" s="1"/>
      <c r="D2553" s="1"/>
      <c r="E2553" s="1"/>
      <c r="F2553" s="1"/>
      <c r="G2553" s="1"/>
      <c r="H2553" s="1"/>
      <c r="I2553"/>
      <c r="J2553"/>
      <c r="K2553"/>
      <c r="L2553"/>
      <c r="M2553"/>
      <c r="N2553"/>
      <c r="O2553"/>
      <c r="Q2553" t="s">
        <v>25</v>
      </c>
      <c r="R2553" s="1"/>
      <c r="S2553" s="1"/>
      <c r="T2553" s="1" t="s">
        <v>89</v>
      </c>
      <c r="U2553" s="1" t="s">
        <v>90</v>
      </c>
      <c r="V2553" t="s">
        <v>29</v>
      </c>
      <c r="W2553"/>
      <c r="X2553" t="s">
        <v>30</v>
      </c>
    </row>
    <row r="2554" spans="2:24">
      <c r="B2554" s="2" t="s">
        <v>3729</v>
      </c>
      <c r="C2554" s="1">
        <v>9829301426</v>
      </c>
      <c r="D2554" s="1"/>
      <c r="E2554" s="1"/>
      <c r="F2554" s="1"/>
      <c r="G2554" s="1" t="s">
        <v>45</v>
      </c>
      <c r="H2554" s="1" t="s">
        <v>57</v>
      </c>
      <c r="I2554"/>
      <c r="J2554"/>
      <c r="K2554"/>
      <c r="L2554"/>
      <c r="M2554"/>
      <c r="N2554"/>
      <c r="O2554"/>
      <c r="Q2554" t="s">
        <v>25</v>
      </c>
      <c r="R2554" s="1"/>
      <c r="S2554" s="1"/>
      <c r="T2554" s="1" t="s">
        <v>313</v>
      </c>
      <c r="U2554" s="1" t="s">
        <v>43</v>
      </c>
      <c r="V2554" t="s">
        <v>29</v>
      </c>
      <c r="W2554"/>
      <c r="X2554" t="s">
        <v>30</v>
      </c>
    </row>
    <row r="2555" spans="2:24">
      <c r="B2555" s="2" t="s">
        <v>3730</v>
      </c>
      <c r="C2555" s="1"/>
      <c r="D2555" s="1"/>
      <c r="E2555" s="1"/>
      <c r="F2555" s="1"/>
      <c r="G2555" s="1"/>
      <c r="H2555" s="1"/>
      <c r="I2555"/>
      <c r="J2555"/>
      <c r="K2555"/>
      <c r="L2555"/>
      <c r="M2555"/>
      <c r="N2555"/>
      <c r="O2555"/>
      <c r="Q2555" t="s">
        <v>25</v>
      </c>
      <c r="R2555" s="1"/>
      <c r="S2555" s="1"/>
      <c r="T2555" s="1" t="s">
        <v>39</v>
      </c>
      <c r="U2555" s="1" t="s">
        <v>28</v>
      </c>
      <c r="V2555" t="s">
        <v>29</v>
      </c>
      <c r="W2555"/>
      <c r="X2555" t="s">
        <v>30</v>
      </c>
    </row>
    <row r="2556" spans="2:24">
      <c r="B2556" s="2" t="s">
        <v>3731</v>
      </c>
      <c r="C2556" s="1"/>
      <c r="D2556" s="1"/>
      <c r="E2556" s="1"/>
      <c r="F2556" s="1"/>
      <c r="G2556" s="1"/>
      <c r="H2556" s="1"/>
      <c r="I2556"/>
      <c r="J2556"/>
      <c r="K2556"/>
      <c r="L2556"/>
      <c r="M2556"/>
      <c r="N2556"/>
      <c r="O2556"/>
      <c r="Q2556" t="s">
        <v>25</v>
      </c>
      <c r="R2556" s="1"/>
      <c r="S2556" s="1"/>
      <c r="T2556" s="1" t="s">
        <v>110</v>
      </c>
      <c r="U2556" s="1" t="s">
        <v>105</v>
      </c>
      <c r="V2556" t="s">
        <v>29</v>
      </c>
      <c r="W2556"/>
      <c r="X2556" t="s">
        <v>30</v>
      </c>
    </row>
    <row r="2557" spans="2:24">
      <c r="B2557" s="2" t="s">
        <v>3732</v>
      </c>
      <c r="C2557" s="1">
        <v>9711929594</v>
      </c>
      <c r="D2557" s="1"/>
      <c r="E2557" s="1"/>
      <c r="F2557" s="1"/>
      <c r="G2557" s="1" t="s">
        <v>146</v>
      </c>
      <c r="H2557" s="1" t="s">
        <v>331</v>
      </c>
      <c r="I2557"/>
      <c r="J2557"/>
      <c r="K2557"/>
      <c r="L2557"/>
      <c r="M2557"/>
      <c r="N2557"/>
      <c r="O2557"/>
      <c r="Q2557" t="s">
        <v>25</v>
      </c>
      <c r="R2557" s="1"/>
      <c r="S2557" s="1"/>
      <c r="T2557" s="1" t="s">
        <v>660</v>
      </c>
      <c r="U2557" s="1" t="s">
        <v>53</v>
      </c>
      <c r="V2557" t="s">
        <v>29</v>
      </c>
      <c r="W2557"/>
      <c r="X2557" t="s">
        <v>30</v>
      </c>
    </row>
    <row r="2558" spans="2:24">
      <c r="B2558" s="2" t="s">
        <v>3733</v>
      </c>
      <c r="C2558" s="1"/>
      <c r="D2558" s="1"/>
      <c r="E2558" s="1"/>
      <c r="F2558" s="1"/>
      <c r="G2558" s="1"/>
      <c r="H2558" s="1"/>
      <c r="I2558"/>
      <c r="J2558"/>
      <c r="K2558"/>
      <c r="L2558"/>
      <c r="M2558"/>
      <c r="N2558"/>
      <c r="O2558"/>
      <c r="Q2558" t="s">
        <v>25</v>
      </c>
      <c r="R2558" s="1" t="s">
        <v>3734</v>
      </c>
      <c r="S2558" s="1"/>
      <c r="T2558" s="1" t="s">
        <v>255</v>
      </c>
      <c r="U2558" s="1" t="s">
        <v>116</v>
      </c>
      <c r="V2558" t="s">
        <v>29</v>
      </c>
      <c r="W2558"/>
      <c r="X2558" t="s">
        <v>30</v>
      </c>
    </row>
    <row r="2559" spans="2:24">
      <c r="B2559" s="2" t="s">
        <v>3735</v>
      </c>
      <c r="C2559" s="1"/>
      <c r="D2559" s="1"/>
      <c r="E2559" s="1"/>
      <c r="F2559" s="1"/>
      <c r="G2559" s="1"/>
      <c r="H2559" s="1"/>
      <c r="I2559"/>
      <c r="J2559"/>
      <c r="K2559"/>
      <c r="L2559"/>
      <c r="M2559"/>
      <c r="N2559"/>
      <c r="O2559"/>
      <c r="Q2559" t="s">
        <v>25</v>
      </c>
      <c r="R2559" s="1"/>
      <c r="S2559" s="1"/>
      <c r="T2559" s="1" t="s">
        <v>52</v>
      </c>
      <c r="U2559" s="1" t="s">
        <v>53</v>
      </c>
      <c r="V2559" t="s">
        <v>29</v>
      </c>
      <c r="W2559"/>
      <c r="X2559" t="s">
        <v>30</v>
      </c>
    </row>
    <row r="2560" spans="2:24">
      <c r="B2560" s="2" t="s">
        <v>3736</v>
      </c>
      <c r="C2560" s="1">
        <v>9818137043</v>
      </c>
      <c r="D2560" s="1"/>
      <c r="E2560" s="1"/>
      <c r="F2560" s="1"/>
      <c r="G2560" s="1" t="s">
        <v>72</v>
      </c>
      <c r="H2560" s="1" t="s">
        <v>57</v>
      </c>
      <c r="I2560"/>
      <c r="J2560"/>
      <c r="K2560"/>
      <c r="L2560"/>
      <c r="M2560"/>
      <c r="N2560"/>
      <c r="O2560"/>
      <c r="Q2560" t="s">
        <v>25</v>
      </c>
      <c r="R2560" s="1"/>
      <c r="S2560" s="1"/>
      <c r="T2560" s="1" t="s">
        <v>39</v>
      </c>
      <c r="U2560" s="1" t="s">
        <v>28</v>
      </c>
      <c r="V2560" t="s">
        <v>29</v>
      </c>
      <c r="W2560"/>
      <c r="X2560" t="s">
        <v>30</v>
      </c>
    </row>
    <row r="2561" spans="2:24">
      <c r="B2561" s="2" t="s">
        <v>3737</v>
      </c>
      <c r="C2561" s="1"/>
      <c r="D2561" s="1"/>
      <c r="E2561" s="1"/>
      <c r="F2561" s="1"/>
      <c r="G2561" s="1"/>
      <c r="H2561" s="1"/>
      <c r="I2561"/>
      <c r="J2561"/>
      <c r="K2561"/>
      <c r="L2561"/>
      <c r="M2561"/>
      <c r="N2561"/>
      <c r="O2561"/>
      <c r="Q2561" t="s">
        <v>25</v>
      </c>
      <c r="R2561" s="1" t="s">
        <v>3738</v>
      </c>
      <c r="S2561" s="1"/>
      <c r="T2561" s="1" t="s">
        <v>52</v>
      </c>
      <c r="U2561" s="1" t="s">
        <v>53</v>
      </c>
      <c r="V2561" t="s">
        <v>29</v>
      </c>
      <c r="W2561"/>
      <c r="X2561" t="s">
        <v>30</v>
      </c>
    </row>
    <row r="2562" spans="2:24">
      <c r="B2562" s="2" t="s">
        <v>3739</v>
      </c>
      <c r="C2562" s="1"/>
      <c r="D2562" s="1"/>
      <c r="E2562" s="1"/>
      <c r="F2562" s="1"/>
      <c r="G2562" s="1"/>
      <c r="H2562" s="1"/>
      <c r="I2562"/>
      <c r="J2562"/>
      <c r="K2562"/>
      <c r="L2562"/>
      <c r="M2562"/>
      <c r="N2562"/>
      <c r="O2562"/>
      <c r="Q2562" t="s">
        <v>25</v>
      </c>
      <c r="R2562" s="1"/>
      <c r="S2562" s="1"/>
      <c r="T2562" s="1" t="s">
        <v>1663</v>
      </c>
      <c r="U2562" s="1" t="s">
        <v>78</v>
      </c>
      <c r="V2562" t="s">
        <v>29</v>
      </c>
      <c r="W2562"/>
      <c r="X2562" t="s">
        <v>30</v>
      </c>
    </row>
    <row r="2563" spans="2:24">
      <c r="B2563" s="2" t="s">
        <v>3740</v>
      </c>
      <c r="C2563" s="1"/>
      <c r="D2563" s="1"/>
      <c r="E2563" s="1"/>
      <c r="F2563" s="1"/>
      <c r="G2563" s="1"/>
      <c r="H2563" s="1"/>
      <c r="I2563"/>
      <c r="J2563"/>
      <c r="K2563"/>
      <c r="L2563"/>
      <c r="M2563"/>
      <c r="N2563"/>
      <c r="O2563"/>
      <c r="Q2563" t="s">
        <v>25</v>
      </c>
      <c r="R2563" s="1"/>
      <c r="S2563" s="1"/>
      <c r="T2563" s="1" t="s">
        <v>1506</v>
      </c>
      <c r="U2563" s="1" t="s">
        <v>116</v>
      </c>
      <c r="V2563" t="s">
        <v>29</v>
      </c>
      <c r="W2563"/>
      <c r="X2563" t="s">
        <v>30</v>
      </c>
    </row>
    <row r="2564" spans="2:24">
      <c r="B2564" s="2" t="s">
        <v>3741</v>
      </c>
      <c r="C2564" s="1"/>
      <c r="D2564" s="1"/>
      <c r="E2564" s="1"/>
      <c r="F2564" s="1"/>
      <c r="G2564" s="1"/>
      <c r="H2564" s="1"/>
      <c r="I2564"/>
      <c r="J2564"/>
      <c r="K2564"/>
      <c r="L2564"/>
      <c r="M2564"/>
      <c r="N2564"/>
      <c r="O2564"/>
      <c r="Q2564" t="s">
        <v>25</v>
      </c>
      <c r="R2564" s="1"/>
      <c r="S2564" s="1"/>
      <c r="T2564" s="1" t="s">
        <v>39</v>
      </c>
      <c r="U2564" s="1" t="s">
        <v>28</v>
      </c>
      <c r="V2564" t="s">
        <v>29</v>
      </c>
      <c r="W2564"/>
      <c r="X2564" t="s">
        <v>30</v>
      </c>
    </row>
    <row r="2565" spans="2:24">
      <c r="B2565" s="2" t="s">
        <v>3742</v>
      </c>
      <c r="C2565" s="1"/>
      <c r="D2565" s="1"/>
      <c r="E2565" s="1"/>
      <c r="F2565" s="1"/>
      <c r="G2565" s="1"/>
      <c r="H2565" s="1"/>
      <c r="I2565"/>
      <c r="J2565"/>
      <c r="K2565"/>
      <c r="L2565"/>
      <c r="M2565"/>
      <c r="N2565"/>
      <c r="O2565"/>
      <c r="Q2565" t="s">
        <v>25</v>
      </c>
      <c r="R2565" s="1"/>
      <c r="S2565" s="1"/>
      <c r="T2565" s="1" t="s">
        <v>52</v>
      </c>
      <c r="U2565" s="1" t="s">
        <v>53</v>
      </c>
      <c r="V2565" t="s">
        <v>29</v>
      </c>
      <c r="W2565"/>
      <c r="X2565" t="s">
        <v>30</v>
      </c>
    </row>
    <row r="2566" spans="2:24">
      <c r="B2566" s="2" t="s">
        <v>3743</v>
      </c>
      <c r="C2566" s="1">
        <v>9494348549</v>
      </c>
      <c r="D2566" s="1"/>
      <c r="E2566" s="1"/>
      <c r="F2566" s="1"/>
      <c r="G2566" s="1" t="s">
        <v>56</v>
      </c>
      <c r="H2566" s="1" t="s">
        <v>57</v>
      </c>
      <c r="I2566"/>
      <c r="J2566"/>
      <c r="K2566"/>
      <c r="L2566"/>
      <c r="M2566"/>
      <c r="N2566"/>
      <c r="O2566"/>
      <c r="Q2566" t="s">
        <v>25</v>
      </c>
      <c r="R2566" s="1"/>
      <c r="S2566" s="1"/>
      <c r="T2566" s="1" t="s">
        <v>213</v>
      </c>
      <c r="U2566" s="1" t="s">
        <v>185</v>
      </c>
      <c r="V2566" t="s">
        <v>29</v>
      </c>
      <c r="W2566"/>
      <c r="X2566" t="s">
        <v>30</v>
      </c>
    </row>
    <row r="2567" spans="2:24">
      <c r="B2567" s="2" t="s">
        <v>3744</v>
      </c>
      <c r="C2567" s="1"/>
      <c r="D2567" s="1"/>
      <c r="E2567" s="1"/>
      <c r="F2567" s="1"/>
      <c r="G2567" s="1"/>
      <c r="H2567" s="1"/>
      <c r="I2567"/>
      <c r="J2567"/>
      <c r="K2567"/>
      <c r="L2567"/>
      <c r="M2567"/>
      <c r="N2567"/>
      <c r="O2567"/>
      <c r="Q2567" t="s">
        <v>25</v>
      </c>
      <c r="R2567" s="1"/>
      <c r="S2567" s="1"/>
      <c r="T2567" s="1" t="s">
        <v>2052</v>
      </c>
      <c r="U2567" s="1" t="s">
        <v>185</v>
      </c>
      <c r="V2567" t="s">
        <v>29</v>
      </c>
      <c r="W2567"/>
      <c r="X2567" t="s">
        <v>30</v>
      </c>
    </row>
    <row r="2568" spans="2:24">
      <c r="B2568" s="2" t="s">
        <v>3745</v>
      </c>
      <c r="C2568" s="1"/>
      <c r="D2568" s="1"/>
      <c r="E2568" s="1"/>
      <c r="F2568" s="1"/>
      <c r="G2568" s="1"/>
      <c r="H2568" s="1"/>
      <c r="I2568"/>
      <c r="J2568"/>
      <c r="K2568"/>
      <c r="L2568"/>
      <c r="M2568"/>
      <c r="N2568"/>
      <c r="O2568"/>
      <c r="Q2568" t="s">
        <v>25</v>
      </c>
      <c r="R2568" s="1"/>
      <c r="S2568" s="1"/>
      <c r="T2568" s="1" t="s">
        <v>39</v>
      </c>
      <c r="U2568" s="1" t="s">
        <v>28</v>
      </c>
      <c r="V2568" t="s">
        <v>29</v>
      </c>
      <c r="W2568"/>
      <c r="X2568" t="s">
        <v>30</v>
      </c>
    </row>
    <row r="2569" spans="2:24">
      <c r="B2569" s="2" t="s">
        <v>3746</v>
      </c>
      <c r="C2569" s="1"/>
      <c r="D2569" s="1"/>
      <c r="E2569" s="1"/>
      <c r="F2569" s="1"/>
      <c r="G2569" s="1"/>
      <c r="H2569" s="1"/>
      <c r="I2569"/>
      <c r="J2569"/>
      <c r="K2569"/>
      <c r="L2569"/>
      <c r="M2569"/>
      <c r="N2569"/>
      <c r="O2569"/>
      <c r="Q2569" t="s">
        <v>25</v>
      </c>
      <c r="R2569" s="1" t="s">
        <v>3747</v>
      </c>
      <c r="S2569" s="1"/>
      <c r="T2569" s="1" t="s">
        <v>118</v>
      </c>
      <c r="U2569" s="1" t="s">
        <v>116</v>
      </c>
      <c r="V2569" t="s">
        <v>29</v>
      </c>
      <c r="W2569"/>
      <c r="X2569" t="s">
        <v>30</v>
      </c>
    </row>
    <row r="2570" spans="2:24">
      <c r="B2570" s="2" t="s">
        <v>3748</v>
      </c>
      <c r="C2570" s="1"/>
      <c r="D2570" s="1"/>
      <c r="E2570" s="1"/>
      <c r="F2570" s="1"/>
      <c r="G2570" s="1"/>
      <c r="H2570" s="1"/>
      <c r="I2570"/>
      <c r="J2570"/>
      <c r="K2570"/>
      <c r="L2570"/>
      <c r="M2570"/>
      <c r="N2570"/>
      <c r="O2570"/>
      <c r="Q2570" t="s">
        <v>25</v>
      </c>
      <c r="R2570" s="1"/>
      <c r="S2570" s="1"/>
      <c r="T2570" s="1" t="s">
        <v>128</v>
      </c>
      <c r="U2570" s="1" t="s">
        <v>43</v>
      </c>
      <c r="V2570" t="s">
        <v>29</v>
      </c>
      <c r="W2570"/>
      <c r="X2570" t="s">
        <v>30</v>
      </c>
    </row>
    <row r="2571" spans="2:24">
      <c r="B2571" s="2" t="s">
        <v>3749</v>
      </c>
      <c r="C2571" s="1"/>
      <c r="D2571" s="1"/>
      <c r="E2571" s="1"/>
      <c r="F2571" s="1"/>
      <c r="G2571" s="1"/>
      <c r="H2571" s="1"/>
      <c r="I2571"/>
      <c r="J2571"/>
      <c r="K2571"/>
      <c r="L2571"/>
      <c r="M2571"/>
      <c r="N2571"/>
      <c r="O2571"/>
      <c r="Q2571" t="s">
        <v>25</v>
      </c>
      <c r="R2571" s="1"/>
      <c r="S2571" s="1"/>
      <c r="T2571" s="1" t="s">
        <v>3750</v>
      </c>
      <c r="U2571" s="1" t="s">
        <v>53</v>
      </c>
      <c r="V2571" t="s">
        <v>29</v>
      </c>
      <c r="W2571"/>
      <c r="X2571" t="s">
        <v>30</v>
      </c>
    </row>
    <row r="2572" spans="2:24">
      <c r="B2572" s="2" t="s">
        <v>3751</v>
      </c>
      <c r="C2572" s="1"/>
      <c r="D2572" s="1"/>
      <c r="E2572" s="1"/>
      <c r="F2572" s="1"/>
      <c r="G2572" s="1"/>
      <c r="H2572" s="1"/>
      <c r="I2572"/>
      <c r="J2572"/>
      <c r="K2572"/>
      <c r="L2572"/>
      <c r="M2572"/>
      <c r="N2572"/>
      <c r="O2572"/>
      <c r="Q2572" t="s">
        <v>25</v>
      </c>
      <c r="R2572" s="1"/>
      <c r="S2572" s="1"/>
      <c r="T2572" s="1" t="s">
        <v>52</v>
      </c>
      <c r="U2572" s="1" t="s">
        <v>53</v>
      </c>
      <c r="V2572" t="s">
        <v>29</v>
      </c>
      <c r="W2572"/>
      <c r="X2572" t="s">
        <v>30</v>
      </c>
    </row>
    <row r="2573" spans="2:24">
      <c r="B2573" s="2" t="s">
        <v>3752</v>
      </c>
      <c r="C2573" s="1">
        <v>9313470440</v>
      </c>
      <c r="D2573" s="1"/>
      <c r="E2573" s="1"/>
      <c r="F2573" s="1"/>
      <c r="G2573" s="1" t="s">
        <v>146</v>
      </c>
      <c r="H2573" s="1" t="s">
        <v>476</v>
      </c>
      <c r="I2573"/>
      <c r="J2573"/>
      <c r="K2573"/>
      <c r="L2573"/>
      <c r="M2573"/>
      <c r="N2573"/>
      <c r="O2573"/>
      <c r="Q2573" t="s">
        <v>25</v>
      </c>
      <c r="R2573" s="1"/>
      <c r="S2573" s="1"/>
      <c r="T2573" s="1" t="s">
        <v>93</v>
      </c>
      <c r="U2573" s="1" t="s">
        <v>53</v>
      </c>
      <c r="V2573" t="s">
        <v>29</v>
      </c>
      <c r="W2573"/>
      <c r="X2573" t="s">
        <v>30</v>
      </c>
    </row>
    <row r="2574" spans="2:24">
      <c r="B2574" s="2" t="s">
        <v>3753</v>
      </c>
      <c r="C2574" s="1"/>
      <c r="D2574" s="1"/>
      <c r="E2574" s="1"/>
      <c r="F2574" s="1"/>
      <c r="G2574" s="1"/>
      <c r="H2574" s="1"/>
      <c r="I2574"/>
      <c r="J2574"/>
      <c r="K2574"/>
      <c r="L2574"/>
      <c r="M2574"/>
      <c r="N2574"/>
      <c r="O2574"/>
      <c r="Q2574" t="s">
        <v>25</v>
      </c>
      <c r="R2574" s="1" t="s">
        <v>3754</v>
      </c>
      <c r="S2574" s="1"/>
      <c r="T2574" s="1" t="s">
        <v>52</v>
      </c>
      <c r="U2574" s="1" t="s">
        <v>53</v>
      </c>
      <c r="V2574" t="s">
        <v>29</v>
      </c>
      <c r="W2574"/>
      <c r="X2574" t="s">
        <v>30</v>
      </c>
    </row>
    <row r="2575" spans="2:24">
      <c r="B2575" s="2" t="s">
        <v>3755</v>
      </c>
      <c r="C2575" s="1">
        <v>9312353619</v>
      </c>
      <c r="D2575" s="1"/>
      <c r="E2575" s="1"/>
      <c r="F2575" s="1"/>
      <c r="G2575" s="1" t="s">
        <v>45</v>
      </c>
      <c r="H2575" s="1" t="s">
        <v>57</v>
      </c>
      <c r="I2575"/>
      <c r="J2575"/>
      <c r="K2575"/>
      <c r="L2575"/>
      <c r="M2575"/>
      <c r="N2575"/>
      <c r="O2575"/>
      <c r="Q2575" t="s">
        <v>25</v>
      </c>
      <c r="R2575" s="1"/>
      <c r="S2575" s="1"/>
      <c r="T2575" s="1" t="s">
        <v>594</v>
      </c>
      <c r="U2575" s="1" t="s">
        <v>53</v>
      </c>
      <c r="V2575" t="s">
        <v>29</v>
      </c>
      <c r="W2575"/>
      <c r="X2575" t="s">
        <v>30</v>
      </c>
    </row>
    <row r="2576" spans="2:24">
      <c r="B2576" s="2" t="s">
        <v>3756</v>
      </c>
      <c r="C2576" s="1"/>
      <c r="D2576" s="1"/>
      <c r="E2576" s="1"/>
      <c r="F2576" s="1"/>
      <c r="G2576" s="1"/>
      <c r="H2576" s="1"/>
      <c r="I2576"/>
      <c r="J2576"/>
      <c r="K2576"/>
      <c r="L2576"/>
      <c r="M2576"/>
      <c r="N2576"/>
      <c r="O2576"/>
      <c r="Q2576" t="s">
        <v>25</v>
      </c>
      <c r="R2576" s="1"/>
      <c r="S2576" s="1"/>
      <c r="T2576" s="1" t="s">
        <v>3757</v>
      </c>
      <c r="U2576" s="1" t="s">
        <v>43</v>
      </c>
      <c r="V2576" t="s">
        <v>29</v>
      </c>
      <c r="W2576"/>
      <c r="X2576" t="s">
        <v>30</v>
      </c>
    </row>
    <row r="2577" spans="2:24">
      <c r="B2577" s="2" t="s">
        <v>3758</v>
      </c>
      <c r="C2577" s="1">
        <v>9717778185</v>
      </c>
      <c r="D2577" s="1"/>
      <c r="E2577" s="1"/>
      <c r="F2577" s="1"/>
      <c r="G2577" s="1" t="s">
        <v>72</v>
      </c>
      <c r="H2577" s="1" t="s">
        <v>231</v>
      </c>
      <c r="I2577"/>
      <c r="J2577"/>
      <c r="K2577"/>
      <c r="L2577"/>
      <c r="M2577"/>
      <c r="N2577"/>
      <c r="O2577"/>
      <c r="Q2577" t="s">
        <v>25</v>
      </c>
      <c r="R2577" s="1"/>
      <c r="S2577" s="1"/>
      <c r="T2577" s="1" t="s">
        <v>39</v>
      </c>
      <c r="U2577" s="1" t="s">
        <v>28</v>
      </c>
      <c r="V2577" t="s">
        <v>29</v>
      </c>
      <c r="W2577"/>
      <c r="X2577" t="s">
        <v>30</v>
      </c>
    </row>
    <row r="2578" spans="2:24">
      <c r="B2578" s="2" t="s">
        <v>3759</v>
      </c>
      <c r="C2578" s="1"/>
      <c r="D2578" s="1"/>
      <c r="E2578" s="1"/>
      <c r="F2578" s="1"/>
      <c r="G2578" s="1"/>
      <c r="H2578" s="1"/>
      <c r="I2578"/>
      <c r="J2578"/>
      <c r="K2578"/>
      <c r="L2578"/>
      <c r="M2578"/>
      <c r="N2578"/>
      <c r="O2578"/>
      <c r="Q2578" t="s">
        <v>25</v>
      </c>
      <c r="R2578" s="1"/>
      <c r="S2578" s="1"/>
      <c r="T2578" s="1" t="s">
        <v>52</v>
      </c>
      <c r="U2578" s="1" t="s">
        <v>53</v>
      </c>
      <c r="V2578" t="s">
        <v>29</v>
      </c>
      <c r="W2578"/>
      <c r="X2578" t="s">
        <v>30</v>
      </c>
    </row>
    <row r="2579" spans="2:24">
      <c r="B2579" s="2" t="s">
        <v>3760</v>
      </c>
      <c r="C2579" s="1"/>
      <c r="D2579" s="1"/>
      <c r="E2579" s="1"/>
      <c r="F2579" s="1"/>
      <c r="G2579" s="1"/>
      <c r="H2579" s="1"/>
      <c r="I2579"/>
      <c r="J2579"/>
      <c r="K2579"/>
      <c r="L2579"/>
      <c r="M2579"/>
      <c r="N2579"/>
      <c r="O2579"/>
      <c r="Q2579" t="s">
        <v>25</v>
      </c>
      <c r="R2579" s="1"/>
      <c r="S2579" s="1"/>
      <c r="T2579" s="1" t="s">
        <v>374</v>
      </c>
      <c r="U2579" s="1" t="s">
        <v>78</v>
      </c>
      <c r="V2579" t="s">
        <v>29</v>
      </c>
      <c r="W2579"/>
      <c r="X2579" t="s">
        <v>30</v>
      </c>
    </row>
    <row r="2580" spans="2:24">
      <c r="B2580" s="2" t="s">
        <v>3761</v>
      </c>
      <c r="C2580" s="1">
        <v>9871540560</v>
      </c>
      <c r="D2580" s="1"/>
      <c r="E2580" s="1"/>
      <c r="F2580" s="1"/>
      <c r="G2580" s="1" t="s">
        <v>146</v>
      </c>
      <c r="H2580" s="1" t="s">
        <v>476</v>
      </c>
      <c r="I2580"/>
      <c r="J2580"/>
      <c r="K2580"/>
      <c r="L2580"/>
      <c r="M2580"/>
      <c r="N2580"/>
      <c r="O2580"/>
      <c r="Q2580" t="s">
        <v>25</v>
      </c>
      <c r="R2580" s="1"/>
      <c r="S2580" s="1"/>
      <c r="T2580" s="1" t="s">
        <v>39</v>
      </c>
      <c r="U2580" s="1" t="s">
        <v>28</v>
      </c>
      <c r="V2580" t="s">
        <v>29</v>
      </c>
      <c r="W2580"/>
      <c r="X2580" t="s">
        <v>30</v>
      </c>
    </row>
    <row r="2581" spans="2:24">
      <c r="B2581" s="2" t="s">
        <v>3762</v>
      </c>
      <c r="C2581" s="1"/>
      <c r="D2581" s="1"/>
      <c r="E2581" s="1"/>
      <c r="F2581" s="1"/>
      <c r="G2581" s="1"/>
      <c r="H2581" s="1"/>
      <c r="I2581"/>
      <c r="J2581"/>
      <c r="K2581"/>
      <c r="L2581"/>
      <c r="M2581"/>
      <c r="N2581"/>
      <c r="O2581"/>
      <c r="Q2581" t="s">
        <v>25</v>
      </c>
      <c r="R2581" s="1"/>
      <c r="S2581" s="1"/>
      <c r="T2581" s="1" t="s">
        <v>52</v>
      </c>
      <c r="U2581" s="1" t="s">
        <v>53</v>
      </c>
      <c r="V2581" t="s">
        <v>29</v>
      </c>
      <c r="W2581"/>
      <c r="X2581" t="s">
        <v>30</v>
      </c>
    </row>
    <row r="2582" spans="2:24">
      <c r="B2582" s="2" t="s">
        <v>3763</v>
      </c>
      <c r="C2582" s="1"/>
      <c r="D2582" s="1"/>
      <c r="E2582" s="1"/>
      <c r="F2582" s="1"/>
      <c r="G2582" s="1"/>
      <c r="H2582" s="1"/>
      <c r="I2582"/>
      <c r="J2582"/>
      <c r="K2582"/>
      <c r="L2582"/>
      <c r="M2582"/>
      <c r="N2582"/>
      <c r="O2582"/>
      <c r="Q2582" t="s">
        <v>25</v>
      </c>
      <c r="R2582" s="1"/>
      <c r="S2582" s="1"/>
      <c r="T2582" s="1" t="s">
        <v>3764</v>
      </c>
      <c r="U2582" s="1" t="s">
        <v>43</v>
      </c>
      <c r="V2582" t="s">
        <v>29</v>
      </c>
      <c r="W2582"/>
      <c r="X2582" t="s">
        <v>30</v>
      </c>
    </row>
    <row r="2583" spans="2:24">
      <c r="B2583" s="2" t="s">
        <v>3765</v>
      </c>
      <c r="C2583" s="1"/>
      <c r="D2583" s="1"/>
      <c r="E2583" s="1"/>
      <c r="F2583" s="1"/>
      <c r="G2583" s="1"/>
      <c r="H2583" s="1"/>
      <c r="I2583"/>
      <c r="J2583"/>
      <c r="K2583"/>
      <c r="L2583"/>
      <c r="M2583"/>
      <c r="N2583"/>
      <c r="O2583"/>
      <c r="Q2583" t="s">
        <v>25</v>
      </c>
      <c r="R2583" s="1"/>
      <c r="S2583" s="1"/>
      <c r="T2583" s="1" t="s">
        <v>52</v>
      </c>
      <c r="U2583" s="1" t="s">
        <v>53</v>
      </c>
      <c r="V2583" t="s">
        <v>29</v>
      </c>
      <c r="W2583"/>
      <c r="X2583" t="s">
        <v>30</v>
      </c>
    </row>
    <row r="2584" spans="2:24">
      <c r="B2584" s="2" t="s">
        <v>3766</v>
      </c>
      <c r="C2584" s="1"/>
      <c r="D2584" s="1"/>
      <c r="E2584" s="1"/>
      <c r="F2584" s="1"/>
      <c r="G2584" s="1"/>
      <c r="H2584" s="1"/>
      <c r="I2584"/>
      <c r="J2584"/>
      <c r="K2584"/>
      <c r="L2584"/>
      <c r="M2584"/>
      <c r="N2584"/>
      <c r="O2584"/>
      <c r="Q2584" t="s">
        <v>25</v>
      </c>
      <c r="R2584" s="1"/>
      <c r="S2584" s="1"/>
      <c r="T2584" s="1" t="s">
        <v>215</v>
      </c>
      <c r="U2584" s="1" t="s">
        <v>102</v>
      </c>
      <c r="V2584" t="s">
        <v>29</v>
      </c>
      <c r="W2584"/>
      <c r="X2584" t="s">
        <v>30</v>
      </c>
    </row>
    <row r="2585" spans="2:24">
      <c r="B2585" s="2" t="s">
        <v>3767</v>
      </c>
      <c r="C2585" s="1"/>
      <c r="D2585" s="1"/>
      <c r="E2585" s="1"/>
      <c r="F2585" s="1"/>
      <c r="G2585" s="1"/>
      <c r="H2585" s="1"/>
      <c r="I2585"/>
      <c r="J2585"/>
      <c r="K2585"/>
      <c r="L2585"/>
      <c r="M2585"/>
      <c r="N2585"/>
      <c r="O2585"/>
      <c r="Q2585" t="s">
        <v>25</v>
      </c>
      <c r="R2585" s="1" t="s">
        <v>3768</v>
      </c>
      <c r="S2585" s="1"/>
      <c r="T2585" s="1" t="s">
        <v>52</v>
      </c>
      <c r="U2585" s="1" t="s">
        <v>53</v>
      </c>
      <c r="V2585" t="s">
        <v>29</v>
      </c>
      <c r="W2585"/>
      <c r="X2585" t="s">
        <v>30</v>
      </c>
    </row>
    <row r="2586" spans="2:24">
      <c r="B2586" s="2" t="s">
        <v>3769</v>
      </c>
      <c r="C2586" s="1">
        <v>7276665541</v>
      </c>
      <c r="D2586" s="1"/>
      <c r="E2586" s="1"/>
      <c r="F2586" s="1"/>
      <c r="G2586" s="1" t="s">
        <v>56</v>
      </c>
      <c r="H2586" s="1" t="s">
        <v>92</v>
      </c>
      <c r="I2586"/>
      <c r="J2586"/>
      <c r="K2586"/>
      <c r="L2586"/>
      <c r="M2586"/>
      <c r="N2586"/>
      <c r="O2586"/>
      <c r="Q2586" t="s">
        <v>25</v>
      </c>
      <c r="R2586" s="1"/>
      <c r="S2586" s="1"/>
      <c r="T2586" s="1" t="s">
        <v>3770</v>
      </c>
      <c r="U2586" s="1" t="s">
        <v>33</v>
      </c>
      <c r="V2586" t="s">
        <v>29</v>
      </c>
      <c r="W2586"/>
      <c r="X2586" t="s">
        <v>30</v>
      </c>
    </row>
    <row r="2587" spans="2:24">
      <c r="B2587" s="2" t="s">
        <v>3771</v>
      </c>
      <c r="C2587" s="1"/>
      <c r="D2587" s="1"/>
      <c r="E2587" s="1"/>
      <c r="F2587" s="1"/>
      <c r="G2587" s="1"/>
      <c r="H2587" s="1"/>
      <c r="I2587"/>
      <c r="J2587"/>
      <c r="K2587"/>
      <c r="L2587"/>
      <c r="M2587"/>
      <c r="N2587"/>
      <c r="O2587"/>
      <c r="Q2587" t="s">
        <v>25</v>
      </c>
      <c r="R2587" s="1"/>
      <c r="S2587" s="1"/>
      <c r="T2587" s="1" t="s">
        <v>423</v>
      </c>
      <c r="U2587" s="1" t="s">
        <v>28</v>
      </c>
      <c r="V2587" t="s">
        <v>29</v>
      </c>
      <c r="W2587"/>
      <c r="X2587" t="s">
        <v>30</v>
      </c>
    </row>
    <row r="2588" spans="2:24">
      <c r="B2588" s="2" t="s">
        <v>3772</v>
      </c>
      <c r="C2588" s="1">
        <v>9505612853</v>
      </c>
      <c r="D2588" s="1"/>
      <c r="E2588" s="1"/>
      <c r="F2588" s="1"/>
      <c r="G2588" s="1" t="s">
        <v>45</v>
      </c>
      <c r="H2588" s="1" t="s">
        <v>57</v>
      </c>
      <c r="I2588"/>
      <c r="J2588"/>
      <c r="K2588"/>
      <c r="L2588"/>
      <c r="M2588"/>
      <c r="N2588"/>
      <c r="O2588"/>
      <c r="Q2588" t="s">
        <v>25</v>
      </c>
      <c r="R2588" s="1"/>
      <c r="S2588" s="1"/>
      <c r="T2588" s="1" t="s">
        <v>184</v>
      </c>
      <c r="U2588" s="1" t="s">
        <v>185</v>
      </c>
      <c r="V2588" t="s">
        <v>29</v>
      </c>
      <c r="W2588"/>
      <c r="X2588" t="s">
        <v>30</v>
      </c>
    </row>
    <row r="2589" spans="2:24">
      <c r="B2589" s="2" t="s">
        <v>3773</v>
      </c>
      <c r="C2589" s="1"/>
      <c r="D2589" s="1"/>
      <c r="E2589" s="1"/>
      <c r="F2589" s="1"/>
      <c r="G2589" s="1"/>
      <c r="H2589" s="1"/>
      <c r="I2589"/>
      <c r="J2589"/>
      <c r="K2589"/>
      <c r="L2589"/>
      <c r="M2589"/>
      <c r="N2589"/>
      <c r="O2589"/>
      <c r="Q2589" t="s">
        <v>25</v>
      </c>
      <c r="R2589" s="1" t="s">
        <v>3774</v>
      </c>
      <c r="S2589" s="1"/>
      <c r="T2589" s="1" t="s">
        <v>418</v>
      </c>
      <c r="U2589" s="1" t="s">
        <v>60</v>
      </c>
      <c r="V2589" t="s">
        <v>29</v>
      </c>
      <c r="W2589"/>
      <c r="X2589" t="s">
        <v>30</v>
      </c>
    </row>
    <row r="2590" spans="2:24">
      <c r="B2590" s="2" t="s">
        <v>3775</v>
      </c>
      <c r="C2590" s="1"/>
      <c r="D2590" s="1"/>
      <c r="E2590" s="1"/>
      <c r="F2590" s="1"/>
      <c r="G2590" s="1"/>
      <c r="H2590" s="1"/>
      <c r="I2590"/>
      <c r="J2590"/>
      <c r="K2590"/>
      <c r="L2590"/>
      <c r="M2590"/>
      <c r="N2590"/>
      <c r="O2590"/>
      <c r="Q2590" t="s">
        <v>25</v>
      </c>
      <c r="R2590" s="1"/>
      <c r="S2590" s="1"/>
      <c r="T2590" s="1" t="s">
        <v>52</v>
      </c>
      <c r="U2590" s="1" t="s">
        <v>53</v>
      </c>
      <c r="V2590" t="s">
        <v>29</v>
      </c>
      <c r="W2590"/>
      <c r="X2590" t="s">
        <v>30</v>
      </c>
    </row>
    <row r="2591" spans="2:24">
      <c r="B2591" s="2" t="s">
        <v>3776</v>
      </c>
      <c r="C2591" s="1"/>
      <c r="D2591" s="1"/>
      <c r="E2591" s="1"/>
      <c r="F2591" s="1"/>
      <c r="G2591" s="1"/>
      <c r="H2591" s="1"/>
      <c r="I2591"/>
      <c r="J2591"/>
      <c r="K2591"/>
      <c r="L2591"/>
      <c r="M2591"/>
      <c r="N2591"/>
      <c r="O2591"/>
      <c r="Q2591" t="s">
        <v>25</v>
      </c>
      <c r="R2591" s="1" t="s">
        <v>3777</v>
      </c>
      <c r="S2591" s="1"/>
      <c r="T2591" s="1" t="s">
        <v>52</v>
      </c>
      <c r="U2591" s="1" t="s">
        <v>53</v>
      </c>
      <c r="V2591" t="s">
        <v>29</v>
      </c>
      <c r="W2591"/>
      <c r="X2591" t="s">
        <v>30</v>
      </c>
    </row>
    <row r="2592" spans="2:24">
      <c r="B2592" s="2" t="s">
        <v>3778</v>
      </c>
      <c r="C2592" s="1"/>
      <c r="D2592" s="1"/>
      <c r="E2592" s="1"/>
      <c r="F2592" s="1"/>
      <c r="G2592" s="1"/>
      <c r="H2592" s="1"/>
      <c r="I2592"/>
      <c r="J2592"/>
      <c r="K2592"/>
      <c r="L2592"/>
      <c r="M2592"/>
      <c r="N2592"/>
      <c r="O2592"/>
      <c r="Q2592" t="s">
        <v>25</v>
      </c>
      <c r="R2592" s="1"/>
      <c r="S2592" s="1"/>
      <c r="T2592" s="1" t="s">
        <v>631</v>
      </c>
      <c r="U2592" s="1" t="s">
        <v>102</v>
      </c>
      <c r="V2592" t="s">
        <v>29</v>
      </c>
      <c r="W2592"/>
      <c r="X2592" t="s">
        <v>30</v>
      </c>
    </row>
    <row r="2593" spans="2:24">
      <c r="B2593" s="2" t="s">
        <v>3779</v>
      </c>
      <c r="C2593" s="1"/>
      <c r="D2593" s="1"/>
      <c r="E2593" s="1"/>
      <c r="F2593" s="1"/>
      <c r="G2593" s="1"/>
      <c r="H2593" s="1"/>
      <c r="I2593"/>
      <c r="J2593"/>
      <c r="K2593"/>
      <c r="L2593"/>
      <c r="M2593"/>
      <c r="N2593"/>
      <c r="O2593"/>
      <c r="Q2593" t="s">
        <v>25</v>
      </c>
      <c r="R2593" s="1"/>
      <c r="S2593" s="1"/>
      <c r="T2593" s="1" t="s">
        <v>1506</v>
      </c>
      <c r="U2593" s="1" t="s">
        <v>116</v>
      </c>
      <c r="V2593" t="s">
        <v>29</v>
      </c>
      <c r="W2593"/>
      <c r="X2593" t="s">
        <v>30</v>
      </c>
    </row>
    <row r="2594" spans="2:24">
      <c r="B2594" s="2" t="s">
        <v>3780</v>
      </c>
      <c r="C2594" s="1">
        <f>919643153525</f>
        <v>919643153525</v>
      </c>
      <c r="D2594" s="1"/>
      <c r="E2594" s="1"/>
      <c r="F2594" s="1"/>
      <c r="G2594" s="1" t="s">
        <v>146</v>
      </c>
      <c r="H2594" s="1" t="s">
        <v>1268</v>
      </c>
      <c r="I2594"/>
      <c r="J2594"/>
      <c r="K2594"/>
      <c r="L2594"/>
      <c r="M2594"/>
      <c r="N2594"/>
      <c r="O2594"/>
      <c r="Q2594" t="s">
        <v>25</v>
      </c>
      <c r="R2594" s="1"/>
      <c r="S2594" s="1"/>
      <c r="T2594" s="1" t="s">
        <v>423</v>
      </c>
      <c r="U2594" s="1" t="s">
        <v>28</v>
      </c>
      <c r="V2594" t="s">
        <v>29</v>
      </c>
      <c r="W2594"/>
      <c r="X2594" t="s">
        <v>30</v>
      </c>
    </row>
    <row r="2595" spans="2:24">
      <c r="B2595" s="2" t="s">
        <v>3781</v>
      </c>
      <c r="C2595" s="1"/>
      <c r="D2595" s="1"/>
      <c r="E2595" s="1"/>
      <c r="F2595" s="1"/>
      <c r="G2595" s="1"/>
      <c r="H2595" s="1"/>
      <c r="I2595"/>
      <c r="J2595"/>
      <c r="K2595"/>
      <c r="L2595"/>
      <c r="M2595"/>
      <c r="N2595"/>
      <c r="O2595"/>
      <c r="Q2595" t="s">
        <v>25</v>
      </c>
      <c r="R2595" s="1" t="s">
        <v>3782</v>
      </c>
      <c r="S2595" s="1"/>
      <c r="T2595" s="1" t="s">
        <v>678</v>
      </c>
      <c r="U2595" s="1" t="s">
        <v>90</v>
      </c>
      <c r="V2595" t="s">
        <v>29</v>
      </c>
      <c r="W2595"/>
      <c r="X2595" t="s">
        <v>30</v>
      </c>
    </row>
    <row r="2596" spans="2:24">
      <c r="B2596" s="2" t="s">
        <v>3783</v>
      </c>
      <c r="C2596" s="1">
        <v>7665271448</v>
      </c>
      <c r="D2596" s="1"/>
      <c r="E2596" s="1"/>
      <c r="F2596" s="1"/>
      <c r="G2596" s="1" t="s">
        <v>146</v>
      </c>
      <c r="H2596" s="1" t="s">
        <v>476</v>
      </c>
      <c r="I2596"/>
      <c r="J2596"/>
      <c r="K2596"/>
      <c r="L2596"/>
      <c r="M2596"/>
      <c r="N2596"/>
      <c r="O2596"/>
      <c r="Q2596" t="s">
        <v>25</v>
      </c>
      <c r="R2596" s="1"/>
      <c r="S2596" s="1"/>
      <c r="T2596" s="1" t="s">
        <v>99</v>
      </c>
      <c r="U2596" s="1" t="s">
        <v>43</v>
      </c>
      <c r="V2596" t="s">
        <v>29</v>
      </c>
      <c r="W2596"/>
      <c r="X2596" t="s">
        <v>30</v>
      </c>
    </row>
    <row r="2597" spans="2:24">
      <c r="B2597" s="2" t="s">
        <v>3784</v>
      </c>
      <c r="C2597" s="1"/>
      <c r="D2597" s="1"/>
      <c r="E2597" s="1"/>
      <c r="F2597" s="1"/>
      <c r="G2597" s="1"/>
      <c r="H2597" s="1"/>
      <c r="I2597"/>
      <c r="J2597"/>
      <c r="K2597"/>
      <c r="L2597"/>
      <c r="M2597"/>
      <c r="N2597"/>
      <c r="O2597"/>
      <c r="Q2597" t="s">
        <v>25</v>
      </c>
      <c r="R2597" s="1"/>
      <c r="S2597" s="1"/>
      <c r="T2597" s="1" t="s">
        <v>52</v>
      </c>
      <c r="U2597" s="1" t="s">
        <v>53</v>
      </c>
      <c r="V2597" t="s">
        <v>29</v>
      </c>
      <c r="W2597"/>
      <c r="X2597" t="s">
        <v>30</v>
      </c>
    </row>
    <row r="2598" spans="2:24">
      <c r="B2598" s="2" t="s">
        <v>3785</v>
      </c>
      <c r="C2598" s="1">
        <v>9899393072</v>
      </c>
      <c r="D2598" s="1"/>
      <c r="E2598" s="1"/>
      <c r="F2598" s="1"/>
      <c r="G2598" s="1" t="s">
        <v>146</v>
      </c>
      <c r="H2598" s="1" t="s">
        <v>331</v>
      </c>
      <c r="I2598"/>
      <c r="J2598"/>
      <c r="K2598"/>
      <c r="L2598"/>
      <c r="M2598"/>
      <c r="N2598"/>
      <c r="O2598"/>
      <c r="Q2598" t="s">
        <v>25</v>
      </c>
      <c r="R2598" s="1"/>
      <c r="S2598" s="1"/>
      <c r="T2598" s="1" t="s">
        <v>84</v>
      </c>
      <c r="U2598" s="1" t="s">
        <v>53</v>
      </c>
      <c r="V2598" t="s">
        <v>29</v>
      </c>
      <c r="W2598"/>
      <c r="X2598" t="s">
        <v>30</v>
      </c>
    </row>
    <row r="2599" spans="2:24">
      <c r="B2599" s="2" t="s">
        <v>3786</v>
      </c>
      <c r="C2599" s="1">
        <v>9581203203</v>
      </c>
      <c r="D2599" s="1"/>
      <c r="E2599" s="1"/>
      <c r="F2599" s="1"/>
      <c r="G2599" s="1" t="s">
        <v>1216</v>
      </c>
      <c r="H2599" s="1" t="s">
        <v>57</v>
      </c>
      <c r="I2599"/>
      <c r="J2599"/>
      <c r="K2599"/>
      <c r="L2599"/>
      <c r="M2599"/>
      <c r="N2599"/>
      <c r="O2599"/>
      <c r="Q2599" t="s">
        <v>25</v>
      </c>
      <c r="R2599" s="1"/>
      <c r="S2599" s="1"/>
      <c r="T2599" s="1" t="s">
        <v>184</v>
      </c>
      <c r="U2599" s="1" t="s">
        <v>185</v>
      </c>
      <c r="V2599" t="s">
        <v>29</v>
      </c>
      <c r="W2599"/>
      <c r="X2599" t="s">
        <v>30</v>
      </c>
    </row>
    <row r="2600" spans="2:24">
      <c r="B2600" s="2" t="s">
        <v>3787</v>
      </c>
      <c r="C2600" s="1"/>
      <c r="D2600" s="1"/>
      <c r="E2600" s="1"/>
      <c r="F2600" s="1"/>
      <c r="G2600" s="1"/>
      <c r="H2600" s="1"/>
      <c r="I2600"/>
      <c r="J2600"/>
      <c r="K2600"/>
      <c r="L2600"/>
      <c r="M2600"/>
      <c r="N2600"/>
      <c r="O2600"/>
      <c r="Q2600" t="s">
        <v>25</v>
      </c>
      <c r="R2600" s="1"/>
      <c r="S2600" s="1"/>
      <c r="T2600" s="1" t="s">
        <v>52</v>
      </c>
      <c r="U2600" s="1" t="s">
        <v>53</v>
      </c>
      <c r="V2600" t="s">
        <v>29</v>
      </c>
      <c r="W2600"/>
      <c r="X2600" t="s">
        <v>30</v>
      </c>
    </row>
    <row r="2601" spans="2:24">
      <c r="B2601" s="2" t="s">
        <v>3788</v>
      </c>
      <c r="C2601" s="1"/>
      <c r="D2601" s="1"/>
      <c r="E2601" s="1"/>
      <c r="F2601" s="1"/>
      <c r="G2601" s="1"/>
      <c r="H2601" s="1"/>
      <c r="I2601"/>
      <c r="J2601"/>
      <c r="K2601"/>
      <c r="L2601"/>
      <c r="M2601"/>
      <c r="N2601"/>
      <c r="O2601"/>
      <c r="Q2601" t="s">
        <v>25</v>
      </c>
      <c r="R2601" s="1"/>
      <c r="S2601" s="1"/>
      <c r="T2601" s="1" t="s">
        <v>356</v>
      </c>
      <c r="U2601" s="1" t="s">
        <v>78</v>
      </c>
      <c r="V2601" t="s">
        <v>29</v>
      </c>
      <c r="W2601"/>
      <c r="X2601" t="s">
        <v>30</v>
      </c>
    </row>
    <row r="2602" spans="2:24">
      <c r="B2602" s="2" t="s">
        <v>3789</v>
      </c>
      <c r="C2602" s="1"/>
      <c r="D2602" s="1"/>
      <c r="E2602" s="1"/>
      <c r="F2602" s="1"/>
      <c r="G2602" s="1" t="s">
        <v>146</v>
      </c>
      <c r="H2602" s="1" t="s">
        <v>476</v>
      </c>
      <c r="I2602"/>
      <c r="J2602"/>
      <c r="K2602"/>
      <c r="L2602"/>
      <c r="M2602"/>
      <c r="N2602"/>
      <c r="O2602"/>
      <c r="Q2602" t="s">
        <v>25</v>
      </c>
      <c r="R2602" s="1"/>
      <c r="S2602" s="1"/>
      <c r="T2602" s="1" t="s">
        <v>382</v>
      </c>
      <c r="U2602" s="1" t="s">
        <v>53</v>
      </c>
      <c r="V2602" t="s">
        <v>29</v>
      </c>
      <c r="W2602"/>
      <c r="X2602" t="s">
        <v>30</v>
      </c>
    </row>
    <row r="2603" spans="2:24">
      <c r="B2603" s="2" t="s">
        <v>3790</v>
      </c>
      <c r="C2603" s="1"/>
      <c r="D2603" s="1"/>
      <c r="E2603" s="1"/>
      <c r="F2603" s="1"/>
      <c r="G2603" s="1"/>
      <c r="H2603" s="1"/>
      <c r="I2603"/>
      <c r="J2603"/>
      <c r="K2603"/>
      <c r="L2603"/>
      <c r="M2603"/>
      <c r="N2603"/>
      <c r="O2603"/>
      <c r="Q2603" t="s">
        <v>25</v>
      </c>
      <c r="R2603" s="1"/>
      <c r="S2603" s="1"/>
      <c r="T2603" s="1" t="s">
        <v>52</v>
      </c>
      <c r="U2603" s="1" t="s">
        <v>53</v>
      </c>
      <c r="V2603" t="s">
        <v>29</v>
      </c>
      <c r="W2603"/>
      <c r="X2603" t="s">
        <v>30</v>
      </c>
    </row>
    <row r="2604" spans="2:24">
      <c r="B2604" s="2" t="s">
        <v>3791</v>
      </c>
      <c r="C2604" s="1"/>
      <c r="D2604" s="1"/>
      <c r="E2604" s="1"/>
      <c r="F2604" s="1"/>
      <c r="G2604" s="1"/>
      <c r="H2604" s="1"/>
      <c r="I2604"/>
      <c r="J2604"/>
      <c r="K2604"/>
      <c r="L2604"/>
      <c r="M2604"/>
      <c r="N2604"/>
      <c r="O2604"/>
      <c r="Q2604" t="s">
        <v>25</v>
      </c>
      <c r="R2604" s="1"/>
      <c r="S2604" s="1"/>
      <c r="T2604" s="1" t="s">
        <v>3792</v>
      </c>
      <c r="U2604" s="1" t="s">
        <v>33</v>
      </c>
      <c r="V2604" t="s">
        <v>29</v>
      </c>
      <c r="W2604"/>
      <c r="X2604" t="s">
        <v>30</v>
      </c>
    </row>
    <row r="2605" spans="2:24">
      <c r="B2605" s="2" t="s">
        <v>3793</v>
      </c>
      <c r="C2605" s="1">
        <v>9762888111</v>
      </c>
      <c r="D2605" s="1"/>
      <c r="E2605" s="1"/>
      <c r="F2605" s="1"/>
      <c r="G2605" s="1" t="s">
        <v>146</v>
      </c>
      <c r="H2605" s="1" t="s">
        <v>331</v>
      </c>
      <c r="I2605"/>
      <c r="J2605"/>
      <c r="K2605"/>
      <c r="L2605"/>
      <c r="M2605"/>
      <c r="N2605"/>
      <c r="O2605"/>
      <c r="Q2605" t="s">
        <v>25</v>
      </c>
      <c r="R2605" s="1"/>
      <c r="S2605" s="1"/>
      <c r="T2605" s="1" t="s">
        <v>318</v>
      </c>
      <c r="U2605" s="1" t="s">
        <v>319</v>
      </c>
      <c r="V2605" t="s">
        <v>29</v>
      </c>
      <c r="W2605"/>
      <c r="X2605" t="s">
        <v>30</v>
      </c>
    </row>
    <row r="2606" spans="2:24">
      <c r="B2606" s="2" t="s">
        <v>3794</v>
      </c>
      <c r="C2606" s="1"/>
      <c r="D2606" s="1"/>
      <c r="E2606" s="1"/>
      <c r="F2606" s="1"/>
      <c r="G2606" s="1"/>
      <c r="H2606" s="1"/>
      <c r="I2606"/>
      <c r="J2606"/>
      <c r="K2606"/>
      <c r="L2606"/>
      <c r="M2606"/>
      <c r="N2606"/>
      <c r="O2606"/>
      <c r="Q2606" t="s">
        <v>25</v>
      </c>
      <c r="R2606" s="1"/>
      <c r="S2606" s="1"/>
      <c r="T2606" s="1" t="s">
        <v>765</v>
      </c>
      <c r="U2606" s="1" t="s">
        <v>116</v>
      </c>
      <c r="V2606" t="s">
        <v>29</v>
      </c>
      <c r="W2606"/>
      <c r="X2606" t="s">
        <v>30</v>
      </c>
    </row>
    <row r="2607" spans="2:24">
      <c r="B2607" s="2" t="s">
        <v>3795</v>
      </c>
      <c r="C2607" s="1">
        <v>8607402239</v>
      </c>
      <c r="D2607" s="1"/>
      <c r="E2607" s="1"/>
      <c r="F2607" s="1"/>
      <c r="G2607" s="1" t="s">
        <v>1956</v>
      </c>
      <c r="H2607" s="1" t="s">
        <v>57</v>
      </c>
      <c r="I2607"/>
      <c r="J2607"/>
      <c r="K2607"/>
      <c r="L2607"/>
      <c r="M2607"/>
      <c r="N2607"/>
      <c r="O2607"/>
      <c r="Q2607" t="s">
        <v>25</v>
      </c>
      <c r="R2607" s="1" t="s">
        <v>3796</v>
      </c>
      <c r="S2607" s="1"/>
      <c r="T2607" s="1" t="s">
        <v>746</v>
      </c>
      <c r="U2607" s="1" t="s">
        <v>78</v>
      </c>
      <c r="V2607" t="s">
        <v>29</v>
      </c>
      <c r="W2607"/>
      <c r="X2607" t="s">
        <v>30</v>
      </c>
    </row>
    <row r="2608" spans="2:24">
      <c r="B2608" s="2" t="s">
        <v>3797</v>
      </c>
      <c r="C2608" s="1"/>
      <c r="D2608" s="1"/>
      <c r="E2608" s="1"/>
      <c r="F2608" s="1"/>
      <c r="G2608" s="1"/>
      <c r="H2608" s="1"/>
      <c r="I2608"/>
      <c r="J2608"/>
      <c r="K2608"/>
      <c r="L2608"/>
      <c r="M2608"/>
      <c r="N2608"/>
      <c r="O2608"/>
      <c r="Q2608" t="s">
        <v>25</v>
      </c>
      <c r="R2608" s="1"/>
      <c r="S2608" s="1"/>
      <c r="T2608" s="1" t="s">
        <v>305</v>
      </c>
      <c r="U2608" s="1" t="s">
        <v>33</v>
      </c>
      <c r="V2608" t="s">
        <v>29</v>
      </c>
      <c r="W2608"/>
      <c r="X2608" t="s">
        <v>30</v>
      </c>
    </row>
    <row r="2609" spans="2:24">
      <c r="B2609" s="2" t="s">
        <v>3798</v>
      </c>
      <c r="C2609" s="1"/>
      <c r="D2609" s="1"/>
      <c r="E2609" s="1"/>
      <c r="F2609" s="1"/>
      <c r="G2609" s="1"/>
      <c r="H2609" s="1"/>
      <c r="I2609"/>
      <c r="J2609"/>
      <c r="K2609"/>
      <c r="L2609"/>
      <c r="M2609"/>
      <c r="N2609"/>
      <c r="O2609"/>
      <c r="Q2609" t="s">
        <v>25</v>
      </c>
      <c r="R2609" s="1" t="s">
        <v>3799</v>
      </c>
      <c r="S2609" s="1"/>
      <c r="T2609" s="1" t="s">
        <v>142</v>
      </c>
      <c r="U2609" s="1" t="s">
        <v>33</v>
      </c>
      <c r="V2609" t="s">
        <v>29</v>
      </c>
      <c r="W2609"/>
      <c r="X2609" t="s">
        <v>30</v>
      </c>
    </row>
    <row r="2610" spans="2:24">
      <c r="B2610" s="2" t="s">
        <v>3800</v>
      </c>
      <c r="C2610" s="1"/>
      <c r="D2610" s="1"/>
      <c r="E2610" s="1"/>
      <c r="F2610" s="1"/>
      <c r="G2610" s="1"/>
      <c r="H2610" s="1"/>
      <c r="I2610"/>
      <c r="J2610"/>
      <c r="K2610"/>
      <c r="L2610"/>
      <c r="M2610"/>
      <c r="N2610"/>
      <c r="O2610"/>
      <c r="Q2610" t="s">
        <v>25</v>
      </c>
      <c r="R2610" s="1"/>
      <c r="S2610" s="1"/>
      <c r="T2610" s="1" t="s">
        <v>52</v>
      </c>
      <c r="U2610" s="1" t="s">
        <v>53</v>
      </c>
      <c r="V2610" t="s">
        <v>29</v>
      </c>
      <c r="W2610"/>
      <c r="X2610" t="s">
        <v>30</v>
      </c>
    </row>
    <row r="2611" spans="2:24">
      <c r="B2611" s="2" t="s">
        <v>3801</v>
      </c>
      <c r="C2611" s="1"/>
      <c r="D2611" s="1"/>
      <c r="E2611" s="1"/>
      <c r="F2611" s="1"/>
      <c r="G2611" s="1"/>
      <c r="H2611" s="1"/>
      <c r="I2611"/>
      <c r="J2611"/>
      <c r="K2611"/>
      <c r="L2611"/>
      <c r="M2611"/>
      <c r="N2611"/>
      <c r="O2611"/>
      <c r="Q2611" t="s">
        <v>25</v>
      </c>
      <c r="R2611" s="1"/>
      <c r="S2611" s="1"/>
      <c r="T2611" s="1" t="s">
        <v>313</v>
      </c>
      <c r="U2611" s="1" t="s">
        <v>43</v>
      </c>
      <c r="V2611" t="s">
        <v>29</v>
      </c>
      <c r="W2611"/>
      <c r="X2611" t="s">
        <v>30</v>
      </c>
    </row>
    <row r="2612" spans="2:24">
      <c r="B2612" s="2" t="s">
        <v>3802</v>
      </c>
      <c r="C2612" s="1"/>
      <c r="D2612" s="1"/>
      <c r="E2612" s="1"/>
      <c r="F2612" s="1"/>
      <c r="G2612" s="1"/>
      <c r="H2612" s="1"/>
      <c r="I2612"/>
      <c r="J2612"/>
      <c r="K2612"/>
      <c r="L2612"/>
      <c r="M2612"/>
      <c r="N2612"/>
      <c r="O2612"/>
      <c r="Q2612" t="s">
        <v>25</v>
      </c>
      <c r="R2612" s="1"/>
      <c r="S2612" s="1"/>
      <c r="T2612" s="1" t="s">
        <v>305</v>
      </c>
      <c r="U2612" s="1" t="s">
        <v>33</v>
      </c>
      <c r="V2612" t="s">
        <v>29</v>
      </c>
      <c r="W2612"/>
      <c r="X2612" t="s">
        <v>30</v>
      </c>
    </row>
    <row r="2613" spans="2:24">
      <c r="B2613" s="2" t="s">
        <v>3803</v>
      </c>
      <c r="C2613" s="1"/>
      <c r="D2613" s="1"/>
      <c r="E2613" s="1"/>
      <c r="F2613" s="1"/>
      <c r="G2613" s="1"/>
      <c r="H2613" s="1"/>
      <c r="I2613"/>
      <c r="J2613"/>
      <c r="K2613"/>
      <c r="L2613"/>
      <c r="M2613"/>
      <c r="N2613"/>
      <c r="O2613"/>
      <c r="Q2613" t="s">
        <v>25</v>
      </c>
      <c r="R2613" s="1"/>
      <c r="S2613" s="1"/>
      <c r="T2613" s="1" t="s">
        <v>1663</v>
      </c>
      <c r="U2613" s="1" t="s">
        <v>78</v>
      </c>
      <c r="V2613" t="s">
        <v>29</v>
      </c>
      <c r="W2613"/>
      <c r="X2613" t="s">
        <v>30</v>
      </c>
    </row>
    <row r="2614" spans="2:24">
      <c r="B2614" s="2" t="s">
        <v>3804</v>
      </c>
      <c r="C2614" s="1"/>
      <c r="D2614" s="1"/>
      <c r="E2614" s="1"/>
      <c r="F2614" s="1"/>
      <c r="G2614" s="1"/>
      <c r="H2614" s="1"/>
      <c r="I2614"/>
      <c r="J2614"/>
      <c r="K2614"/>
      <c r="L2614"/>
      <c r="M2614"/>
      <c r="N2614"/>
      <c r="O2614"/>
      <c r="Q2614" t="s">
        <v>25</v>
      </c>
      <c r="R2614" s="1"/>
      <c r="S2614" s="1"/>
      <c r="T2614" s="1" t="s">
        <v>1600</v>
      </c>
      <c r="U2614" s="1" t="s">
        <v>43</v>
      </c>
      <c r="V2614" t="s">
        <v>29</v>
      </c>
      <c r="W2614"/>
      <c r="X2614" t="s">
        <v>30</v>
      </c>
    </row>
    <row r="2615" spans="2:24">
      <c r="B2615" s="2" t="s">
        <v>3805</v>
      </c>
      <c r="C2615" s="1"/>
      <c r="D2615" s="1"/>
      <c r="E2615" s="1"/>
      <c r="F2615" s="1"/>
      <c r="G2615" s="1"/>
      <c r="H2615" s="1"/>
      <c r="I2615"/>
      <c r="J2615"/>
      <c r="K2615"/>
      <c r="L2615"/>
      <c r="M2615"/>
      <c r="N2615"/>
      <c r="O2615"/>
      <c r="Q2615" t="s">
        <v>25</v>
      </c>
      <c r="R2615" s="1" t="s">
        <v>3806</v>
      </c>
      <c r="S2615" s="1"/>
      <c r="T2615" s="1" t="s">
        <v>423</v>
      </c>
      <c r="U2615" s="1" t="s">
        <v>28</v>
      </c>
      <c r="V2615" t="s">
        <v>29</v>
      </c>
      <c r="W2615"/>
      <c r="X2615" t="s">
        <v>30</v>
      </c>
    </row>
    <row r="2616" spans="2:24">
      <c r="B2616" s="2" t="s">
        <v>3807</v>
      </c>
      <c r="C2616" s="1"/>
      <c r="D2616" s="1"/>
      <c r="E2616" s="1"/>
      <c r="F2616" s="1"/>
      <c r="G2616" s="1"/>
      <c r="H2616" s="1"/>
      <c r="I2616"/>
      <c r="J2616"/>
      <c r="K2616"/>
      <c r="L2616"/>
      <c r="M2616"/>
      <c r="N2616"/>
      <c r="O2616"/>
      <c r="Q2616" t="s">
        <v>25</v>
      </c>
      <c r="R2616" s="1"/>
      <c r="S2616" s="1"/>
      <c r="T2616" s="1" t="s">
        <v>1663</v>
      </c>
      <c r="U2616" s="1" t="s">
        <v>78</v>
      </c>
      <c r="V2616" t="s">
        <v>29</v>
      </c>
      <c r="W2616"/>
      <c r="X2616" t="s">
        <v>30</v>
      </c>
    </row>
    <row r="2617" spans="2:24">
      <c r="B2617" s="2" t="s">
        <v>3808</v>
      </c>
      <c r="C2617" s="1"/>
      <c r="D2617" s="1"/>
      <c r="E2617" s="1"/>
      <c r="F2617" s="1"/>
      <c r="G2617" s="1"/>
      <c r="H2617" s="1"/>
      <c r="I2617"/>
      <c r="J2617"/>
      <c r="K2617"/>
      <c r="L2617"/>
      <c r="M2617"/>
      <c r="N2617"/>
      <c r="O2617"/>
      <c r="Q2617" t="s">
        <v>25</v>
      </c>
      <c r="R2617" s="1"/>
      <c r="S2617" s="1"/>
      <c r="T2617" s="1" t="s">
        <v>1515</v>
      </c>
      <c r="U2617" s="1" t="s">
        <v>28</v>
      </c>
      <c r="V2617" t="s">
        <v>29</v>
      </c>
      <c r="W2617"/>
      <c r="X2617" t="s">
        <v>30</v>
      </c>
    </row>
    <row r="2618" spans="2:24">
      <c r="B2618" s="2" t="s">
        <v>3809</v>
      </c>
      <c r="C2618" s="1"/>
      <c r="D2618" s="1"/>
      <c r="E2618" s="1"/>
      <c r="F2618" s="1"/>
      <c r="G2618" s="1"/>
      <c r="H2618" s="1"/>
      <c r="I2618"/>
      <c r="J2618"/>
      <c r="K2618"/>
      <c r="L2618"/>
      <c r="M2618"/>
      <c r="N2618"/>
      <c r="O2618"/>
      <c r="Q2618" t="s">
        <v>25</v>
      </c>
      <c r="R2618" s="1"/>
      <c r="S2618" s="1"/>
      <c r="T2618" s="1" t="s">
        <v>1333</v>
      </c>
      <c r="U2618" s="1" t="s">
        <v>33</v>
      </c>
      <c r="V2618" t="s">
        <v>29</v>
      </c>
      <c r="W2618"/>
      <c r="X2618" t="s">
        <v>30</v>
      </c>
    </row>
    <row r="2619" spans="2:24">
      <c r="B2619" s="2" t="s">
        <v>3810</v>
      </c>
      <c r="C2619" s="1">
        <v>9911851871</v>
      </c>
      <c r="D2619" s="1"/>
      <c r="E2619" s="1"/>
      <c r="F2619" s="1"/>
      <c r="G2619" s="1" t="s">
        <v>146</v>
      </c>
      <c r="H2619" s="1" t="s">
        <v>331</v>
      </c>
      <c r="I2619"/>
      <c r="J2619"/>
      <c r="K2619"/>
      <c r="L2619"/>
      <c r="M2619"/>
      <c r="N2619"/>
      <c r="O2619"/>
      <c r="Q2619" t="s">
        <v>25</v>
      </c>
      <c r="R2619" s="1"/>
      <c r="S2619" s="1"/>
      <c r="T2619" s="1" t="s">
        <v>73</v>
      </c>
      <c r="U2619" s="1" t="s">
        <v>53</v>
      </c>
      <c r="V2619" t="s">
        <v>29</v>
      </c>
      <c r="W2619"/>
      <c r="X2619" t="s">
        <v>30</v>
      </c>
    </row>
    <row r="2620" spans="2:24">
      <c r="B2620" s="2" t="s">
        <v>3811</v>
      </c>
      <c r="C2620" s="1"/>
      <c r="D2620" s="1"/>
      <c r="E2620" s="1"/>
      <c r="F2620" s="1"/>
      <c r="G2620" s="1"/>
      <c r="H2620" s="1"/>
      <c r="I2620"/>
      <c r="J2620"/>
      <c r="K2620"/>
      <c r="L2620"/>
      <c r="M2620"/>
      <c r="N2620"/>
      <c r="O2620"/>
      <c r="Q2620" t="s">
        <v>25</v>
      </c>
      <c r="R2620" s="1"/>
      <c r="S2620" s="1"/>
      <c r="T2620" s="1" t="s">
        <v>128</v>
      </c>
      <c r="U2620" s="1" t="s">
        <v>43</v>
      </c>
      <c r="V2620" t="s">
        <v>29</v>
      </c>
      <c r="W2620"/>
      <c r="X2620" t="s">
        <v>30</v>
      </c>
    </row>
    <row r="2621" spans="2:24">
      <c r="B2621" s="2" t="s">
        <v>3812</v>
      </c>
      <c r="C2621" s="1"/>
      <c r="D2621" s="1"/>
      <c r="E2621" s="1"/>
      <c r="F2621" s="1"/>
      <c r="G2621" s="1"/>
      <c r="H2621" s="1"/>
      <c r="I2621"/>
      <c r="J2621"/>
      <c r="K2621"/>
      <c r="L2621"/>
      <c r="M2621"/>
      <c r="N2621"/>
      <c r="O2621"/>
      <c r="Q2621" t="s">
        <v>25</v>
      </c>
      <c r="R2621" s="1"/>
      <c r="S2621" s="1"/>
      <c r="T2621" s="1" t="s">
        <v>3036</v>
      </c>
      <c r="U2621" s="1" t="s">
        <v>33</v>
      </c>
      <c r="V2621" t="s">
        <v>29</v>
      </c>
      <c r="W2621"/>
      <c r="X2621" t="s">
        <v>30</v>
      </c>
    </row>
    <row r="2622" spans="2:24">
      <c r="B2622" s="2" t="s">
        <v>3813</v>
      </c>
      <c r="C2622" s="1"/>
      <c r="D2622" s="1"/>
      <c r="E2622" s="1"/>
      <c r="F2622" s="1"/>
      <c r="G2622" s="1"/>
      <c r="H2622" s="1"/>
      <c r="I2622"/>
      <c r="J2622"/>
      <c r="K2622"/>
      <c r="L2622"/>
      <c r="M2622"/>
      <c r="N2622"/>
      <c r="O2622"/>
      <c r="Q2622" t="s">
        <v>25</v>
      </c>
      <c r="R2622" s="1" t="s">
        <v>3814</v>
      </c>
      <c r="S2622" s="1"/>
      <c r="T2622" s="1" t="s">
        <v>3036</v>
      </c>
      <c r="U2622" s="1" t="s">
        <v>33</v>
      </c>
      <c r="V2622" t="s">
        <v>29</v>
      </c>
      <c r="W2622"/>
      <c r="X2622" t="s">
        <v>30</v>
      </c>
    </row>
    <row r="2623" spans="2:24">
      <c r="B2623" s="2" t="s">
        <v>3815</v>
      </c>
      <c r="C2623" s="1"/>
      <c r="D2623" s="1"/>
      <c r="E2623" s="1"/>
      <c r="F2623" s="1"/>
      <c r="G2623" s="1"/>
      <c r="H2623" s="1"/>
      <c r="I2623"/>
      <c r="J2623"/>
      <c r="K2623"/>
      <c r="L2623"/>
      <c r="M2623"/>
      <c r="N2623"/>
      <c r="O2623"/>
      <c r="Q2623" t="s">
        <v>25</v>
      </c>
      <c r="R2623" s="1" t="s">
        <v>3816</v>
      </c>
      <c r="S2623" s="1"/>
      <c r="T2623" s="1" t="s">
        <v>255</v>
      </c>
      <c r="U2623" s="1" t="s">
        <v>116</v>
      </c>
      <c r="V2623" t="s">
        <v>29</v>
      </c>
      <c r="W2623"/>
      <c r="X2623" t="s">
        <v>30</v>
      </c>
    </row>
    <row r="2624" spans="2:24">
      <c r="B2624" s="2" t="s">
        <v>3817</v>
      </c>
      <c r="C2624" s="1"/>
      <c r="D2624" s="1"/>
      <c r="E2624" s="1"/>
      <c r="F2624" s="1"/>
      <c r="G2624" s="1"/>
      <c r="H2624" s="1"/>
      <c r="I2624"/>
      <c r="J2624"/>
      <c r="K2624"/>
      <c r="L2624"/>
      <c r="M2624"/>
      <c r="N2624"/>
      <c r="O2624"/>
      <c r="Q2624" t="s">
        <v>25</v>
      </c>
      <c r="R2624" s="1"/>
      <c r="S2624" s="1"/>
      <c r="T2624" s="1" t="s">
        <v>719</v>
      </c>
      <c r="U2624" s="1" t="s">
        <v>90</v>
      </c>
      <c r="V2624" t="s">
        <v>29</v>
      </c>
      <c r="W2624"/>
      <c r="X2624" t="s">
        <v>30</v>
      </c>
    </row>
    <row r="2625" spans="2:24">
      <c r="B2625" s="2" t="s">
        <v>3818</v>
      </c>
      <c r="C2625" s="1"/>
      <c r="D2625" s="1"/>
      <c r="E2625" s="1"/>
      <c r="F2625" s="1"/>
      <c r="G2625" s="1"/>
      <c r="H2625" s="1"/>
      <c r="I2625"/>
      <c r="J2625"/>
      <c r="K2625"/>
      <c r="L2625"/>
      <c r="M2625"/>
      <c r="N2625"/>
      <c r="O2625"/>
      <c r="Q2625" t="s">
        <v>25</v>
      </c>
      <c r="R2625" s="1" t="s">
        <v>3819</v>
      </c>
      <c r="S2625" s="1"/>
      <c r="T2625" s="1" t="s">
        <v>480</v>
      </c>
      <c r="U2625" s="1" t="s">
        <v>33</v>
      </c>
      <c r="V2625" t="s">
        <v>29</v>
      </c>
      <c r="W2625"/>
      <c r="X2625" t="s">
        <v>30</v>
      </c>
    </row>
    <row r="2626" spans="2:24">
      <c r="B2626" s="2" t="s">
        <v>3820</v>
      </c>
      <c r="C2626" s="1"/>
      <c r="D2626" s="1"/>
      <c r="E2626" s="1"/>
      <c r="F2626" s="1"/>
      <c r="G2626" s="1"/>
      <c r="H2626" s="1"/>
      <c r="I2626"/>
      <c r="J2626"/>
      <c r="K2626"/>
      <c r="L2626"/>
      <c r="M2626"/>
      <c r="N2626"/>
      <c r="O2626"/>
      <c r="Q2626" t="s">
        <v>25</v>
      </c>
      <c r="R2626" s="1"/>
      <c r="S2626" s="1"/>
      <c r="T2626" s="1" t="s">
        <v>39</v>
      </c>
      <c r="U2626" s="1" t="s">
        <v>78</v>
      </c>
      <c r="V2626" t="s">
        <v>29</v>
      </c>
      <c r="W2626"/>
      <c r="X2626" t="s">
        <v>30</v>
      </c>
    </row>
    <row r="2627" spans="2:24">
      <c r="B2627" s="2" t="s">
        <v>3821</v>
      </c>
      <c r="C2627" s="1"/>
      <c r="D2627" s="1"/>
      <c r="E2627" s="1"/>
      <c r="F2627" s="1"/>
      <c r="G2627" s="1"/>
      <c r="H2627" s="1"/>
      <c r="I2627"/>
      <c r="J2627"/>
      <c r="K2627"/>
      <c r="L2627"/>
      <c r="M2627"/>
      <c r="N2627"/>
      <c r="O2627"/>
      <c r="Q2627" t="s">
        <v>25</v>
      </c>
      <c r="R2627" s="1"/>
      <c r="S2627" s="1"/>
      <c r="T2627" s="1" t="s">
        <v>39</v>
      </c>
      <c r="U2627" s="1" t="s">
        <v>28</v>
      </c>
      <c r="V2627" t="s">
        <v>29</v>
      </c>
      <c r="W2627"/>
      <c r="X2627" t="s">
        <v>30</v>
      </c>
    </row>
    <row r="2628" spans="2:24">
      <c r="B2628" s="2" t="s">
        <v>3822</v>
      </c>
      <c r="C2628" s="1"/>
      <c r="D2628" s="1"/>
      <c r="E2628" s="1"/>
      <c r="F2628" s="1"/>
      <c r="G2628" s="1"/>
      <c r="H2628" s="1"/>
      <c r="I2628"/>
      <c r="J2628"/>
      <c r="K2628"/>
      <c r="L2628"/>
      <c r="M2628"/>
      <c r="N2628"/>
      <c r="O2628"/>
      <c r="Q2628" t="s">
        <v>25</v>
      </c>
      <c r="R2628" s="1"/>
      <c r="S2628" s="1"/>
      <c r="T2628" s="1" t="s">
        <v>52</v>
      </c>
      <c r="U2628" s="1" t="s">
        <v>53</v>
      </c>
      <c r="V2628" t="s">
        <v>29</v>
      </c>
      <c r="W2628"/>
      <c r="X2628" t="s">
        <v>30</v>
      </c>
    </row>
    <row r="2629" spans="2:24">
      <c r="B2629" s="2" t="s">
        <v>3823</v>
      </c>
      <c r="C2629" s="1">
        <v>9935063763</v>
      </c>
      <c r="D2629" s="1"/>
      <c r="E2629" s="1"/>
      <c r="F2629" s="1"/>
      <c r="G2629" s="1" t="s">
        <v>146</v>
      </c>
      <c r="H2629" s="1" t="s">
        <v>57</v>
      </c>
      <c r="I2629"/>
      <c r="J2629"/>
      <c r="K2629"/>
      <c r="L2629"/>
      <c r="M2629"/>
      <c r="N2629"/>
      <c r="O2629"/>
      <c r="Q2629" t="s">
        <v>25</v>
      </c>
      <c r="R2629" s="1"/>
      <c r="S2629" s="1"/>
      <c r="T2629" s="1" t="s">
        <v>2026</v>
      </c>
      <c r="U2629" s="1" t="s">
        <v>28</v>
      </c>
      <c r="V2629" t="s">
        <v>29</v>
      </c>
      <c r="W2629"/>
      <c r="X2629" t="s">
        <v>30</v>
      </c>
    </row>
    <row r="2630" spans="2:24">
      <c r="B2630" s="2" t="s">
        <v>3824</v>
      </c>
      <c r="C2630" s="1">
        <v>8058798990</v>
      </c>
      <c r="D2630" s="1"/>
      <c r="E2630" s="1"/>
      <c r="F2630" s="1"/>
      <c r="G2630" s="1" t="s">
        <v>230</v>
      </c>
      <c r="H2630" s="1" t="s">
        <v>46</v>
      </c>
      <c r="I2630"/>
      <c r="J2630"/>
      <c r="K2630"/>
      <c r="L2630"/>
      <c r="M2630"/>
      <c r="N2630"/>
      <c r="O2630"/>
      <c r="Q2630" t="s">
        <v>25</v>
      </c>
      <c r="R2630" s="1"/>
      <c r="S2630" s="1"/>
      <c r="T2630" s="1" t="s">
        <v>86</v>
      </c>
      <c r="U2630" s="1" t="s">
        <v>43</v>
      </c>
      <c r="V2630" t="s">
        <v>29</v>
      </c>
      <c r="W2630"/>
      <c r="X2630" t="s">
        <v>30</v>
      </c>
    </row>
    <row r="2631" spans="2:24">
      <c r="B2631" s="2" t="s">
        <v>3825</v>
      </c>
      <c r="C2631" s="1"/>
      <c r="D2631" s="1"/>
      <c r="E2631" s="1"/>
      <c r="F2631" s="1"/>
      <c r="G2631" s="1"/>
      <c r="H2631" s="1"/>
      <c r="I2631"/>
      <c r="J2631"/>
      <c r="K2631"/>
      <c r="L2631"/>
      <c r="M2631"/>
      <c r="N2631"/>
      <c r="O2631"/>
      <c r="Q2631" t="s">
        <v>25</v>
      </c>
      <c r="R2631" s="1"/>
      <c r="S2631" s="1"/>
      <c r="T2631" s="1" t="s">
        <v>2583</v>
      </c>
      <c r="U2631" s="1" t="s">
        <v>116</v>
      </c>
      <c r="V2631" t="s">
        <v>29</v>
      </c>
      <c r="W2631"/>
      <c r="X2631" t="s">
        <v>30</v>
      </c>
    </row>
    <row r="2632" spans="2:24">
      <c r="B2632" s="2" t="s">
        <v>3826</v>
      </c>
      <c r="C2632" s="1"/>
      <c r="D2632" s="1"/>
      <c r="E2632" s="1"/>
      <c r="F2632" s="1"/>
      <c r="G2632" s="1"/>
      <c r="H2632" s="1"/>
      <c r="I2632"/>
      <c r="J2632"/>
      <c r="K2632"/>
      <c r="L2632"/>
      <c r="M2632"/>
      <c r="N2632"/>
      <c r="O2632"/>
      <c r="Q2632" t="s">
        <v>25</v>
      </c>
      <c r="R2632" s="1"/>
      <c r="S2632" s="1"/>
      <c r="T2632" s="1" t="s">
        <v>184</v>
      </c>
      <c r="U2632" s="1" t="s">
        <v>185</v>
      </c>
      <c r="V2632" t="s">
        <v>29</v>
      </c>
      <c r="W2632"/>
      <c r="X2632" t="s">
        <v>30</v>
      </c>
    </row>
    <row r="2633" spans="2:24">
      <c r="B2633" s="2" t="s">
        <v>3827</v>
      </c>
      <c r="C2633" s="1">
        <v>7524963036</v>
      </c>
      <c r="D2633" s="1"/>
      <c r="E2633" s="1"/>
      <c r="F2633" s="1"/>
      <c r="G2633" s="1" t="s">
        <v>45</v>
      </c>
      <c r="H2633" s="1" t="s">
        <v>331</v>
      </c>
      <c r="I2633"/>
      <c r="J2633"/>
      <c r="K2633"/>
      <c r="L2633"/>
      <c r="M2633"/>
      <c r="N2633"/>
      <c r="O2633"/>
      <c r="Q2633" t="s">
        <v>25</v>
      </c>
      <c r="R2633" s="1"/>
      <c r="S2633" s="1"/>
      <c r="T2633" s="1" t="s">
        <v>217</v>
      </c>
      <c r="U2633" s="1" t="s">
        <v>28</v>
      </c>
      <c r="V2633" t="s">
        <v>29</v>
      </c>
      <c r="W2633"/>
      <c r="X2633" t="s">
        <v>30</v>
      </c>
    </row>
    <row r="2634" spans="2:24">
      <c r="B2634" s="2" t="s">
        <v>3828</v>
      </c>
      <c r="C2634" s="1">
        <v>8750800334</v>
      </c>
      <c r="D2634" s="1"/>
      <c r="E2634" s="1"/>
      <c r="F2634" s="1"/>
      <c r="G2634" s="1" t="s">
        <v>45</v>
      </c>
      <c r="H2634" s="1" t="s">
        <v>57</v>
      </c>
      <c r="I2634"/>
      <c r="J2634"/>
      <c r="K2634"/>
      <c r="L2634"/>
      <c r="M2634"/>
      <c r="N2634"/>
      <c r="O2634"/>
      <c r="Q2634" t="s">
        <v>25</v>
      </c>
      <c r="R2634" s="1"/>
      <c r="S2634" s="1"/>
      <c r="T2634" s="1" t="s">
        <v>39</v>
      </c>
      <c r="U2634" s="1" t="s">
        <v>28</v>
      </c>
      <c r="V2634" t="s">
        <v>29</v>
      </c>
      <c r="W2634"/>
      <c r="X2634" t="s">
        <v>30</v>
      </c>
    </row>
    <row r="2635" spans="2:24">
      <c r="B2635" s="2" t="s">
        <v>3829</v>
      </c>
      <c r="C2635" s="1"/>
      <c r="D2635" s="1"/>
      <c r="E2635" s="1"/>
      <c r="F2635" s="1"/>
      <c r="G2635" s="1"/>
      <c r="H2635" s="1"/>
      <c r="I2635"/>
      <c r="J2635"/>
      <c r="K2635"/>
      <c r="L2635"/>
      <c r="M2635"/>
      <c r="N2635"/>
      <c r="O2635"/>
      <c r="Q2635" t="s">
        <v>25</v>
      </c>
      <c r="R2635" s="1"/>
      <c r="S2635" s="1"/>
      <c r="T2635" s="1" t="s">
        <v>39</v>
      </c>
      <c r="U2635" s="1" t="s">
        <v>28</v>
      </c>
      <c r="V2635" t="s">
        <v>29</v>
      </c>
      <c r="W2635"/>
      <c r="X2635" t="s">
        <v>30</v>
      </c>
    </row>
    <row r="2636" spans="2:24">
      <c r="B2636" s="2" t="s">
        <v>3830</v>
      </c>
      <c r="C2636" s="1"/>
      <c r="D2636" s="1"/>
      <c r="E2636" s="1"/>
      <c r="F2636" s="1"/>
      <c r="G2636" s="1"/>
      <c r="H2636" s="1"/>
      <c r="I2636"/>
      <c r="J2636"/>
      <c r="K2636"/>
      <c r="L2636"/>
      <c r="M2636"/>
      <c r="N2636"/>
      <c r="O2636"/>
      <c r="Q2636" t="s">
        <v>25</v>
      </c>
      <c r="R2636" s="1" t="s">
        <v>3831</v>
      </c>
      <c r="S2636" s="1"/>
      <c r="T2636" s="1" t="s">
        <v>52</v>
      </c>
      <c r="U2636" s="1" t="s">
        <v>53</v>
      </c>
      <c r="V2636" t="s">
        <v>29</v>
      </c>
      <c r="W2636"/>
      <c r="X2636" t="s">
        <v>30</v>
      </c>
    </row>
    <row r="2637" spans="2:24">
      <c r="B2637" s="2" t="s">
        <v>3832</v>
      </c>
      <c r="C2637" s="1">
        <v>9727744999</v>
      </c>
      <c r="D2637" s="1"/>
      <c r="E2637" s="1"/>
      <c r="F2637" s="1"/>
      <c r="G2637" s="1" t="s">
        <v>1216</v>
      </c>
      <c r="H2637" s="1" t="s">
        <v>57</v>
      </c>
      <c r="I2637"/>
      <c r="J2637"/>
      <c r="K2637"/>
      <c r="L2637"/>
      <c r="M2637"/>
      <c r="N2637"/>
      <c r="O2637"/>
      <c r="Q2637" t="s">
        <v>25</v>
      </c>
      <c r="R2637" s="1" t="s">
        <v>3833</v>
      </c>
      <c r="S2637" s="1"/>
      <c r="T2637" s="1" t="s">
        <v>255</v>
      </c>
      <c r="U2637" s="1" t="s">
        <v>116</v>
      </c>
      <c r="V2637" t="s">
        <v>29</v>
      </c>
      <c r="W2637"/>
      <c r="X2637" t="s">
        <v>30</v>
      </c>
    </row>
    <row r="2638" spans="2:24">
      <c r="B2638" s="2" t="s">
        <v>3834</v>
      </c>
      <c r="C2638" s="1"/>
      <c r="D2638" s="1"/>
      <c r="E2638" s="1"/>
      <c r="F2638" s="1"/>
      <c r="G2638" s="1"/>
      <c r="H2638" s="1"/>
      <c r="I2638"/>
      <c r="J2638"/>
      <c r="K2638"/>
      <c r="L2638"/>
      <c r="M2638"/>
      <c r="N2638"/>
      <c r="O2638"/>
      <c r="Q2638" t="s">
        <v>25</v>
      </c>
      <c r="R2638" s="1"/>
      <c r="S2638" s="1"/>
      <c r="T2638" s="1" t="s">
        <v>211</v>
      </c>
      <c r="U2638" s="1" t="s">
        <v>33</v>
      </c>
      <c r="V2638" t="s">
        <v>29</v>
      </c>
      <c r="W2638"/>
      <c r="X2638" t="s">
        <v>30</v>
      </c>
    </row>
    <row r="2639" spans="2:24">
      <c r="B2639" s="2" t="s">
        <v>3835</v>
      </c>
      <c r="C2639" s="1"/>
      <c r="D2639" s="1"/>
      <c r="E2639" s="1"/>
      <c r="F2639" s="1"/>
      <c r="G2639" s="1"/>
      <c r="H2639" s="1"/>
      <c r="I2639"/>
      <c r="J2639"/>
      <c r="K2639"/>
      <c r="L2639"/>
      <c r="M2639"/>
      <c r="N2639"/>
      <c r="O2639"/>
      <c r="Q2639" t="s">
        <v>25</v>
      </c>
      <c r="R2639" s="1"/>
      <c r="S2639" s="1"/>
      <c r="T2639" s="1" t="s">
        <v>817</v>
      </c>
      <c r="U2639" s="1" t="s">
        <v>90</v>
      </c>
      <c r="V2639" t="s">
        <v>29</v>
      </c>
      <c r="W2639"/>
      <c r="X2639" t="s">
        <v>30</v>
      </c>
    </row>
    <row r="2640" spans="2:24">
      <c r="B2640" s="2" t="s">
        <v>3836</v>
      </c>
      <c r="C2640" s="1">
        <v>9811667548</v>
      </c>
      <c r="D2640" s="1"/>
      <c r="E2640" s="1"/>
      <c r="F2640" s="1"/>
      <c r="G2640" s="1" t="s">
        <v>72</v>
      </c>
      <c r="H2640" s="1" t="s">
        <v>247</v>
      </c>
      <c r="I2640"/>
      <c r="J2640"/>
      <c r="K2640"/>
      <c r="L2640"/>
      <c r="M2640"/>
      <c r="N2640"/>
      <c r="O2640"/>
      <c r="Q2640" t="s">
        <v>25</v>
      </c>
      <c r="R2640" s="1"/>
      <c r="S2640" s="1"/>
      <c r="T2640" s="1" t="s">
        <v>382</v>
      </c>
      <c r="U2640" s="1" t="s">
        <v>53</v>
      </c>
      <c r="V2640" t="s">
        <v>29</v>
      </c>
      <c r="W2640"/>
      <c r="X2640" t="s">
        <v>30</v>
      </c>
    </row>
    <row r="2641" spans="2:24">
      <c r="B2641" s="2" t="s">
        <v>3837</v>
      </c>
      <c r="C2641" s="1">
        <v>9925455400</v>
      </c>
      <c r="D2641" s="1"/>
      <c r="E2641" s="1"/>
      <c r="F2641" s="1"/>
      <c r="G2641" s="1" t="s">
        <v>56</v>
      </c>
      <c r="H2641" s="1" t="s">
        <v>247</v>
      </c>
      <c r="I2641"/>
      <c r="J2641"/>
      <c r="K2641"/>
      <c r="L2641"/>
      <c r="M2641"/>
      <c r="N2641"/>
      <c r="O2641"/>
      <c r="Q2641" t="s">
        <v>25</v>
      </c>
      <c r="R2641" s="1" t="s">
        <v>3838</v>
      </c>
      <c r="S2641" s="1"/>
      <c r="T2641" s="1" t="s">
        <v>2162</v>
      </c>
      <c r="U2641" s="1" t="s">
        <v>116</v>
      </c>
      <c r="V2641" t="s">
        <v>29</v>
      </c>
      <c r="W2641"/>
      <c r="X2641" t="s">
        <v>30</v>
      </c>
    </row>
    <row r="2642" spans="2:24">
      <c r="B2642" s="2" t="s">
        <v>3839</v>
      </c>
      <c r="C2642" s="1"/>
      <c r="D2642" s="1"/>
      <c r="E2642" s="1"/>
      <c r="F2642" s="1"/>
      <c r="G2642" s="1"/>
      <c r="H2642" s="1"/>
      <c r="I2642"/>
      <c r="J2642"/>
      <c r="K2642"/>
      <c r="L2642"/>
      <c r="M2642"/>
      <c r="N2642"/>
      <c r="O2642"/>
      <c r="Q2642" t="s">
        <v>25</v>
      </c>
      <c r="R2642" s="1" t="s">
        <v>3840</v>
      </c>
      <c r="S2642" s="1"/>
      <c r="T2642" s="1" t="s">
        <v>39</v>
      </c>
      <c r="U2642" s="1" t="s">
        <v>28</v>
      </c>
      <c r="V2642" t="s">
        <v>29</v>
      </c>
      <c r="W2642"/>
      <c r="X2642" t="s">
        <v>30</v>
      </c>
    </row>
    <row r="2643" spans="2:24">
      <c r="B2643" s="2" t="s">
        <v>3841</v>
      </c>
      <c r="C2643" s="1"/>
      <c r="D2643" s="1"/>
      <c r="E2643" s="1"/>
      <c r="F2643" s="1"/>
      <c r="G2643" s="1"/>
      <c r="H2643" s="1"/>
      <c r="I2643"/>
      <c r="J2643"/>
      <c r="K2643"/>
      <c r="L2643"/>
      <c r="M2643"/>
      <c r="N2643"/>
      <c r="O2643"/>
      <c r="Q2643" t="s">
        <v>25</v>
      </c>
      <c r="R2643" s="1"/>
      <c r="S2643" s="1"/>
      <c r="T2643" s="1" t="s">
        <v>1283</v>
      </c>
      <c r="U2643" s="1" t="s">
        <v>116</v>
      </c>
      <c r="V2643" t="s">
        <v>29</v>
      </c>
      <c r="W2643"/>
      <c r="X2643" t="s">
        <v>30</v>
      </c>
    </row>
    <row r="2644" spans="2:24">
      <c r="B2644" s="2" t="s">
        <v>3842</v>
      </c>
      <c r="C2644" s="1"/>
      <c r="D2644" s="1"/>
      <c r="E2644" s="1"/>
      <c r="F2644" s="1"/>
      <c r="G2644" s="1"/>
      <c r="H2644" s="1"/>
      <c r="I2644"/>
      <c r="J2644"/>
      <c r="K2644"/>
      <c r="L2644"/>
      <c r="M2644"/>
      <c r="N2644"/>
      <c r="O2644"/>
      <c r="Q2644" t="s">
        <v>25</v>
      </c>
      <c r="R2644" s="1"/>
      <c r="S2644" s="1"/>
      <c r="T2644" s="1" t="s">
        <v>255</v>
      </c>
      <c r="U2644" s="1" t="s">
        <v>116</v>
      </c>
      <c r="V2644" t="s">
        <v>29</v>
      </c>
      <c r="W2644"/>
      <c r="X2644" t="s">
        <v>30</v>
      </c>
    </row>
    <row r="2645" spans="2:24">
      <c r="B2645" s="2" t="s">
        <v>3843</v>
      </c>
      <c r="C2645" s="1"/>
      <c r="D2645" s="1"/>
      <c r="E2645" s="1"/>
      <c r="F2645" s="1"/>
      <c r="G2645" s="1"/>
      <c r="H2645" s="1"/>
      <c r="I2645"/>
      <c r="J2645"/>
      <c r="K2645"/>
      <c r="L2645"/>
      <c r="M2645"/>
      <c r="N2645"/>
      <c r="O2645"/>
      <c r="Q2645" t="s">
        <v>25</v>
      </c>
      <c r="R2645" s="1" t="s">
        <v>3844</v>
      </c>
      <c r="S2645" s="1"/>
      <c r="T2645" s="1" t="s">
        <v>52</v>
      </c>
      <c r="U2645" s="1" t="s">
        <v>53</v>
      </c>
      <c r="V2645" t="s">
        <v>29</v>
      </c>
      <c r="W2645"/>
      <c r="X2645" t="s">
        <v>30</v>
      </c>
    </row>
    <row r="2646" spans="2:24">
      <c r="B2646" s="2" t="s">
        <v>3845</v>
      </c>
      <c r="C2646" s="1">
        <v>9879843777</v>
      </c>
      <c r="D2646" s="1"/>
      <c r="E2646" s="1"/>
      <c r="F2646" s="1"/>
      <c r="G2646" s="1" t="s">
        <v>56</v>
      </c>
      <c r="H2646" s="1" t="s">
        <v>247</v>
      </c>
      <c r="I2646"/>
      <c r="J2646"/>
      <c r="K2646"/>
      <c r="L2646"/>
      <c r="M2646"/>
      <c r="N2646"/>
      <c r="O2646"/>
      <c r="Q2646" t="s">
        <v>25</v>
      </c>
      <c r="R2646" s="1"/>
      <c r="S2646" s="1"/>
      <c r="T2646" s="1" t="s">
        <v>2162</v>
      </c>
      <c r="U2646" s="1" t="s">
        <v>116</v>
      </c>
      <c r="V2646" t="s">
        <v>29</v>
      </c>
      <c r="W2646"/>
      <c r="X2646" t="s">
        <v>30</v>
      </c>
    </row>
    <row r="2647" spans="2:24">
      <c r="B2647" s="2" t="s">
        <v>3846</v>
      </c>
      <c r="C2647" s="1"/>
      <c r="D2647" s="1"/>
      <c r="E2647" s="1"/>
      <c r="F2647" s="1"/>
      <c r="G2647" s="1"/>
      <c r="H2647" s="1"/>
      <c r="I2647"/>
      <c r="J2647"/>
      <c r="K2647"/>
      <c r="L2647"/>
      <c r="M2647"/>
      <c r="N2647"/>
      <c r="O2647"/>
      <c r="Q2647" t="s">
        <v>25</v>
      </c>
      <c r="R2647" s="1"/>
      <c r="S2647" s="1"/>
      <c r="T2647" s="1" t="s">
        <v>52</v>
      </c>
      <c r="U2647" s="1" t="s">
        <v>53</v>
      </c>
      <c r="V2647" t="s">
        <v>29</v>
      </c>
      <c r="W2647"/>
      <c r="X2647" t="s">
        <v>30</v>
      </c>
    </row>
    <row r="2648" spans="2:24">
      <c r="B2648" s="2" t="s">
        <v>3847</v>
      </c>
      <c r="C2648" s="1">
        <v>9810218951</v>
      </c>
      <c r="D2648" s="1"/>
      <c r="E2648" s="1"/>
      <c r="F2648" s="1"/>
      <c r="G2648" s="1" t="s">
        <v>146</v>
      </c>
      <c r="H2648" s="1" t="s">
        <v>247</v>
      </c>
      <c r="I2648"/>
      <c r="J2648"/>
      <c r="K2648"/>
      <c r="L2648"/>
      <c r="M2648"/>
      <c r="N2648"/>
      <c r="O2648"/>
      <c r="Q2648" t="s">
        <v>25</v>
      </c>
      <c r="R2648" s="1" t="s">
        <v>3848</v>
      </c>
      <c r="S2648" s="1"/>
      <c r="T2648" s="1" t="s">
        <v>382</v>
      </c>
      <c r="U2648" s="1" t="s">
        <v>53</v>
      </c>
      <c r="V2648" t="s">
        <v>29</v>
      </c>
      <c r="W2648"/>
      <c r="X2648" t="s">
        <v>30</v>
      </c>
    </row>
    <row r="2649" spans="2:24">
      <c r="B2649" s="2" t="s">
        <v>3849</v>
      </c>
      <c r="C2649" s="1"/>
      <c r="D2649" s="1"/>
      <c r="E2649" s="1"/>
      <c r="F2649" s="1"/>
      <c r="G2649" s="1"/>
      <c r="H2649" s="1"/>
      <c r="I2649"/>
      <c r="J2649"/>
      <c r="K2649"/>
      <c r="L2649"/>
      <c r="M2649"/>
      <c r="N2649"/>
      <c r="O2649"/>
      <c r="Q2649" t="s">
        <v>25</v>
      </c>
      <c r="R2649" s="1"/>
      <c r="S2649" s="1"/>
      <c r="T2649" s="1" t="s">
        <v>908</v>
      </c>
      <c r="U2649" s="1" t="s">
        <v>43</v>
      </c>
      <c r="V2649" t="s">
        <v>29</v>
      </c>
      <c r="W2649"/>
      <c r="X2649" t="s">
        <v>30</v>
      </c>
    </row>
    <row r="2650" spans="2:24">
      <c r="B2650" s="2" t="s">
        <v>3850</v>
      </c>
      <c r="C2650" s="1"/>
      <c r="D2650" s="1"/>
      <c r="E2650" s="1"/>
      <c r="F2650" s="1"/>
      <c r="G2650" s="1"/>
      <c r="H2650" s="1"/>
      <c r="I2650"/>
      <c r="J2650"/>
      <c r="K2650"/>
      <c r="L2650"/>
      <c r="M2650"/>
      <c r="N2650"/>
      <c r="O2650"/>
      <c r="Q2650" t="s">
        <v>25</v>
      </c>
      <c r="R2650" s="1"/>
      <c r="S2650" s="1"/>
      <c r="T2650" s="1" t="s">
        <v>86</v>
      </c>
      <c r="U2650" s="1" t="s">
        <v>43</v>
      </c>
      <c r="V2650" t="s">
        <v>29</v>
      </c>
      <c r="W2650"/>
      <c r="X2650" t="s">
        <v>30</v>
      </c>
    </row>
    <row r="2651" spans="2:24">
      <c r="B2651" s="2" t="s">
        <v>3851</v>
      </c>
      <c r="C2651" s="1"/>
      <c r="D2651" s="1"/>
      <c r="E2651" s="1"/>
      <c r="F2651" s="1"/>
      <c r="G2651" s="1"/>
      <c r="H2651" s="1"/>
      <c r="I2651"/>
      <c r="J2651"/>
      <c r="K2651"/>
      <c r="L2651"/>
      <c r="M2651"/>
      <c r="N2651"/>
      <c r="O2651"/>
      <c r="Q2651" t="s">
        <v>25</v>
      </c>
      <c r="R2651" s="1"/>
      <c r="S2651" s="1"/>
      <c r="T2651" s="1" t="s">
        <v>52</v>
      </c>
      <c r="U2651" s="1" t="s">
        <v>53</v>
      </c>
      <c r="V2651" t="s">
        <v>29</v>
      </c>
      <c r="W2651"/>
      <c r="X2651" t="s">
        <v>30</v>
      </c>
    </row>
    <row r="2652" spans="2:24">
      <c r="B2652" s="2" t="s">
        <v>3852</v>
      </c>
      <c r="C2652" s="1"/>
      <c r="D2652" s="1"/>
      <c r="E2652" s="1"/>
      <c r="F2652" s="1"/>
      <c r="G2652" s="1"/>
      <c r="H2652" s="1"/>
      <c r="I2652"/>
      <c r="J2652"/>
      <c r="K2652"/>
      <c r="L2652"/>
      <c r="M2652"/>
      <c r="N2652"/>
      <c r="O2652"/>
      <c r="Q2652" t="s">
        <v>25</v>
      </c>
      <c r="R2652" s="1" t="s">
        <v>3853</v>
      </c>
      <c r="S2652" s="1"/>
      <c r="T2652" s="1" t="s">
        <v>39</v>
      </c>
      <c r="U2652" s="1" t="s">
        <v>28</v>
      </c>
      <c r="V2652" t="s">
        <v>29</v>
      </c>
      <c r="W2652"/>
      <c r="X2652" t="s">
        <v>30</v>
      </c>
    </row>
    <row r="2653" spans="2:24">
      <c r="B2653" s="2" t="s">
        <v>3854</v>
      </c>
      <c r="C2653" s="1"/>
      <c r="D2653" s="1"/>
      <c r="E2653" s="1"/>
      <c r="F2653" s="1"/>
      <c r="G2653" s="1"/>
      <c r="H2653" s="1"/>
      <c r="I2653"/>
      <c r="J2653"/>
      <c r="K2653"/>
      <c r="L2653"/>
      <c r="M2653"/>
      <c r="N2653"/>
      <c r="O2653"/>
      <c r="Q2653" t="s">
        <v>25</v>
      </c>
      <c r="R2653" s="1" t="s">
        <v>3855</v>
      </c>
      <c r="S2653" s="1"/>
      <c r="T2653" s="1" t="s">
        <v>52</v>
      </c>
      <c r="U2653" s="1" t="s">
        <v>53</v>
      </c>
      <c r="V2653" t="s">
        <v>29</v>
      </c>
      <c r="W2653"/>
      <c r="X2653" t="s">
        <v>30</v>
      </c>
    </row>
    <row r="2654" spans="2:24">
      <c r="B2654" s="2" t="s">
        <v>3856</v>
      </c>
      <c r="C2654" s="1"/>
      <c r="D2654" s="1"/>
      <c r="E2654" s="1"/>
      <c r="F2654" s="1"/>
      <c r="G2654" s="1"/>
      <c r="H2654" s="1"/>
      <c r="I2654"/>
      <c r="J2654"/>
      <c r="K2654"/>
      <c r="L2654"/>
      <c r="M2654"/>
      <c r="N2654"/>
      <c r="O2654"/>
      <c r="Q2654" t="s">
        <v>25</v>
      </c>
      <c r="R2654" s="1" t="s">
        <v>3857</v>
      </c>
      <c r="S2654" s="1"/>
      <c r="T2654" s="1" t="s">
        <v>86</v>
      </c>
      <c r="U2654" s="1" t="s">
        <v>43</v>
      </c>
      <c r="V2654" t="s">
        <v>29</v>
      </c>
      <c r="W2654"/>
      <c r="X2654" t="s">
        <v>30</v>
      </c>
    </row>
    <row r="2655" spans="2:24">
      <c r="B2655" s="2" t="s">
        <v>3858</v>
      </c>
      <c r="C2655" s="1"/>
      <c r="D2655" s="1"/>
      <c r="E2655" s="1"/>
      <c r="F2655" s="1"/>
      <c r="G2655" s="1"/>
      <c r="H2655" s="1"/>
      <c r="I2655"/>
      <c r="J2655"/>
      <c r="K2655"/>
      <c r="L2655"/>
      <c r="M2655"/>
      <c r="N2655"/>
      <c r="O2655"/>
      <c r="Q2655" t="s">
        <v>25</v>
      </c>
      <c r="R2655" s="1" t="s">
        <v>3859</v>
      </c>
      <c r="S2655" s="1"/>
      <c r="T2655" s="1" t="s">
        <v>423</v>
      </c>
      <c r="U2655" s="1" t="s">
        <v>28</v>
      </c>
      <c r="V2655" t="s">
        <v>29</v>
      </c>
      <c r="W2655"/>
      <c r="X2655" t="s">
        <v>30</v>
      </c>
    </row>
    <row r="2656" spans="2:24">
      <c r="B2656" s="2" t="s">
        <v>3860</v>
      </c>
      <c r="C2656" s="1"/>
      <c r="D2656" s="1"/>
      <c r="E2656" s="1"/>
      <c r="F2656" s="1"/>
      <c r="G2656" s="1"/>
      <c r="H2656" s="1"/>
      <c r="I2656"/>
      <c r="J2656"/>
      <c r="K2656"/>
      <c r="L2656"/>
      <c r="M2656"/>
      <c r="N2656"/>
      <c r="O2656"/>
      <c r="Q2656" t="s">
        <v>25</v>
      </c>
      <c r="R2656" s="1"/>
      <c r="S2656" s="1"/>
      <c r="T2656" s="1" t="s">
        <v>345</v>
      </c>
      <c r="U2656" s="1" t="s">
        <v>116</v>
      </c>
      <c r="V2656" t="s">
        <v>29</v>
      </c>
      <c r="W2656"/>
      <c r="X2656" t="s">
        <v>30</v>
      </c>
    </row>
    <row r="2657" spans="2:24">
      <c r="B2657" s="2" t="s">
        <v>3861</v>
      </c>
      <c r="C2657" s="1"/>
      <c r="D2657" s="1"/>
      <c r="E2657" s="1"/>
      <c r="F2657" s="1"/>
      <c r="G2657" s="1"/>
      <c r="H2657" s="1"/>
      <c r="I2657"/>
      <c r="J2657"/>
      <c r="K2657"/>
      <c r="L2657"/>
      <c r="M2657"/>
      <c r="N2657"/>
      <c r="O2657"/>
      <c r="Q2657" t="s">
        <v>25</v>
      </c>
      <c r="R2657" s="1"/>
      <c r="S2657" s="1"/>
      <c r="T2657" s="1" t="s">
        <v>3862</v>
      </c>
      <c r="U2657" s="1" t="s">
        <v>105</v>
      </c>
      <c r="V2657" t="s">
        <v>29</v>
      </c>
      <c r="W2657"/>
      <c r="X2657" t="s">
        <v>30</v>
      </c>
    </row>
    <row r="2658" spans="2:24">
      <c r="B2658" s="2" t="s">
        <v>3863</v>
      </c>
      <c r="C2658" s="1">
        <v>7869236812</v>
      </c>
      <c r="D2658" s="1"/>
      <c r="E2658" s="1"/>
      <c r="F2658" s="1"/>
      <c r="G2658" s="1" t="s">
        <v>45</v>
      </c>
      <c r="H2658" s="1" t="s">
        <v>331</v>
      </c>
      <c r="I2658"/>
      <c r="J2658"/>
      <c r="K2658"/>
      <c r="L2658"/>
      <c r="M2658"/>
      <c r="N2658"/>
      <c r="O2658"/>
      <c r="Q2658" t="s">
        <v>25</v>
      </c>
      <c r="R2658" s="1"/>
      <c r="S2658" s="1"/>
      <c r="T2658" s="1" t="s">
        <v>187</v>
      </c>
      <c r="U2658" s="1" t="s">
        <v>105</v>
      </c>
      <c r="V2658" t="s">
        <v>29</v>
      </c>
      <c r="W2658"/>
      <c r="X2658" t="s">
        <v>30</v>
      </c>
    </row>
    <row r="2659" spans="2:24">
      <c r="B2659" s="2" t="s">
        <v>3864</v>
      </c>
      <c r="C2659" s="1"/>
      <c r="D2659" s="1"/>
      <c r="E2659" s="1"/>
      <c r="F2659" s="1"/>
      <c r="G2659" s="1"/>
      <c r="H2659" s="1"/>
      <c r="I2659"/>
      <c r="J2659"/>
      <c r="K2659"/>
      <c r="L2659"/>
      <c r="M2659"/>
      <c r="N2659"/>
      <c r="O2659"/>
      <c r="Q2659" t="s">
        <v>25</v>
      </c>
      <c r="R2659" s="1"/>
      <c r="S2659" s="1"/>
      <c r="T2659" s="1" t="s">
        <v>3865</v>
      </c>
      <c r="U2659" s="1" t="s">
        <v>179</v>
      </c>
      <c r="V2659" t="s">
        <v>29</v>
      </c>
      <c r="W2659"/>
      <c r="X2659" t="s">
        <v>30</v>
      </c>
    </row>
    <row r="2660" spans="2:24">
      <c r="B2660" s="2" t="s">
        <v>3866</v>
      </c>
      <c r="C2660" s="1"/>
      <c r="D2660" s="1"/>
      <c r="E2660" s="1"/>
      <c r="F2660" s="1"/>
      <c r="G2660" s="1"/>
      <c r="H2660" s="1"/>
      <c r="I2660"/>
      <c r="J2660"/>
      <c r="K2660"/>
      <c r="L2660"/>
      <c r="M2660"/>
      <c r="N2660"/>
      <c r="O2660"/>
      <c r="Q2660" t="s">
        <v>25</v>
      </c>
      <c r="R2660" s="1"/>
      <c r="S2660" s="1"/>
      <c r="T2660" s="1" t="s">
        <v>2434</v>
      </c>
      <c r="U2660" s="1" t="s">
        <v>116</v>
      </c>
      <c r="V2660" t="s">
        <v>29</v>
      </c>
      <c r="W2660"/>
      <c r="X2660" t="s">
        <v>30</v>
      </c>
    </row>
    <row r="2661" spans="2:24">
      <c r="B2661" s="2" t="s">
        <v>3867</v>
      </c>
      <c r="C2661" s="1"/>
      <c r="D2661" s="1"/>
      <c r="E2661" s="1"/>
      <c r="F2661" s="1"/>
      <c r="G2661" s="1"/>
      <c r="H2661" s="1"/>
      <c r="I2661"/>
      <c r="J2661"/>
      <c r="K2661"/>
      <c r="L2661"/>
      <c r="M2661"/>
      <c r="N2661"/>
      <c r="O2661"/>
      <c r="Q2661" t="s">
        <v>25</v>
      </c>
      <c r="R2661" s="1"/>
      <c r="S2661" s="1"/>
      <c r="T2661" s="1" t="s">
        <v>391</v>
      </c>
      <c r="U2661" s="1" t="s">
        <v>350</v>
      </c>
      <c r="V2661" t="s">
        <v>29</v>
      </c>
      <c r="W2661"/>
      <c r="X2661" t="s">
        <v>30</v>
      </c>
    </row>
    <row r="2662" spans="2:24">
      <c r="B2662" s="2" t="s">
        <v>3868</v>
      </c>
      <c r="C2662" s="1">
        <v>7905959495</v>
      </c>
      <c r="D2662" s="1"/>
      <c r="E2662" s="1"/>
      <c r="F2662" s="1"/>
      <c r="G2662" s="1" t="s">
        <v>45</v>
      </c>
      <c r="H2662" s="1" t="s">
        <v>247</v>
      </c>
      <c r="I2662"/>
      <c r="J2662"/>
      <c r="K2662"/>
      <c r="L2662"/>
      <c r="M2662"/>
      <c r="N2662"/>
      <c r="O2662"/>
      <c r="Q2662" t="s">
        <v>25</v>
      </c>
      <c r="R2662" s="1" t="s">
        <v>3869</v>
      </c>
      <c r="S2662" s="1"/>
      <c r="T2662" s="1" t="s">
        <v>3870</v>
      </c>
      <c r="U2662" s="1" t="s">
        <v>28</v>
      </c>
      <c r="V2662" t="s">
        <v>29</v>
      </c>
      <c r="W2662"/>
      <c r="X2662" t="s">
        <v>30</v>
      </c>
    </row>
    <row r="2663" spans="2:24">
      <c r="B2663" s="2" t="s">
        <v>3871</v>
      </c>
      <c r="C2663" s="1">
        <v>9314820151</v>
      </c>
      <c r="D2663" s="1"/>
      <c r="E2663" s="1"/>
      <c r="F2663" s="1"/>
      <c r="G2663" s="1" t="s">
        <v>146</v>
      </c>
      <c r="H2663" s="1" t="s">
        <v>331</v>
      </c>
      <c r="I2663"/>
      <c r="J2663"/>
      <c r="K2663"/>
      <c r="L2663"/>
      <c r="M2663"/>
      <c r="N2663"/>
      <c r="O2663"/>
      <c r="Q2663" t="s">
        <v>25</v>
      </c>
      <c r="R2663" s="1"/>
      <c r="S2663" s="1"/>
      <c r="T2663" s="1" t="s">
        <v>3872</v>
      </c>
      <c r="U2663" s="1" t="s">
        <v>43</v>
      </c>
      <c r="V2663" t="s">
        <v>29</v>
      </c>
      <c r="W2663"/>
      <c r="X2663" t="s">
        <v>30</v>
      </c>
    </row>
    <row r="2664" spans="2:24">
      <c r="B2664" s="2" t="s">
        <v>3873</v>
      </c>
      <c r="C2664" s="1"/>
      <c r="D2664" s="1"/>
      <c r="E2664" s="1"/>
      <c r="F2664" s="1"/>
      <c r="G2664" s="1"/>
      <c r="H2664" s="1"/>
      <c r="I2664"/>
      <c r="J2664"/>
      <c r="K2664"/>
      <c r="L2664"/>
      <c r="M2664"/>
      <c r="N2664"/>
      <c r="O2664"/>
      <c r="Q2664" t="s">
        <v>25</v>
      </c>
      <c r="R2664" s="1"/>
      <c r="S2664" s="1"/>
      <c r="T2664" s="1" t="s">
        <v>2144</v>
      </c>
      <c r="U2664" s="1" t="s">
        <v>105</v>
      </c>
      <c r="V2664" t="s">
        <v>29</v>
      </c>
      <c r="W2664"/>
      <c r="X2664" t="s">
        <v>30</v>
      </c>
    </row>
    <row r="2665" spans="2:24">
      <c r="B2665" s="2" t="s">
        <v>3874</v>
      </c>
      <c r="C2665" s="1"/>
      <c r="D2665" s="1"/>
      <c r="E2665" s="1"/>
      <c r="F2665" s="1"/>
      <c r="G2665" s="1"/>
      <c r="H2665" s="1"/>
      <c r="I2665"/>
      <c r="J2665"/>
      <c r="K2665"/>
      <c r="L2665"/>
      <c r="M2665"/>
      <c r="N2665"/>
      <c r="O2665"/>
      <c r="Q2665" t="s">
        <v>25</v>
      </c>
      <c r="R2665" s="1"/>
      <c r="S2665" s="1"/>
      <c r="T2665" s="1" t="s">
        <v>52</v>
      </c>
      <c r="U2665" s="1" t="s">
        <v>53</v>
      </c>
      <c r="V2665" t="s">
        <v>29</v>
      </c>
      <c r="W2665"/>
      <c r="X2665" t="s">
        <v>30</v>
      </c>
    </row>
    <row r="2666" spans="2:24">
      <c r="B2666" s="2" t="s">
        <v>3875</v>
      </c>
      <c r="C2666" s="1"/>
      <c r="D2666" s="1"/>
      <c r="E2666" s="1"/>
      <c r="F2666" s="1"/>
      <c r="G2666" s="1"/>
      <c r="H2666" s="1"/>
      <c r="I2666"/>
      <c r="J2666"/>
      <c r="K2666"/>
      <c r="L2666"/>
      <c r="M2666"/>
      <c r="N2666"/>
      <c r="O2666"/>
      <c r="Q2666" t="s">
        <v>25</v>
      </c>
      <c r="R2666" s="1"/>
      <c r="S2666" s="1"/>
      <c r="T2666" s="1" t="s">
        <v>52</v>
      </c>
      <c r="U2666" s="1" t="s">
        <v>53</v>
      </c>
      <c r="V2666" t="s">
        <v>29</v>
      </c>
      <c r="W2666"/>
      <c r="X2666" t="s">
        <v>30</v>
      </c>
    </row>
    <row r="2667" spans="2:24">
      <c r="B2667" s="2" t="s">
        <v>3876</v>
      </c>
      <c r="C2667" s="1"/>
      <c r="D2667" s="1"/>
      <c r="E2667" s="1"/>
      <c r="F2667" s="1"/>
      <c r="G2667" s="1"/>
      <c r="H2667" s="1"/>
      <c r="I2667"/>
      <c r="J2667"/>
      <c r="K2667"/>
      <c r="L2667"/>
      <c r="M2667"/>
      <c r="N2667"/>
      <c r="O2667"/>
      <c r="Q2667" t="s">
        <v>25</v>
      </c>
      <c r="R2667" s="1" t="s">
        <v>3877</v>
      </c>
      <c r="S2667" s="1"/>
      <c r="T2667" s="1" t="s">
        <v>155</v>
      </c>
      <c r="U2667" s="1" t="s">
        <v>90</v>
      </c>
      <c r="V2667" t="s">
        <v>29</v>
      </c>
      <c r="W2667"/>
      <c r="X2667" t="s">
        <v>30</v>
      </c>
    </row>
    <row r="2668" spans="2:24">
      <c r="B2668" s="2" t="s">
        <v>3878</v>
      </c>
      <c r="C2668" s="1"/>
      <c r="D2668" s="1"/>
      <c r="E2668" s="1"/>
      <c r="F2668" s="1"/>
      <c r="G2668" s="1"/>
      <c r="H2668" s="1"/>
      <c r="I2668"/>
      <c r="J2668"/>
      <c r="K2668"/>
      <c r="L2668"/>
      <c r="M2668"/>
      <c r="N2668"/>
      <c r="O2668"/>
      <c r="Q2668" t="s">
        <v>25</v>
      </c>
      <c r="R2668" s="1"/>
      <c r="S2668" s="1"/>
      <c r="T2668" s="1" t="s">
        <v>39</v>
      </c>
      <c r="U2668" s="1" t="s">
        <v>28</v>
      </c>
      <c r="V2668" t="s">
        <v>29</v>
      </c>
      <c r="W2668"/>
      <c r="X2668" t="s">
        <v>30</v>
      </c>
    </row>
    <row r="2669" spans="2:24">
      <c r="B2669" s="2" t="s">
        <v>3879</v>
      </c>
      <c r="C2669" s="1">
        <f>919179007641</f>
        <v>919179007641</v>
      </c>
      <c r="D2669" s="1"/>
      <c r="E2669" s="1"/>
      <c r="F2669" s="1"/>
      <c r="G2669" s="1" t="s">
        <v>146</v>
      </c>
      <c r="H2669" s="1" t="s">
        <v>247</v>
      </c>
      <c r="I2669"/>
      <c r="J2669"/>
      <c r="K2669"/>
      <c r="L2669"/>
      <c r="M2669"/>
      <c r="N2669"/>
      <c r="O2669"/>
      <c r="Q2669" t="s">
        <v>25</v>
      </c>
      <c r="R2669" s="1"/>
      <c r="S2669" s="1"/>
      <c r="T2669" s="1" t="s">
        <v>410</v>
      </c>
      <c r="U2669" s="1" t="s">
        <v>350</v>
      </c>
      <c r="V2669" t="s">
        <v>29</v>
      </c>
      <c r="W2669"/>
      <c r="X2669" t="s">
        <v>30</v>
      </c>
    </row>
    <row r="2670" spans="2:24">
      <c r="B2670" s="2" t="s">
        <v>3880</v>
      </c>
      <c r="C2670" s="1"/>
      <c r="D2670" s="1"/>
      <c r="E2670" s="1"/>
      <c r="F2670" s="1"/>
      <c r="G2670" s="1"/>
      <c r="H2670" s="1"/>
      <c r="I2670"/>
      <c r="J2670"/>
      <c r="K2670"/>
      <c r="L2670"/>
      <c r="M2670"/>
      <c r="N2670"/>
      <c r="O2670"/>
      <c r="Q2670" t="s">
        <v>25</v>
      </c>
      <c r="R2670" s="1"/>
      <c r="S2670" s="1"/>
      <c r="T2670" s="1" t="s">
        <v>52</v>
      </c>
      <c r="U2670" s="1" t="s">
        <v>53</v>
      </c>
      <c r="V2670" t="s">
        <v>29</v>
      </c>
      <c r="W2670"/>
      <c r="X2670" t="s">
        <v>30</v>
      </c>
    </row>
    <row r="2671" spans="2:24">
      <c r="B2671" s="2" t="s">
        <v>3881</v>
      </c>
      <c r="C2671" s="1"/>
      <c r="D2671" s="1"/>
      <c r="E2671" s="1"/>
      <c r="F2671" s="1"/>
      <c r="G2671" s="1"/>
      <c r="H2671" s="1"/>
      <c r="I2671"/>
      <c r="J2671"/>
      <c r="K2671"/>
      <c r="L2671"/>
      <c r="M2671"/>
      <c r="N2671"/>
      <c r="O2671"/>
      <c r="Q2671" t="s">
        <v>25</v>
      </c>
      <c r="R2671" s="1" t="s">
        <v>3882</v>
      </c>
      <c r="S2671" s="1"/>
      <c r="T2671" s="1" t="s">
        <v>39</v>
      </c>
      <c r="U2671" s="1" t="s">
        <v>28</v>
      </c>
      <c r="V2671" t="s">
        <v>29</v>
      </c>
      <c r="W2671"/>
      <c r="X2671" t="s">
        <v>30</v>
      </c>
    </row>
    <row r="2672" spans="2:24">
      <c r="B2672" s="2" t="s">
        <v>3883</v>
      </c>
      <c r="C2672" s="1"/>
      <c r="D2672" s="1"/>
      <c r="E2672" s="1"/>
      <c r="F2672" s="1"/>
      <c r="G2672" s="1"/>
      <c r="H2672" s="1"/>
      <c r="I2672"/>
      <c r="J2672"/>
      <c r="K2672"/>
      <c r="L2672"/>
      <c r="M2672"/>
      <c r="N2672"/>
      <c r="O2672"/>
      <c r="Q2672" t="s">
        <v>25</v>
      </c>
      <c r="R2672" s="1"/>
      <c r="S2672" s="1"/>
      <c r="T2672" s="1" t="s">
        <v>39</v>
      </c>
      <c r="U2672" s="1" t="s">
        <v>28</v>
      </c>
      <c r="V2672" t="s">
        <v>29</v>
      </c>
      <c r="W2672"/>
      <c r="X2672" t="s">
        <v>30</v>
      </c>
    </row>
    <row r="2673" spans="2:24">
      <c r="B2673" s="2" t="s">
        <v>3884</v>
      </c>
      <c r="C2673" s="1"/>
      <c r="D2673" s="1"/>
      <c r="E2673" s="1"/>
      <c r="F2673" s="1"/>
      <c r="G2673" s="1"/>
      <c r="H2673" s="1"/>
      <c r="I2673"/>
      <c r="J2673"/>
      <c r="K2673"/>
      <c r="L2673"/>
      <c r="M2673"/>
      <c r="N2673"/>
      <c r="O2673"/>
      <c r="Q2673" t="s">
        <v>25</v>
      </c>
      <c r="R2673" s="1"/>
      <c r="S2673" s="1"/>
      <c r="T2673" s="1" t="s">
        <v>52</v>
      </c>
      <c r="U2673" s="1" t="s">
        <v>53</v>
      </c>
      <c r="V2673" t="s">
        <v>29</v>
      </c>
      <c r="W2673"/>
      <c r="X2673" t="s">
        <v>30</v>
      </c>
    </row>
    <row r="2674" spans="2:24">
      <c r="B2674" s="2" t="s">
        <v>3885</v>
      </c>
      <c r="C2674" s="1"/>
      <c r="D2674" s="1"/>
      <c r="E2674" s="1"/>
      <c r="F2674" s="1"/>
      <c r="G2674" s="1"/>
      <c r="H2674" s="1"/>
      <c r="I2674"/>
      <c r="J2674"/>
      <c r="K2674"/>
      <c r="L2674"/>
      <c r="M2674"/>
      <c r="N2674"/>
      <c r="O2674"/>
      <c r="Q2674" t="s">
        <v>25</v>
      </c>
      <c r="R2674" s="1"/>
      <c r="S2674" s="1"/>
      <c r="T2674" s="1" t="s">
        <v>52</v>
      </c>
      <c r="U2674" s="1" t="s">
        <v>53</v>
      </c>
      <c r="V2674" t="s">
        <v>29</v>
      </c>
      <c r="W2674"/>
      <c r="X2674" t="s">
        <v>30</v>
      </c>
    </row>
    <row r="2675" spans="2:24">
      <c r="B2675" s="2" t="s">
        <v>3886</v>
      </c>
      <c r="C2675" s="1"/>
      <c r="D2675" s="1"/>
      <c r="E2675" s="1"/>
      <c r="F2675" s="1"/>
      <c r="G2675" s="1"/>
      <c r="H2675" s="1"/>
      <c r="I2675"/>
      <c r="J2675"/>
      <c r="K2675"/>
      <c r="L2675"/>
      <c r="M2675"/>
      <c r="N2675"/>
      <c r="O2675"/>
      <c r="Q2675" t="s">
        <v>25</v>
      </c>
      <c r="R2675" s="1"/>
      <c r="S2675" s="1"/>
      <c r="T2675" s="1" t="s">
        <v>52</v>
      </c>
      <c r="U2675" s="1" t="s">
        <v>53</v>
      </c>
      <c r="V2675" t="s">
        <v>29</v>
      </c>
      <c r="W2675"/>
      <c r="X2675" t="s">
        <v>30</v>
      </c>
    </row>
    <row r="2676" spans="2:24">
      <c r="B2676" s="2" t="s">
        <v>3887</v>
      </c>
      <c r="C2676" s="1"/>
      <c r="D2676" s="1"/>
      <c r="E2676" s="1"/>
      <c r="F2676" s="1"/>
      <c r="G2676" s="1"/>
      <c r="H2676" s="1"/>
      <c r="I2676"/>
      <c r="J2676"/>
      <c r="K2676"/>
      <c r="L2676"/>
      <c r="M2676"/>
      <c r="N2676"/>
      <c r="O2676"/>
      <c r="Q2676" t="s">
        <v>25</v>
      </c>
      <c r="R2676" s="1"/>
      <c r="S2676" s="1"/>
      <c r="T2676" s="1" t="s">
        <v>39</v>
      </c>
      <c r="U2676" s="1" t="s">
        <v>28</v>
      </c>
      <c r="V2676" t="s">
        <v>29</v>
      </c>
      <c r="W2676"/>
      <c r="X2676" t="s">
        <v>30</v>
      </c>
    </row>
    <row r="2677" spans="2:24">
      <c r="B2677" s="2" t="s">
        <v>3888</v>
      </c>
      <c r="C2677" s="1"/>
      <c r="D2677" s="1"/>
      <c r="E2677" s="1"/>
      <c r="F2677" s="1"/>
      <c r="G2677" s="1"/>
      <c r="H2677" s="1"/>
      <c r="I2677"/>
      <c r="J2677"/>
      <c r="K2677"/>
      <c r="L2677"/>
      <c r="M2677"/>
      <c r="N2677"/>
      <c r="O2677"/>
      <c r="Q2677" t="s">
        <v>25</v>
      </c>
      <c r="R2677" s="1"/>
      <c r="S2677" s="1"/>
      <c r="T2677" s="1" t="s">
        <v>423</v>
      </c>
      <c r="U2677" s="1" t="s">
        <v>28</v>
      </c>
      <c r="V2677" t="s">
        <v>29</v>
      </c>
      <c r="W2677"/>
      <c r="X2677" t="s">
        <v>30</v>
      </c>
    </row>
    <row r="2678" spans="2:24">
      <c r="B2678" s="2" t="s">
        <v>3889</v>
      </c>
      <c r="C2678" s="1"/>
      <c r="D2678" s="1"/>
      <c r="E2678" s="1"/>
      <c r="F2678" s="1"/>
      <c r="G2678" s="1"/>
      <c r="H2678" s="1"/>
      <c r="I2678"/>
      <c r="J2678"/>
      <c r="K2678"/>
      <c r="L2678"/>
      <c r="M2678"/>
      <c r="N2678"/>
      <c r="O2678"/>
      <c r="Q2678" t="s">
        <v>25</v>
      </c>
      <c r="R2678" s="1"/>
      <c r="S2678" s="1"/>
      <c r="T2678" s="1" t="s">
        <v>734</v>
      </c>
      <c r="U2678" s="1" t="s">
        <v>289</v>
      </c>
      <c r="V2678" t="s">
        <v>29</v>
      </c>
      <c r="W2678"/>
      <c r="X2678" t="s">
        <v>30</v>
      </c>
    </row>
    <row r="2679" spans="2:24">
      <c r="B2679" s="2" t="s">
        <v>3890</v>
      </c>
      <c r="C2679" s="1"/>
      <c r="D2679" s="1"/>
      <c r="E2679" s="1"/>
      <c r="F2679" s="1"/>
      <c r="G2679" s="1"/>
      <c r="H2679" s="1"/>
      <c r="I2679"/>
      <c r="J2679"/>
      <c r="K2679"/>
      <c r="L2679"/>
      <c r="M2679"/>
      <c r="N2679"/>
      <c r="O2679"/>
      <c r="Q2679" t="s">
        <v>25</v>
      </c>
      <c r="R2679" s="1"/>
      <c r="S2679" s="1"/>
      <c r="T2679" s="1" t="s">
        <v>2064</v>
      </c>
      <c r="U2679" s="1" t="s">
        <v>102</v>
      </c>
      <c r="V2679" t="s">
        <v>29</v>
      </c>
      <c r="W2679"/>
      <c r="X2679" t="s">
        <v>30</v>
      </c>
    </row>
    <row r="2680" spans="2:24">
      <c r="B2680" s="2" t="s">
        <v>3891</v>
      </c>
      <c r="C2680" s="1"/>
      <c r="D2680" s="1"/>
      <c r="E2680" s="1"/>
      <c r="F2680" s="1"/>
      <c r="G2680" s="1"/>
      <c r="H2680" s="1"/>
      <c r="I2680"/>
      <c r="J2680"/>
      <c r="K2680"/>
      <c r="L2680"/>
      <c r="M2680"/>
      <c r="N2680"/>
      <c r="O2680"/>
      <c r="Q2680" t="s">
        <v>25</v>
      </c>
      <c r="R2680" s="1"/>
      <c r="S2680" s="1"/>
      <c r="T2680" s="1" t="s">
        <v>1076</v>
      </c>
      <c r="U2680" s="1" t="s">
        <v>105</v>
      </c>
      <c r="V2680" t="s">
        <v>29</v>
      </c>
      <c r="W2680"/>
      <c r="X2680" t="s">
        <v>30</v>
      </c>
    </row>
    <row r="2681" spans="2:24">
      <c r="B2681" s="2" t="s">
        <v>3892</v>
      </c>
      <c r="C2681" s="1"/>
      <c r="D2681" s="1"/>
      <c r="E2681" s="1"/>
      <c r="F2681" s="1"/>
      <c r="G2681" s="1"/>
      <c r="H2681" s="1"/>
      <c r="I2681"/>
      <c r="J2681"/>
      <c r="K2681"/>
      <c r="L2681"/>
      <c r="M2681"/>
      <c r="N2681"/>
      <c r="O2681"/>
      <c r="Q2681" t="s">
        <v>25</v>
      </c>
      <c r="R2681" s="1"/>
      <c r="S2681" s="1"/>
      <c r="T2681" s="1" t="s">
        <v>3893</v>
      </c>
      <c r="U2681" s="1" t="s">
        <v>33</v>
      </c>
      <c r="V2681" t="s">
        <v>29</v>
      </c>
      <c r="W2681"/>
      <c r="X2681" t="s">
        <v>30</v>
      </c>
    </row>
    <row r="2682" spans="2:24">
      <c r="B2682" s="2" t="s">
        <v>3894</v>
      </c>
      <c r="C2682" s="1"/>
      <c r="D2682" s="1"/>
      <c r="E2682" s="1"/>
      <c r="F2682" s="1"/>
      <c r="G2682" s="1"/>
      <c r="H2682" s="1"/>
      <c r="I2682"/>
      <c r="J2682"/>
      <c r="K2682"/>
      <c r="L2682"/>
      <c r="M2682"/>
      <c r="N2682"/>
      <c r="O2682"/>
      <c r="Q2682" t="s">
        <v>25</v>
      </c>
      <c r="R2682" s="1"/>
      <c r="S2682" s="1"/>
      <c r="T2682" s="1" t="s">
        <v>590</v>
      </c>
      <c r="U2682" s="1" t="s">
        <v>33</v>
      </c>
      <c r="V2682" t="s">
        <v>29</v>
      </c>
      <c r="W2682"/>
      <c r="X2682" t="s">
        <v>30</v>
      </c>
    </row>
    <row r="2683" spans="2:24">
      <c r="B2683" s="2" t="s">
        <v>3895</v>
      </c>
      <c r="C2683" s="1"/>
      <c r="D2683" s="1"/>
      <c r="E2683" s="1"/>
      <c r="F2683" s="1"/>
      <c r="G2683" s="1"/>
      <c r="H2683" s="1"/>
      <c r="I2683"/>
      <c r="J2683"/>
      <c r="K2683"/>
      <c r="L2683"/>
      <c r="M2683"/>
      <c r="N2683"/>
      <c r="O2683"/>
      <c r="Q2683" t="s">
        <v>25</v>
      </c>
      <c r="R2683" s="1"/>
      <c r="S2683" s="1"/>
      <c r="T2683" s="1" t="s">
        <v>1021</v>
      </c>
      <c r="U2683" s="1" t="s">
        <v>179</v>
      </c>
      <c r="V2683" t="s">
        <v>29</v>
      </c>
      <c r="W2683"/>
      <c r="X2683" t="s">
        <v>30</v>
      </c>
    </row>
    <row r="2684" spans="2:24">
      <c r="B2684" s="2" t="s">
        <v>3896</v>
      </c>
      <c r="C2684" s="1"/>
      <c r="D2684" s="1"/>
      <c r="E2684" s="1"/>
      <c r="F2684" s="1"/>
      <c r="G2684" s="1"/>
      <c r="H2684" s="1"/>
      <c r="I2684"/>
      <c r="J2684"/>
      <c r="K2684"/>
      <c r="L2684"/>
      <c r="M2684"/>
      <c r="N2684"/>
      <c r="O2684"/>
      <c r="Q2684" t="s">
        <v>25</v>
      </c>
      <c r="R2684" s="1"/>
      <c r="S2684" s="1"/>
      <c r="T2684" s="1" t="s">
        <v>142</v>
      </c>
      <c r="U2684" s="1" t="s">
        <v>33</v>
      </c>
      <c r="V2684" t="s">
        <v>29</v>
      </c>
      <c r="W2684"/>
      <c r="X2684" t="s">
        <v>30</v>
      </c>
    </row>
    <row r="2685" spans="2:24">
      <c r="B2685" s="2" t="s">
        <v>3897</v>
      </c>
      <c r="C2685" s="1"/>
      <c r="D2685" s="1"/>
      <c r="E2685" s="1"/>
      <c r="F2685" s="1"/>
      <c r="G2685" s="1"/>
      <c r="H2685" s="1"/>
      <c r="I2685"/>
      <c r="J2685"/>
      <c r="K2685"/>
      <c r="L2685"/>
      <c r="M2685"/>
      <c r="N2685"/>
      <c r="O2685"/>
      <c r="Q2685" t="s">
        <v>25</v>
      </c>
      <c r="R2685" s="1"/>
      <c r="S2685" s="1"/>
      <c r="T2685" s="1" t="s">
        <v>52</v>
      </c>
      <c r="U2685" s="1" t="s">
        <v>53</v>
      </c>
      <c r="V2685" t="s">
        <v>29</v>
      </c>
      <c r="W2685"/>
      <c r="X2685" t="s">
        <v>30</v>
      </c>
    </row>
    <row r="2686" spans="2:24">
      <c r="B2686" s="2" t="s">
        <v>3898</v>
      </c>
      <c r="C2686" s="1"/>
      <c r="D2686" s="1"/>
      <c r="E2686" s="1"/>
      <c r="F2686" s="1"/>
      <c r="G2686" s="1"/>
      <c r="H2686" s="1"/>
      <c r="I2686"/>
      <c r="J2686"/>
      <c r="K2686"/>
      <c r="L2686"/>
      <c r="M2686"/>
      <c r="N2686"/>
      <c r="O2686"/>
      <c r="Q2686" t="s">
        <v>25</v>
      </c>
      <c r="R2686" s="1"/>
      <c r="S2686" s="1"/>
      <c r="T2686" s="1" t="s">
        <v>2498</v>
      </c>
      <c r="U2686" s="1" t="s">
        <v>105</v>
      </c>
      <c r="V2686" t="s">
        <v>29</v>
      </c>
      <c r="W2686"/>
      <c r="X2686" t="s">
        <v>30</v>
      </c>
    </row>
    <row r="2687" spans="2:24">
      <c r="B2687" s="2" t="s">
        <v>3899</v>
      </c>
      <c r="C2687" s="1"/>
      <c r="D2687" s="1"/>
      <c r="E2687" s="1"/>
      <c r="F2687" s="1"/>
      <c r="G2687" s="1"/>
      <c r="H2687" s="1"/>
      <c r="I2687"/>
      <c r="J2687"/>
      <c r="K2687"/>
      <c r="L2687"/>
      <c r="M2687"/>
      <c r="N2687"/>
      <c r="O2687"/>
      <c r="Q2687" t="s">
        <v>25</v>
      </c>
      <c r="R2687" s="1" t="s">
        <v>3900</v>
      </c>
      <c r="S2687" s="1"/>
      <c r="T2687" s="1" t="s">
        <v>52</v>
      </c>
      <c r="U2687" s="1" t="s">
        <v>53</v>
      </c>
      <c r="V2687" t="s">
        <v>29</v>
      </c>
      <c r="W2687"/>
      <c r="X2687" t="s">
        <v>30</v>
      </c>
    </row>
    <row r="2688" spans="2:24">
      <c r="B2688" s="2" t="s">
        <v>3901</v>
      </c>
      <c r="C2688" s="1">
        <v>9992957257</v>
      </c>
      <c r="D2688" s="1"/>
      <c r="E2688" s="1"/>
      <c r="F2688" s="1"/>
      <c r="G2688" s="1" t="s">
        <v>45</v>
      </c>
      <c r="H2688" s="1" t="s">
        <v>57</v>
      </c>
      <c r="I2688"/>
      <c r="J2688"/>
      <c r="K2688"/>
      <c r="L2688"/>
      <c r="M2688"/>
      <c r="N2688"/>
      <c r="O2688"/>
      <c r="Q2688" t="s">
        <v>25</v>
      </c>
      <c r="R2688" s="1"/>
      <c r="S2688" s="1"/>
      <c r="T2688" s="1" t="s">
        <v>3902</v>
      </c>
      <c r="U2688" s="1" t="s">
        <v>78</v>
      </c>
      <c r="V2688" t="s">
        <v>29</v>
      </c>
      <c r="W2688"/>
      <c r="X2688" t="s">
        <v>30</v>
      </c>
    </row>
    <row r="2689" spans="2:24">
      <c r="B2689" s="2" t="s">
        <v>3903</v>
      </c>
      <c r="C2689" s="1"/>
      <c r="D2689" s="1"/>
      <c r="E2689" s="1"/>
      <c r="F2689" s="1"/>
      <c r="G2689" s="1"/>
      <c r="H2689" s="1"/>
      <c r="I2689"/>
      <c r="J2689"/>
      <c r="K2689"/>
      <c r="L2689"/>
      <c r="M2689"/>
      <c r="N2689"/>
      <c r="O2689"/>
      <c r="Q2689" t="s">
        <v>25</v>
      </c>
      <c r="R2689" s="1"/>
      <c r="S2689" s="1"/>
      <c r="T2689" s="1" t="s">
        <v>39</v>
      </c>
      <c r="U2689" s="1" t="s">
        <v>28</v>
      </c>
      <c r="V2689" t="s">
        <v>29</v>
      </c>
      <c r="W2689"/>
      <c r="X2689" t="s">
        <v>30</v>
      </c>
    </row>
    <row r="2690" spans="2:24">
      <c r="B2690" s="2" t="s">
        <v>3904</v>
      </c>
      <c r="C2690" s="1"/>
      <c r="D2690" s="1"/>
      <c r="E2690" s="1"/>
      <c r="F2690" s="1"/>
      <c r="G2690" s="1"/>
      <c r="H2690" s="1"/>
      <c r="I2690"/>
      <c r="J2690"/>
      <c r="K2690"/>
      <c r="L2690"/>
      <c r="M2690"/>
      <c r="N2690"/>
      <c r="O2690"/>
      <c r="Q2690" t="s">
        <v>25</v>
      </c>
      <c r="R2690" s="1"/>
      <c r="S2690" s="1"/>
      <c r="T2690" s="1" t="s">
        <v>86</v>
      </c>
      <c r="U2690" s="1" t="s">
        <v>43</v>
      </c>
      <c r="V2690" t="s">
        <v>29</v>
      </c>
      <c r="W2690"/>
      <c r="X2690" t="s">
        <v>30</v>
      </c>
    </row>
    <row r="2691" spans="2:24">
      <c r="B2691" s="2" t="s">
        <v>3905</v>
      </c>
      <c r="C2691" s="1"/>
      <c r="D2691" s="1"/>
      <c r="E2691" s="1"/>
      <c r="F2691" s="1"/>
      <c r="G2691" s="1"/>
      <c r="H2691" s="1"/>
      <c r="I2691"/>
      <c r="J2691"/>
      <c r="K2691"/>
      <c r="L2691"/>
      <c r="M2691"/>
      <c r="N2691"/>
      <c r="O2691"/>
      <c r="Q2691" t="s">
        <v>25</v>
      </c>
      <c r="R2691" s="1"/>
      <c r="S2691" s="1"/>
      <c r="T2691" s="1" t="s">
        <v>169</v>
      </c>
      <c r="U2691" s="1" t="s">
        <v>102</v>
      </c>
      <c r="V2691" t="s">
        <v>29</v>
      </c>
      <c r="W2691"/>
      <c r="X2691" t="s">
        <v>30</v>
      </c>
    </row>
    <row r="2692" spans="2:24">
      <c r="B2692" s="2" t="s">
        <v>3906</v>
      </c>
      <c r="C2692" s="1">
        <v>9826039606</v>
      </c>
      <c r="D2692" s="1"/>
      <c r="E2692" s="1"/>
      <c r="F2692" s="1"/>
      <c r="G2692" s="1" t="s">
        <v>146</v>
      </c>
      <c r="H2692" s="1" t="s">
        <v>247</v>
      </c>
      <c r="I2692"/>
      <c r="J2692"/>
      <c r="K2692"/>
      <c r="L2692"/>
      <c r="M2692"/>
      <c r="N2692"/>
      <c r="O2692"/>
      <c r="Q2692" t="s">
        <v>25</v>
      </c>
      <c r="R2692" s="1"/>
      <c r="S2692" s="1"/>
      <c r="T2692" s="1" t="s">
        <v>110</v>
      </c>
      <c r="U2692" s="1" t="s">
        <v>105</v>
      </c>
      <c r="V2692" t="s">
        <v>29</v>
      </c>
      <c r="W2692"/>
      <c r="X2692" t="s">
        <v>30</v>
      </c>
    </row>
    <row r="2693" spans="2:24">
      <c r="B2693" s="2" t="s">
        <v>3907</v>
      </c>
      <c r="C2693" s="1"/>
      <c r="D2693" s="1"/>
      <c r="E2693" s="1"/>
      <c r="F2693" s="1"/>
      <c r="G2693" s="1"/>
      <c r="H2693" s="1"/>
      <c r="I2693"/>
      <c r="J2693"/>
      <c r="K2693"/>
      <c r="L2693"/>
      <c r="M2693"/>
      <c r="N2693"/>
      <c r="O2693"/>
      <c r="Q2693" t="s">
        <v>25</v>
      </c>
      <c r="R2693" s="1" t="s">
        <v>3908</v>
      </c>
      <c r="S2693" s="1"/>
      <c r="T2693" s="1" t="s">
        <v>1801</v>
      </c>
      <c r="U2693" s="1" t="s">
        <v>105</v>
      </c>
      <c r="V2693" t="s">
        <v>29</v>
      </c>
      <c r="W2693"/>
      <c r="X2693" t="s">
        <v>30</v>
      </c>
    </row>
    <row r="2694" spans="2:24">
      <c r="B2694" s="2" t="s">
        <v>3909</v>
      </c>
      <c r="C2694" s="1"/>
      <c r="D2694" s="1"/>
      <c r="E2694" s="1"/>
      <c r="F2694" s="1"/>
      <c r="G2694" s="1"/>
      <c r="H2694" s="1"/>
      <c r="I2694"/>
      <c r="J2694"/>
      <c r="K2694"/>
      <c r="L2694"/>
      <c r="M2694"/>
      <c r="N2694"/>
      <c r="O2694"/>
      <c r="Q2694" t="s">
        <v>25</v>
      </c>
      <c r="R2694" s="1"/>
      <c r="S2694" s="1"/>
      <c r="T2694" s="1" t="s">
        <v>39</v>
      </c>
      <c r="U2694" s="1" t="s">
        <v>28</v>
      </c>
      <c r="V2694" t="s">
        <v>29</v>
      </c>
      <c r="W2694"/>
      <c r="X2694" t="s">
        <v>30</v>
      </c>
    </row>
    <row r="2695" spans="2:24">
      <c r="B2695" s="2" t="s">
        <v>3910</v>
      </c>
      <c r="C2695" s="1"/>
      <c r="D2695" s="1"/>
      <c r="E2695" s="1"/>
      <c r="F2695" s="1"/>
      <c r="G2695" s="1"/>
      <c r="H2695" s="1"/>
      <c r="I2695"/>
      <c r="J2695"/>
      <c r="K2695"/>
      <c r="L2695"/>
      <c r="M2695"/>
      <c r="N2695"/>
      <c r="O2695"/>
      <c r="Q2695" t="s">
        <v>25</v>
      </c>
      <c r="R2695" s="1" t="s">
        <v>3911</v>
      </c>
      <c r="S2695" s="1"/>
      <c r="T2695" s="1" t="s">
        <v>52</v>
      </c>
      <c r="U2695" s="1" t="s">
        <v>53</v>
      </c>
      <c r="V2695" t="s">
        <v>29</v>
      </c>
      <c r="W2695"/>
      <c r="X2695" t="s">
        <v>30</v>
      </c>
    </row>
    <row r="2696" spans="2:24">
      <c r="B2696" s="2" t="s">
        <v>3912</v>
      </c>
      <c r="C2696" s="1"/>
      <c r="D2696" s="1"/>
      <c r="E2696" s="1"/>
      <c r="F2696" s="1"/>
      <c r="G2696" s="1"/>
      <c r="H2696" s="1"/>
      <c r="I2696"/>
      <c r="J2696"/>
      <c r="K2696"/>
      <c r="L2696"/>
      <c r="M2696"/>
      <c r="N2696"/>
      <c r="O2696"/>
      <c r="Q2696" t="s">
        <v>25</v>
      </c>
      <c r="R2696" s="1"/>
      <c r="S2696" s="1"/>
      <c r="T2696" s="1" t="s">
        <v>52</v>
      </c>
      <c r="U2696" s="1" t="s">
        <v>53</v>
      </c>
      <c r="V2696" t="s">
        <v>29</v>
      </c>
      <c r="W2696"/>
      <c r="X2696" t="s">
        <v>30</v>
      </c>
    </row>
    <row r="2697" spans="2:24">
      <c r="B2697" s="2" t="s">
        <v>3913</v>
      </c>
      <c r="C2697" s="1">
        <v>9811391232</v>
      </c>
      <c r="D2697" s="1"/>
      <c r="E2697" s="1"/>
      <c r="F2697" s="1"/>
      <c r="G2697" s="1" t="s">
        <v>146</v>
      </c>
      <c r="H2697" s="1" t="s">
        <v>476</v>
      </c>
      <c r="I2697"/>
      <c r="J2697"/>
      <c r="K2697"/>
      <c r="L2697"/>
      <c r="M2697"/>
      <c r="N2697"/>
      <c r="O2697"/>
      <c r="Q2697" t="s">
        <v>25</v>
      </c>
      <c r="R2697" s="1"/>
      <c r="S2697" s="1"/>
      <c r="T2697" s="1" t="s">
        <v>374</v>
      </c>
      <c r="U2697" s="1" t="s">
        <v>78</v>
      </c>
      <c r="V2697" t="s">
        <v>29</v>
      </c>
      <c r="W2697"/>
      <c r="X2697" t="s">
        <v>30</v>
      </c>
    </row>
    <row r="2698" spans="2:24">
      <c r="B2698" s="2" t="s">
        <v>3914</v>
      </c>
      <c r="C2698" s="1"/>
      <c r="D2698" s="1"/>
      <c r="E2698" s="1"/>
      <c r="F2698" s="1"/>
      <c r="G2698" s="1"/>
      <c r="H2698" s="1"/>
      <c r="I2698"/>
      <c r="J2698"/>
      <c r="K2698"/>
      <c r="L2698"/>
      <c r="M2698"/>
      <c r="N2698"/>
      <c r="O2698"/>
      <c r="Q2698" t="s">
        <v>25</v>
      </c>
      <c r="R2698" s="1"/>
      <c r="S2698" s="1"/>
      <c r="T2698" s="1" t="s">
        <v>39</v>
      </c>
      <c r="U2698" s="1" t="s">
        <v>28</v>
      </c>
      <c r="V2698" t="s">
        <v>29</v>
      </c>
      <c r="W2698"/>
      <c r="X2698" t="s">
        <v>30</v>
      </c>
    </row>
    <row r="2699" spans="2:24">
      <c r="B2699" s="2" t="s">
        <v>3915</v>
      </c>
      <c r="C2699" s="1"/>
      <c r="D2699" s="1"/>
      <c r="E2699" s="1"/>
      <c r="F2699" s="1"/>
      <c r="G2699" s="1"/>
      <c r="H2699" s="1"/>
      <c r="I2699"/>
      <c r="J2699"/>
      <c r="K2699"/>
      <c r="L2699"/>
      <c r="M2699"/>
      <c r="N2699"/>
      <c r="O2699"/>
      <c r="Q2699" t="s">
        <v>25</v>
      </c>
      <c r="R2699" s="1"/>
      <c r="S2699" s="1"/>
      <c r="T2699" s="1" t="s">
        <v>142</v>
      </c>
      <c r="U2699" s="1" t="s">
        <v>33</v>
      </c>
      <c r="V2699" t="s">
        <v>29</v>
      </c>
      <c r="W2699"/>
      <c r="X2699" t="s">
        <v>30</v>
      </c>
    </row>
    <row r="2700" spans="2:24">
      <c r="B2700" s="2" t="s">
        <v>3916</v>
      </c>
      <c r="C2700" s="1"/>
      <c r="D2700" s="1"/>
      <c r="E2700" s="1"/>
      <c r="F2700" s="1"/>
      <c r="G2700" s="1"/>
      <c r="H2700" s="1"/>
      <c r="I2700"/>
      <c r="J2700"/>
      <c r="K2700"/>
      <c r="L2700"/>
      <c r="M2700"/>
      <c r="N2700"/>
      <c r="O2700"/>
      <c r="Q2700" t="s">
        <v>25</v>
      </c>
      <c r="R2700" s="1"/>
      <c r="S2700" s="1"/>
      <c r="T2700" s="1" t="s">
        <v>423</v>
      </c>
      <c r="U2700" s="1" t="s">
        <v>28</v>
      </c>
      <c r="V2700" t="s">
        <v>29</v>
      </c>
      <c r="W2700"/>
      <c r="X2700" t="s">
        <v>30</v>
      </c>
    </row>
    <row r="2701" spans="2:24">
      <c r="B2701" s="2" t="s">
        <v>3917</v>
      </c>
      <c r="C2701" s="1"/>
      <c r="D2701" s="1"/>
      <c r="E2701" s="1"/>
      <c r="F2701" s="1"/>
      <c r="G2701" s="1"/>
      <c r="H2701" s="1"/>
      <c r="I2701"/>
      <c r="J2701"/>
      <c r="K2701"/>
      <c r="L2701"/>
      <c r="M2701"/>
      <c r="N2701"/>
      <c r="O2701"/>
      <c r="Q2701" t="s">
        <v>25</v>
      </c>
      <c r="R2701" s="1"/>
      <c r="S2701" s="1"/>
      <c r="T2701" s="1" t="s">
        <v>52</v>
      </c>
      <c r="U2701" s="1" t="s">
        <v>53</v>
      </c>
      <c r="V2701" t="s">
        <v>29</v>
      </c>
      <c r="W2701"/>
      <c r="X2701" t="s">
        <v>30</v>
      </c>
    </row>
    <row r="2702" spans="2:24">
      <c r="B2702" s="2" t="s">
        <v>3918</v>
      </c>
      <c r="C2702" s="1"/>
      <c r="D2702" s="1"/>
      <c r="E2702" s="1"/>
      <c r="F2702" s="1"/>
      <c r="G2702" s="1"/>
      <c r="H2702" s="1"/>
      <c r="I2702"/>
      <c r="J2702"/>
      <c r="K2702"/>
      <c r="L2702"/>
      <c r="M2702"/>
      <c r="N2702"/>
      <c r="O2702"/>
      <c r="Q2702" t="s">
        <v>25</v>
      </c>
      <c r="R2702" s="1"/>
      <c r="S2702" s="1"/>
      <c r="T2702" s="1" t="s">
        <v>3919</v>
      </c>
      <c r="U2702" s="1" t="s">
        <v>33</v>
      </c>
      <c r="V2702" t="s">
        <v>29</v>
      </c>
      <c r="W2702"/>
      <c r="X2702" t="s">
        <v>30</v>
      </c>
    </row>
    <row r="2703" spans="2:24">
      <c r="B2703" s="2" t="s">
        <v>3920</v>
      </c>
      <c r="C2703" s="1"/>
      <c r="D2703" s="1"/>
      <c r="E2703" s="1"/>
      <c r="F2703" s="1"/>
      <c r="G2703" s="1"/>
      <c r="H2703" s="1"/>
      <c r="I2703"/>
      <c r="J2703"/>
      <c r="K2703"/>
      <c r="L2703"/>
      <c r="M2703"/>
      <c r="N2703"/>
      <c r="O2703"/>
      <c r="Q2703" t="s">
        <v>25</v>
      </c>
      <c r="R2703" s="1"/>
      <c r="S2703" s="1"/>
      <c r="T2703" s="1" t="s">
        <v>115</v>
      </c>
      <c r="U2703" s="1" t="s">
        <v>116</v>
      </c>
      <c r="V2703" t="s">
        <v>29</v>
      </c>
      <c r="W2703"/>
      <c r="X2703" t="s">
        <v>30</v>
      </c>
    </row>
    <row r="2704" spans="2:24">
      <c r="B2704" s="2" t="s">
        <v>3921</v>
      </c>
      <c r="C2704" s="1"/>
      <c r="D2704" s="1"/>
      <c r="E2704" s="1"/>
      <c r="F2704" s="1"/>
      <c r="G2704" s="1"/>
      <c r="H2704" s="1"/>
      <c r="I2704"/>
      <c r="J2704"/>
      <c r="K2704"/>
      <c r="L2704"/>
      <c r="M2704"/>
      <c r="N2704"/>
      <c r="O2704"/>
      <c r="Q2704" t="s">
        <v>25</v>
      </c>
      <c r="R2704" s="1"/>
      <c r="S2704" s="1"/>
      <c r="T2704" s="1" t="s">
        <v>3922</v>
      </c>
      <c r="U2704" s="1" t="s">
        <v>350</v>
      </c>
      <c r="V2704" t="s">
        <v>29</v>
      </c>
      <c r="W2704"/>
      <c r="X2704" t="s">
        <v>30</v>
      </c>
    </row>
    <row r="2705" spans="2:24">
      <c r="B2705" s="2" t="s">
        <v>3923</v>
      </c>
      <c r="C2705" s="1"/>
      <c r="D2705" s="1"/>
      <c r="E2705" s="1"/>
      <c r="F2705" s="1"/>
      <c r="G2705" s="1"/>
      <c r="H2705" s="1"/>
      <c r="I2705"/>
      <c r="J2705"/>
      <c r="K2705"/>
      <c r="L2705"/>
      <c r="M2705"/>
      <c r="N2705"/>
      <c r="O2705"/>
      <c r="Q2705" t="s">
        <v>25</v>
      </c>
      <c r="R2705" s="1"/>
      <c r="S2705" s="1"/>
      <c r="T2705" s="1" t="s">
        <v>52</v>
      </c>
      <c r="U2705" s="1" t="s">
        <v>53</v>
      </c>
      <c r="V2705" t="s">
        <v>29</v>
      </c>
      <c r="W2705"/>
      <c r="X2705" t="s">
        <v>30</v>
      </c>
    </row>
    <row r="2706" spans="2:24">
      <c r="B2706" s="2" t="s">
        <v>3924</v>
      </c>
      <c r="C2706" s="1"/>
      <c r="D2706" s="1"/>
      <c r="E2706" s="1"/>
      <c r="F2706" s="1"/>
      <c r="G2706" s="1"/>
      <c r="H2706" s="1"/>
      <c r="I2706"/>
      <c r="J2706"/>
      <c r="K2706"/>
      <c r="L2706"/>
      <c r="M2706"/>
      <c r="N2706"/>
      <c r="O2706"/>
      <c r="Q2706" t="s">
        <v>25</v>
      </c>
      <c r="R2706" s="1"/>
      <c r="S2706" s="1"/>
      <c r="T2706" s="1" t="s">
        <v>52</v>
      </c>
      <c r="U2706" s="1" t="s">
        <v>53</v>
      </c>
      <c r="V2706" t="s">
        <v>29</v>
      </c>
      <c r="W2706"/>
      <c r="X2706" t="s">
        <v>30</v>
      </c>
    </row>
    <row r="2707" spans="2:24">
      <c r="B2707" s="2" t="s">
        <v>3925</v>
      </c>
      <c r="C2707" s="1"/>
      <c r="D2707" s="1"/>
      <c r="E2707" s="1"/>
      <c r="F2707" s="1"/>
      <c r="G2707" s="1"/>
      <c r="H2707" s="1"/>
      <c r="I2707"/>
      <c r="J2707"/>
      <c r="K2707"/>
      <c r="L2707"/>
      <c r="M2707"/>
      <c r="N2707"/>
      <c r="O2707"/>
      <c r="Q2707" t="s">
        <v>25</v>
      </c>
      <c r="R2707" s="1"/>
      <c r="S2707" s="1"/>
      <c r="T2707" s="1" t="s">
        <v>52</v>
      </c>
      <c r="U2707" s="1" t="s">
        <v>53</v>
      </c>
      <c r="V2707" t="s">
        <v>29</v>
      </c>
      <c r="W2707"/>
      <c r="X2707" t="s">
        <v>30</v>
      </c>
    </row>
    <row r="2708" spans="2:24">
      <c r="B2708" s="2" t="s">
        <v>3926</v>
      </c>
      <c r="C2708" s="1"/>
      <c r="D2708" s="1"/>
      <c r="E2708" s="1"/>
      <c r="F2708" s="1"/>
      <c r="G2708" s="1"/>
      <c r="H2708" s="1"/>
      <c r="I2708"/>
      <c r="J2708"/>
      <c r="K2708"/>
      <c r="L2708"/>
      <c r="M2708"/>
      <c r="N2708"/>
      <c r="O2708"/>
      <c r="Q2708" t="s">
        <v>25</v>
      </c>
      <c r="R2708" s="1"/>
      <c r="S2708" s="1"/>
      <c r="T2708" s="1" t="s">
        <v>52</v>
      </c>
      <c r="U2708" s="1" t="s">
        <v>53</v>
      </c>
      <c r="V2708" t="s">
        <v>29</v>
      </c>
      <c r="W2708"/>
      <c r="X2708" t="s">
        <v>30</v>
      </c>
    </row>
    <row r="2709" spans="2:24">
      <c r="B2709" s="2" t="s">
        <v>3927</v>
      </c>
      <c r="C2709" s="1"/>
      <c r="D2709" s="1"/>
      <c r="E2709" s="1"/>
      <c r="F2709" s="1"/>
      <c r="G2709" s="1"/>
      <c r="H2709" s="1"/>
      <c r="I2709"/>
      <c r="J2709"/>
      <c r="K2709"/>
      <c r="L2709"/>
      <c r="M2709"/>
      <c r="N2709"/>
      <c r="O2709"/>
      <c r="Q2709" t="s">
        <v>25</v>
      </c>
      <c r="R2709" s="1"/>
      <c r="S2709" s="1"/>
      <c r="T2709" s="1" t="s">
        <v>47</v>
      </c>
      <c r="U2709" s="1" t="s">
        <v>43</v>
      </c>
      <c r="V2709" t="s">
        <v>29</v>
      </c>
      <c r="W2709"/>
      <c r="X2709" t="s">
        <v>30</v>
      </c>
    </row>
    <row r="2710" spans="2:24">
      <c r="B2710" s="2" t="s">
        <v>3928</v>
      </c>
      <c r="C2710" s="1"/>
      <c r="D2710" s="1"/>
      <c r="E2710" s="1"/>
      <c r="F2710" s="1"/>
      <c r="G2710" s="1" t="s">
        <v>146</v>
      </c>
      <c r="H2710" s="1" t="s">
        <v>247</v>
      </c>
      <c r="I2710"/>
      <c r="J2710"/>
      <c r="K2710"/>
      <c r="L2710"/>
      <c r="M2710"/>
      <c r="N2710"/>
      <c r="O2710"/>
      <c r="Q2710" t="s">
        <v>25</v>
      </c>
      <c r="R2710" s="1"/>
      <c r="S2710" s="1"/>
      <c r="T2710" s="1" t="s">
        <v>84</v>
      </c>
      <c r="U2710" s="1" t="s">
        <v>53</v>
      </c>
      <c r="V2710" t="s">
        <v>29</v>
      </c>
      <c r="W2710"/>
      <c r="X2710" t="s">
        <v>30</v>
      </c>
    </row>
    <row r="2711" spans="2:24">
      <c r="B2711" s="2" t="s">
        <v>3929</v>
      </c>
      <c r="C2711" s="1"/>
      <c r="D2711" s="1"/>
      <c r="E2711" s="1"/>
      <c r="F2711" s="1"/>
      <c r="G2711" s="1"/>
      <c r="H2711" s="1"/>
      <c r="I2711"/>
      <c r="J2711"/>
      <c r="K2711"/>
      <c r="L2711"/>
      <c r="M2711"/>
      <c r="N2711"/>
      <c r="O2711"/>
      <c r="Q2711" t="s">
        <v>25</v>
      </c>
      <c r="R2711" s="1"/>
      <c r="S2711" s="1"/>
      <c r="T2711" s="1" t="s">
        <v>52</v>
      </c>
      <c r="U2711" s="1" t="s">
        <v>53</v>
      </c>
      <c r="V2711" t="s">
        <v>29</v>
      </c>
      <c r="W2711"/>
      <c r="X2711" t="s">
        <v>30</v>
      </c>
    </row>
    <row r="2712" spans="2:24">
      <c r="B2712" s="2" t="s">
        <v>3930</v>
      </c>
      <c r="C2712" s="1"/>
      <c r="D2712" s="1"/>
      <c r="E2712" s="1"/>
      <c r="F2712" s="1"/>
      <c r="G2712" s="1"/>
      <c r="H2712" s="1"/>
      <c r="I2712"/>
      <c r="J2712"/>
      <c r="K2712"/>
      <c r="L2712"/>
      <c r="M2712"/>
      <c r="N2712"/>
      <c r="O2712"/>
      <c r="Q2712" t="s">
        <v>25</v>
      </c>
      <c r="R2712" s="1"/>
      <c r="S2712" s="1"/>
      <c r="T2712" s="1" t="s">
        <v>39</v>
      </c>
      <c r="U2712" s="1" t="s">
        <v>28</v>
      </c>
      <c r="V2712" t="s">
        <v>29</v>
      </c>
      <c r="W2712"/>
      <c r="X2712" t="s">
        <v>30</v>
      </c>
    </row>
    <row r="2713" spans="2:24">
      <c r="B2713" s="2" t="s">
        <v>3931</v>
      </c>
      <c r="C2713" s="1"/>
      <c r="D2713" s="1"/>
      <c r="E2713" s="1"/>
      <c r="F2713" s="1"/>
      <c r="G2713" s="1"/>
      <c r="H2713" s="1"/>
      <c r="I2713"/>
      <c r="J2713"/>
      <c r="K2713"/>
      <c r="L2713"/>
      <c r="M2713"/>
      <c r="N2713"/>
      <c r="O2713"/>
      <c r="Q2713" t="s">
        <v>25</v>
      </c>
      <c r="R2713" s="1"/>
      <c r="S2713" s="1"/>
      <c r="T2713" s="1" t="s">
        <v>52</v>
      </c>
      <c r="U2713" s="1" t="s">
        <v>53</v>
      </c>
      <c r="V2713" t="s">
        <v>29</v>
      </c>
      <c r="W2713"/>
      <c r="X2713" t="s">
        <v>30</v>
      </c>
    </row>
    <row r="2714" spans="2:24">
      <c r="B2714" s="2" t="s">
        <v>3932</v>
      </c>
      <c r="C2714" s="1"/>
      <c r="D2714" s="1"/>
      <c r="E2714" s="1"/>
      <c r="F2714" s="1"/>
      <c r="G2714" s="1"/>
      <c r="H2714" s="1"/>
      <c r="I2714"/>
      <c r="J2714"/>
      <c r="K2714"/>
      <c r="L2714"/>
      <c r="M2714"/>
      <c r="N2714"/>
      <c r="O2714"/>
      <c r="Q2714" t="s">
        <v>25</v>
      </c>
      <c r="R2714" s="1"/>
      <c r="S2714" s="1"/>
      <c r="T2714" s="1" t="s">
        <v>356</v>
      </c>
      <c r="U2714" s="1" t="s">
        <v>78</v>
      </c>
      <c r="V2714" t="s">
        <v>29</v>
      </c>
      <c r="W2714"/>
      <c r="X2714" t="s">
        <v>30</v>
      </c>
    </row>
    <row r="2715" spans="2:24">
      <c r="B2715" s="2" t="s">
        <v>3933</v>
      </c>
      <c r="C2715" s="1"/>
      <c r="D2715" s="1"/>
      <c r="E2715" s="1"/>
      <c r="F2715" s="1"/>
      <c r="G2715" s="1"/>
      <c r="H2715" s="1"/>
      <c r="I2715"/>
      <c r="J2715"/>
      <c r="K2715"/>
      <c r="L2715"/>
      <c r="M2715"/>
      <c r="N2715"/>
      <c r="O2715"/>
      <c r="Q2715" t="s">
        <v>25</v>
      </c>
      <c r="R2715" s="1" t="s">
        <v>3934</v>
      </c>
      <c r="S2715" s="1"/>
      <c r="T2715" s="1" t="s">
        <v>52</v>
      </c>
      <c r="U2715" s="1" t="s">
        <v>53</v>
      </c>
      <c r="V2715" t="s">
        <v>29</v>
      </c>
      <c r="W2715"/>
      <c r="X2715" t="s">
        <v>30</v>
      </c>
    </row>
    <row r="2716" spans="2:24">
      <c r="B2716" s="2" t="s">
        <v>3935</v>
      </c>
      <c r="C2716" s="1"/>
      <c r="D2716" s="1"/>
      <c r="E2716" s="1"/>
      <c r="F2716" s="1"/>
      <c r="G2716" s="1"/>
      <c r="H2716" s="1"/>
      <c r="I2716"/>
      <c r="J2716"/>
      <c r="K2716"/>
      <c r="L2716"/>
      <c r="M2716"/>
      <c r="N2716"/>
      <c r="O2716"/>
      <c r="Q2716" t="s">
        <v>25</v>
      </c>
      <c r="R2716" s="1"/>
      <c r="S2716" s="1"/>
      <c r="T2716" s="1" t="s">
        <v>3936</v>
      </c>
      <c r="U2716" s="1" t="s">
        <v>284</v>
      </c>
      <c r="V2716" t="s">
        <v>29</v>
      </c>
      <c r="W2716"/>
      <c r="X2716" t="s">
        <v>30</v>
      </c>
    </row>
    <row r="2717" spans="2:24">
      <c r="B2717" s="2" t="s">
        <v>3937</v>
      </c>
      <c r="C2717" s="1"/>
      <c r="D2717" s="1"/>
      <c r="E2717" s="1"/>
      <c r="F2717" s="1"/>
      <c r="G2717" s="1"/>
      <c r="H2717" s="1"/>
      <c r="I2717"/>
      <c r="J2717"/>
      <c r="K2717"/>
      <c r="L2717"/>
      <c r="M2717"/>
      <c r="N2717"/>
      <c r="O2717"/>
      <c r="Q2717" t="s">
        <v>25</v>
      </c>
      <c r="R2717" s="1"/>
      <c r="S2717" s="1"/>
      <c r="T2717" s="1" t="s">
        <v>423</v>
      </c>
      <c r="U2717" s="1" t="s">
        <v>28</v>
      </c>
      <c r="V2717" t="s">
        <v>29</v>
      </c>
      <c r="W2717"/>
      <c r="X2717" t="s">
        <v>30</v>
      </c>
    </row>
    <row r="2718" spans="2:24">
      <c r="B2718" s="2" t="s">
        <v>3938</v>
      </c>
      <c r="C2718" s="1"/>
      <c r="D2718" s="1"/>
      <c r="E2718" s="1"/>
      <c r="F2718" s="1"/>
      <c r="G2718" s="1"/>
      <c r="H2718" s="1"/>
      <c r="I2718"/>
      <c r="J2718"/>
      <c r="K2718"/>
      <c r="L2718"/>
      <c r="M2718"/>
      <c r="N2718"/>
      <c r="O2718"/>
      <c r="Q2718" t="s">
        <v>25</v>
      </c>
      <c r="R2718" s="1"/>
      <c r="S2718" s="1"/>
      <c r="T2718" s="1" t="s">
        <v>52</v>
      </c>
      <c r="U2718" s="1" t="s">
        <v>53</v>
      </c>
      <c r="V2718" t="s">
        <v>29</v>
      </c>
      <c r="W2718"/>
      <c r="X2718" t="s">
        <v>30</v>
      </c>
    </row>
    <row r="2719" spans="2:24">
      <c r="B2719" s="2" t="s">
        <v>3939</v>
      </c>
      <c r="C2719" s="1">
        <v>9639488000</v>
      </c>
      <c r="D2719" s="1"/>
      <c r="E2719" s="1"/>
      <c r="F2719" s="1"/>
      <c r="G2719" s="1" t="s">
        <v>45</v>
      </c>
      <c r="H2719" s="1" t="s">
        <v>331</v>
      </c>
      <c r="I2719"/>
      <c r="J2719"/>
      <c r="K2719"/>
      <c r="L2719"/>
      <c r="M2719"/>
      <c r="N2719"/>
      <c r="O2719"/>
      <c r="Q2719" t="s">
        <v>25</v>
      </c>
      <c r="R2719" s="1" t="s">
        <v>3940</v>
      </c>
      <c r="S2719" s="1"/>
      <c r="T2719" s="1" t="s">
        <v>1191</v>
      </c>
      <c r="U2719" s="1" t="s">
        <v>289</v>
      </c>
      <c r="V2719" t="s">
        <v>29</v>
      </c>
      <c r="W2719"/>
      <c r="X2719" t="s">
        <v>30</v>
      </c>
    </row>
    <row r="2720" spans="2:24">
      <c r="B2720" s="2" t="s">
        <v>3941</v>
      </c>
      <c r="C2720" s="1"/>
      <c r="D2720" s="1"/>
      <c r="E2720" s="1"/>
      <c r="F2720" s="1"/>
      <c r="G2720" s="1"/>
      <c r="H2720" s="1"/>
      <c r="I2720"/>
      <c r="J2720"/>
      <c r="K2720"/>
      <c r="L2720"/>
      <c r="M2720"/>
      <c r="N2720"/>
      <c r="O2720"/>
      <c r="Q2720" t="s">
        <v>25</v>
      </c>
      <c r="R2720" s="1"/>
      <c r="S2720" s="1"/>
      <c r="T2720" s="1" t="s">
        <v>3942</v>
      </c>
      <c r="U2720" s="1" t="s">
        <v>43</v>
      </c>
      <c r="V2720" t="s">
        <v>29</v>
      </c>
      <c r="W2720"/>
      <c r="X2720" t="s">
        <v>30</v>
      </c>
    </row>
    <row r="2721" spans="2:24">
      <c r="B2721" s="2" t="s">
        <v>3943</v>
      </c>
      <c r="C2721" s="1"/>
      <c r="D2721" s="1"/>
      <c r="E2721" s="1"/>
      <c r="F2721" s="1"/>
      <c r="G2721" s="1"/>
      <c r="H2721" s="1"/>
      <c r="I2721"/>
      <c r="J2721"/>
      <c r="K2721"/>
      <c r="L2721"/>
      <c r="M2721"/>
      <c r="N2721"/>
      <c r="O2721"/>
      <c r="Q2721" t="s">
        <v>25</v>
      </c>
      <c r="R2721" s="1"/>
      <c r="S2721" s="1"/>
      <c r="T2721" s="1" t="s">
        <v>52</v>
      </c>
      <c r="U2721" s="1" t="s">
        <v>53</v>
      </c>
      <c r="V2721" t="s">
        <v>29</v>
      </c>
      <c r="W2721"/>
      <c r="X2721" t="s">
        <v>30</v>
      </c>
    </row>
    <row r="2722" spans="2:24">
      <c r="B2722" s="2" t="s">
        <v>3944</v>
      </c>
      <c r="C2722" s="1">
        <v>7053480449</v>
      </c>
      <c r="D2722" s="1"/>
      <c r="E2722" s="1"/>
      <c r="F2722" s="1"/>
      <c r="G2722" s="1" t="s">
        <v>72</v>
      </c>
      <c r="H2722" s="1" t="s">
        <v>46</v>
      </c>
      <c r="I2722"/>
      <c r="J2722"/>
      <c r="K2722"/>
      <c r="L2722"/>
      <c r="M2722"/>
      <c r="N2722"/>
      <c r="O2722"/>
      <c r="Q2722" t="s">
        <v>25</v>
      </c>
      <c r="R2722" s="1"/>
      <c r="S2722" s="1"/>
      <c r="T2722" s="1" t="s">
        <v>382</v>
      </c>
      <c r="U2722" s="1" t="s">
        <v>53</v>
      </c>
      <c r="V2722" t="s">
        <v>29</v>
      </c>
      <c r="W2722"/>
      <c r="X2722" t="s">
        <v>30</v>
      </c>
    </row>
    <row r="2723" spans="2:24">
      <c r="B2723" s="2" t="s">
        <v>3945</v>
      </c>
      <c r="C2723" s="1">
        <v>9789752000</v>
      </c>
      <c r="D2723" s="1"/>
      <c r="E2723" s="1"/>
      <c r="F2723" s="1"/>
      <c r="G2723" s="1" t="s">
        <v>146</v>
      </c>
      <c r="H2723" s="1" t="s">
        <v>247</v>
      </c>
      <c r="I2723"/>
      <c r="J2723"/>
      <c r="K2723"/>
      <c r="L2723"/>
      <c r="M2723"/>
      <c r="N2723"/>
      <c r="O2723"/>
      <c r="Q2723" t="s">
        <v>25</v>
      </c>
      <c r="R2723" s="1"/>
      <c r="S2723" s="1"/>
      <c r="T2723" s="1" t="s">
        <v>787</v>
      </c>
      <c r="U2723" s="1" t="s">
        <v>43</v>
      </c>
      <c r="V2723" t="s">
        <v>29</v>
      </c>
      <c r="W2723"/>
      <c r="X2723" t="s">
        <v>30</v>
      </c>
    </row>
    <row r="2724" spans="2:24">
      <c r="B2724" s="2" t="s">
        <v>3946</v>
      </c>
      <c r="C2724" s="1"/>
      <c r="D2724" s="1"/>
      <c r="E2724" s="1"/>
      <c r="F2724" s="1"/>
      <c r="G2724" s="1"/>
      <c r="H2724" s="1"/>
      <c r="I2724"/>
      <c r="J2724"/>
      <c r="K2724"/>
      <c r="L2724"/>
      <c r="M2724"/>
      <c r="N2724"/>
      <c r="O2724"/>
      <c r="Q2724" t="s">
        <v>25</v>
      </c>
      <c r="R2724" s="1"/>
      <c r="S2724" s="1"/>
      <c r="T2724" s="1" t="s">
        <v>110</v>
      </c>
      <c r="U2724" s="1" t="s">
        <v>105</v>
      </c>
      <c r="V2724" t="s">
        <v>29</v>
      </c>
      <c r="W2724"/>
      <c r="X2724" t="s">
        <v>30</v>
      </c>
    </row>
    <row r="2725" spans="2:24">
      <c r="B2725" s="2" t="s">
        <v>3947</v>
      </c>
      <c r="C2725" s="1"/>
      <c r="D2725" s="1"/>
      <c r="E2725" s="1"/>
      <c r="F2725" s="1"/>
      <c r="G2725" s="1"/>
      <c r="H2725" s="1"/>
      <c r="I2725"/>
      <c r="J2725"/>
      <c r="K2725"/>
      <c r="L2725"/>
      <c r="M2725"/>
      <c r="N2725"/>
      <c r="O2725"/>
      <c r="Q2725" t="s">
        <v>25</v>
      </c>
      <c r="R2725" s="1" t="s">
        <v>3948</v>
      </c>
      <c r="S2725" s="1"/>
      <c r="T2725" s="1" t="s">
        <v>2921</v>
      </c>
      <c r="U2725" s="1" t="s">
        <v>33</v>
      </c>
      <c r="V2725" t="s">
        <v>29</v>
      </c>
      <c r="W2725"/>
      <c r="X2725" t="s">
        <v>30</v>
      </c>
    </row>
    <row r="2726" spans="2:24">
      <c r="B2726" s="2" t="s">
        <v>3949</v>
      </c>
      <c r="C2726" s="1"/>
      <c r="D2726" s="1"/>
      <c r="E2726" s="1"/>
      <c r="F2726" s="1"/>
      <c r="G2726" s="1"/>
      <c r="H2726" s="1"/>
      <c r="I2726"/>
      <c r="J2726"/>
      <c r="K2726"/>
      <c r="L2726"/>
      <c r="M2726"/>
      <c r="N2726"/>
      <c r="O2726"/>
      <c r="Q2726" t="s">
        <v>25</v>
      </c>
      <c r="R2726" s="1" t="s">
        <v>3950</v>
      </c>
      <c r="S2726" s="1"/>
      <c r="T2726" s="1" t="s">
        <v>52</v>
      </c>
      <c r="U2726" s="1" t="s">
        <v>53</v>
      </c>
      <c r="V2726" t="s">
        <v>29</v>
      </c>
      <c r="W2726"/>
      <c r="X2726" t="s">
        <v>30</v>
      </c>
    </row>
    <row r="2727" spans="2:24">
      <c r="B2727" s="2" t="s">
        <v>3951</v>
      </c>
      <c r="C2727" s="1"/>
      <c r="D2727" s="1"/>
      <c r="E2727" s="1"/>
      <c r="F2727" s="1"/>
      <c r="G2727" s="1"/>
      <c r="H2727" s="1"/>
      <c r="I2727"/>
      <c r="J2727"/>
      <c r="K2727"/>
      <c r="L2727"/>
      <c r="M2727"/>
      <c r="N2727"/>
      <c r="O2727"/>
      <c r="Q2727" t="s">
        <v>25</v>
      </c>
      <c r="R2727" s="1"/>
      <c r="S2727" s="1"/>
      <c r="T2727" s="1" t="s">
        <v>39</v>
      </c>
      <c r="U2727" s="1" t="s">
        <v>28</v>
      </c>
      <c r="V2727" t="s">
        <v>29</v>
      </c>
      <c r="W2727"/>
      <c r="X2727" t="s">
        <v>30</v>
      </c>
    </row>
    <row r="2728" spans="2:24">
      <c r="B2728" s="2" t="s">
        <v>3952</v>
      </c>
      <c r="C2728" s="1"/>
      <c r="D2728" s="1"/>
      <c r="E2728" s="1"/>
      <c r="F2728" s="1"/>
      <c r="G2728" s="1"/>
      <c r="H2728" s="1"/>
      <c r="I2728"/>
      <c r="J2728"/>
      <c r="K2728"/>
      <c r="L2728"/>
      <c r="M2728"/>
      <c r="N2728"/>
      <c r="O2728"/>
      <c r="Q2728" t="s">
        <v>25</v>
      </c>
      <c r="R2728" s="1" t="s">
        <v>3953</v>
      </c>
      <c r="S2728" s="1"/>
      <c r="T2728" s="1" t="s">
        <v>423</v>
      </c>
      <c r="U2728" s="1" t="s">
        <v>28</v>
      </c>
      <c r="V2728" t="s">
        <v>29</v>
      </c>
      <c r="W2728"/>
      <c r="X2728" t="s">
        <v>30</v>
      </c>
    </row>
    <row r="2729" spans="2:24">
      <c r="B2729" s="2" t="s">
        <v>3954</v>
      </c>
      <c r="C2729" s="1"/>
      <c r="D2729" s="1"/>
      <c r="E2729" s="1"/>
      <c r="F2729" s="1"/>
      <c r="G2729" s="1"/>
      <c r="H2729" s="1"/>
      <c r="I2729"/>
      <c r="J2729"/>
      <c r="K2729"/>
      <c r="L2729"/>
      <c r="M2729"/>
      <c r="N2729"/>
      <c r="O2729"/>
      <c r="Q2729" t="s">
        <v>25</v>
      </c>
      <c r="R2729" s="1"/>
      <c r="S2729" s="1"/>
      <c r="T2729" s="1" t="s">
        <v>52</v>
      </c>
      <c r="U2729" s="1" t="s">
        <v>53</v>
      </c>
      <c r="V2729" t="s">
        <v>29</v>
      </c>
      <c r="W2729"/>
      <c r="X2729" t="s">
        <v>30</v>
      </c>
    </row>
    <row r="2730" spans="2:24">
      <c r="B2730" s="2" t="s">
        <v>3955</v>
      </c>
      <c r="C2730" s="1"/>
      <c r="D2730" s="1"/>
      <c r="E2730" s="1"/>
      <c r="F2730" s="1"/>
      <c r="G2730" s="1"/>
      <c r="H2730" s="1"/>
      <c r="I2730"/>
      <c r="J2730"/>
      <c r="K2730"/>
      <c r="L2730"/>
      <c r="M2730"/>
      <c r="N2730"/>
      <c r="O2730"/>
      <c r="Q2730" t="s">
        <v>25</v>
      </c>
      <c r="R2730" s="1"/>
      <c r="S2730" s="1"/>
      <c r="T2730" s="1" t="s">
        <v>39</v>
      </c>
      <c r="U2730" s="1" t="s">
        <v>28</v>
      </c>
      <c r="V2730" t="s">
        <v>29</v>
      </c>
      <c r="W2730"/>
      <c r="X2730" t="s">
        <v>30</v>
      </c>
    </row>
    <row r="2731" spans="2:24">
      <c r="B2731" s="2" t="s">
        <v>3956</v>
      </c>
      <c r="C2731" s="1"/>
      <c r="D2731" s="1"/>
      <c r="E2731" s="1"/>
      <c r="F2731" s="1"/>
      <c r="G2731" s="1"/>
      <c r="H2731" s="1"/>
      <c r="I2731"/>
      <c r="J2731"/>
      <c r="K2731"/>
      <c r="L2731"/>
      <c r="M2731"/>
      <c r="N2731"/>
      <c r="O2731"/>
      <c r="Q2731" t="s">
        <v>25</v>
      </c>
      <c r="R2731" s="1"/>
      <c r="S2731" s="1"/>
      <c r="T2731" s="1" t="s">
        <v>52</v>
      </c>
      <c r="U2731" s="1" t="s">
        <v>53</v>
      </c>
      <c r="V2731" t="s">
        <v>29</v>
      </c>
      <c r="W2731"/>
      <c r="X2731" t="s">
        <v>30</v>
      </c>
    </row>
    <row r="2732" spans="2:24">
      <c r="B2732" s="2" t="s">
        <v>3957</v>
      </c>
      <c r="C2732" s="1"/>
      <c r="D2732" s="1"/>
      <c r="E2732" s="1"/>
      <c r="F2732" s="1"/>
      <c r="G2732" s="1"/>
      <c r="H2732" s="1"/>
      <c r="I2732"/>
      <c r="J2732"/>
      <c r="K2732"/>
      <c r="L2732"/>
      <c r="M2732"/>
      <c r="N2732"/>
      <c r="O2732"/>
      <c r="Q2732" t="s">
        <v>25</v>
      </c>
      <c r="R2732" s="1"/>
      <c r="S2732" s="1"/>
      <c r="T2732" s="1" t="s">
        <v>39</v>
      </c>
      <c r="U2732" s="1" t="s">
        <v>28</v>
      </c>
      <c r="V2732" t="s">
        <v>29</v>
      </c>
      <c r="W2732"/>
      <c r="X2732" t="s">
        <v>30</v>
      </c>
    </row>
    <row r="2733" spans="2:24">
      <c r="B2733" s="2" t="s">
        <v>3958</v>
      </c>
      <c r="C2733" s="1">
        <v>9825260607</v>
      </c>
      <c r="D2733" s="1"/>
      <c r="E2733" s="1"/>
      <c r="F2733" s="1"/>
      <c r="G2733" s="1" t="s">
        <v>45</v>
      </c>
      <c r="H2733" s="1" t="s">
        <v>247</v>
      </c>
      <c r="I2733"/>
      <c r="J2733"/>
      <c r="K2733"/>
      <c r="L2733"/>
      <c r="M2733"/>
      <c r="N2733"/>
      <c r="O2733"/>
      <c r="Q2733" t="s">
        <v>25</v>
      </c>
      <c r="R2733" s="1" t="s">
        <v>3959</v>
      </c>
      <c r="S2733" s="1"/>
      <c r="T2733" s="1" t="s">
        <v>345</v>
      </c>
      <c r="U2733" s="1" t="s">
        <v>116</v>
      </c>
      <c r="V2733" t="s">
        <v>29</v>
      </c>
      <c r="W2733"/>
      <c r="X2733" t="s">
        <v>30</v>
      </c>
    </row>
    <row r="2734" spans="2:24">
      <c r="B2734" s="2" t="s">
        <v>3960</v>
      </c>
      <c r="C2734" s="1"/>
      <c r="D2734" s="1"/>
      <c r="E2734" s="1"/>
      <c r="F2734" s="1"/>
      <c r="G2734" s="1"/>
      <c r="H2734" s="1"/>
      <c r="I2734"/>
      <c r="J2734"/>
      <c r="K2734"/>
      <c r="L2734"/>
      <c r="M2734"/>
      <c r="N2734"/>
      <c r="O2734"/>
      <c r="Q2734" t="s">
        <v>25</v>
      </c>
      <c r="R2734" s="1"/>
      <c r="S2734" s="1"/>
      <c r="T2734" s="1" t="s">
        <v>3961</v>
      </c>
      <c r="U2734" s="1" t="s">
        <v>116</v>
      </c>
      <c r="V2734" t="s">
        <v>29</v>
      </c>
      <c r="W2734"/>
      <c r="X2734" t="s">
        <v>30</v>
      </c>
    </row>
    <row r="2735" spans="2:24">
      <c r="B2735" s="2" t="s">
        <v>3962</v>
      </c>
      <c r="C2735" s="1">
        <v>9898090660</v>
      </c>
      <c r="D2735" s="1"/>
      <c r="E2735" s="1"/>
      <c r="F2735" s="1"/>
      <c r="G2735" s="1" t="s">
        <v>146</v>
      </c>
      <c r="H2735" s="1" t="s">
        <v>247</v>
      </c>
      <c r="I2735"/>
      <c r="J2735"/>
      <c r="K2735"/>
      <c r="L2735"/>
      <c r="M2735"/>
      <c r="N2735"/>
      <c r="O2735"/>
      <c r="Q2735" t="s">
        <v>25</v>
      </c>
      <c r="R2735" s="1"/>
      <c r="S2735" s="1"/>
      <c r="T2735" s="1" t="s">
        <v>345</v>
      </c>
      <c r="U2735" s="1" t="s">
        <v>116</v>
      </c>
      <c r="V2735" t="s">
        <v>29</v>
      </c>
      <c r="W2735"/>
      <c r="X2735" t="s">
        <v>30</v>
      </c>
    </row>
    <row r="2736" spans="2:24">
      <c r="B2736" s="2" t="s">
        <v>3963</v>
      </c>
      <c r="C2736" s="1"/>
      <c r="D2736" s="1"/>
      <c r="E2736" s="1"/>
      <c r="F2736" s="1"/>
      <c r="G2736" s="1"/>
      <c r="H2736" s="1"/>
      <c r="I2736"/>
      <c r="J2736"/>
      <c r="K2736"/>
      <c r="L2736"/>
      <c r="M2736"/>
      <c r="N2736"/>
      <c r="O2736"/>
      <c r="Q2736" t="s">
        <v>25</v>
      </c>
      <c r="R2736" s="1"/>
      <c r="S2736" s="1"/>
      <c r="T2736" s="1" t="s">
        <v>1428</v>
      </c>
      <c r="U2736" s="1" t="s">
        <v>78</v>
      </c>
      <c r="V2736" t="s">
        <v>29</v>
      </c>
      <c r="W2736"/>
      <c r="X2736" t="s">
        <v>30</v>
      </c>
    </row>
    <row r="2737" spans="2:24">
      <c r="B2737" s="2" t="s">
        <v>3964</v>
      </c>
      <c r="C2737" s="1">
        <v>9958728658</v>
      </c>
      <c r="D2737" s="1"/>
      <c r="E2737" s="1"/>
      <c r="F2737" s="1"/>
      <c r="G2737" s="1" t="s">
        <v>230</v>
      </c>
      <c r="H2737" s="1" t="s">
        <v>46</v>
      </c>
      <c r="I2737"/>
      <c r="J2737"/>
      <c r="K2737"/>
      <c r="L2737"/>
      <c r="M2737"/>
      <c r="N2737"/>
      <c r="O2737"/>
      <c r="Q2737" t="s">
        <v>25</v>
      </c>
      <c r="R2737" s="1"/>
      <c r="S2737" s="1"/>
      <c r="T2737" s="1" t="s">
        <v>660</v>
      </c>
      <c r="U2737" s="1" t="s">
        <v>53</v>
      </c>
      <c r="V2737" t="s">
        <v>29</v>
      </c>
      <c r="W2737"/>
      <c r="X2737" t="s">
        <v>30</v>
      </c>
    </row>
    <row r="2738" spans="2:24">
      <c r="B2738" s="2" t="s">
        <v>3965</v>
      </c>
      <c r="C2738" s="1">
        <v>9831663237</v>
      </c>
      <c r="D2738" s="1"/>
      <c r="E2738" s="1"/>
      <c r="F2738" s="1"/>
      <c r="G2738" s="1" t="s">
        <v>56</v>
      </c>
      <c r="H2738" s="1" t="s">
        <v>331</v>
      </c>
      <c r="I2738"/>
      <c r="J2738"/>
      <c r="K2738"/>
      <c r="L2738"/>
      <c r="M2738"/>
      <c r="N2738"/>
      <c r="O2738"/>
      <c r="Q2738" t="s">
        <v>25</v>
      </c>
      <c r="R2738" s="1"/>
      <c r="S2738" s="1"/>
      <c r="T2738" s="1" t="s">
        <v>614</v>
      </c>
      <c r="U2738" s="1" t="s">
        <v>70</v>
      </c>
      <c r="V2738" t="s">
        <v>29</v>
      </c>
      <c r="W2738"/>
      <c r="X2738" t="s">
        <v>30</v>
      </c>
    </row>
    <row r="2739" spans="2:24">
      <c r="B2739" s="2" t="s">
        <v>3966</v>
      </c>
      <c r="C2739" s="1"/>
      <c r="D2739" s="1"/>
      <c r="E2739" s="1"/>
      <c r="F2739" s="1"/>
      <c r="G2739" s="1"/>
      <c r="H2739" s="1"/>
      <c r="I2739"/>
      <c r="J2739"/>
      <c r="K2739"/>
      <c r="L2739"/>
      <c r="M2739"/>
      <c r="N2739"/>
      <c r="O2739"/>
      <c r="Q2739" t="s">
        <v>25</v>
      </c>
      <c r="R2739" s="1"/>
      <c r="S2739" s="1"/>
      <c r="T2739" s="1" t="s">
        <v>516</v>
      </c>
      <c r="U2739" s="1" t="s">
        <v>105</v>
      </c>
      <c r="V2739" t="s">
        <v>29</v>
      </c>
      <c r="W2739"/>
      <c r="X2739" t="s">
        <v>30</v>
      </c>
    </row>
    <row r="2740" spans="2:24">
      <c r="B2740" s="2" t="s">
        <v>3967</v>
      </c>
      <c r="C2740" s="1"/>
      <c r="D2740" s="1"/>
      <c r="E2740" s="1"/>
      <c r="F2740" s="1"/>
      <c r="G2740" s="1"/>
      <c r="H2740" s="1"/>
      <c r="I2740"/>
      <c r="J2740"/>
      <c r="K2740"/>
      <c r="L2740"/>
      <c r="M2740"/>
      <c r="N2740"/>
      <c r="O2740"/>
      <c r="Q2740" t="s">
        <v>25</v>
      </c>
      <c r="R2740" s="1"/>
      <c r="S2740" s="1"/>
      <c r="T2740" s="1" t="s">
        <v>52</v>
      </c>
      <c r="U2740" s="1" t="s">
        <v>53</v>
      </c>
      <c r="V2740" t="s">
        <v>29</v>
      </c>
      <c r="W2740"/>
      <c r="X2740" t="s">
        <v>30</v>
      </c>
    </row>
    <row r="2741" spans="2:24">
      <c r="B2741" s="2" t="s">
        <v>3968</v>
      </c>
      <c r="C2741" s="1"/>
      <c r="D2741" s="1"/>
      <c r="E2741" s="1"/>
      <c r="F2741" s="1"/>
      <c r="G2741" s="1"/>
      <c r="H2741" s="1"/>
      <c r="I2741"/>
      <c r="J2741"/>
      <c r="K2741"/>
      <c r="L2741"/>
      <c r="M2741"/>
      <c r="N2741"/>
      <c r="O2741"/>
      <c r="Q2741" t="s">
        <v>25</v>
      </c>
      <c r="R2741" s="1"/>
      <c r="S2741" s="1"/>
      <c r="T2741" s="1" t="s">
        <v>39</v>
      </c>
      <c r="U2741" s="1" t="s">
        <v>28</v>
      </c>
      <c r="V2741" t="s">
        <v>29</v>
      </c>
      <c r="W2741"/>
      <c r="X2741" t="s">
        <v>30</v>
      </c>
    </row>
    <row r="2742" spans="2:24">
      <c r="B2742" s="2" t="s">
        <v>3969</v>
      </c>
      <c r="C2742" s="1"/>
      <c r="D2742" s="1"/>
      <c r="E2742" s="1"/>
      <c r="F2742" s="1"/>
      <c r="G2742" s="1"/>
      <c r="H2742" s="1"/>
      <c r="I2742"/>
      <c r="J2742"/>
      <c r="K2742"/>
      <c r="L2742"/>
      <c r="M2742"/>
      <c r="N2742"/>
      <c r="O2742"/>
      <c r="Q2742" t="s">
        <v>25</v>
      </c>
      <c r="R2742" s="1"/>
      <c r="S2742" s="1"/>
      <c r="T2742" s="1" t="s">
        <v>52</v>
      </c>
      <c r="U2742" s="1" t="s">
        <v>53</v>
      </c>
      <c r="V2742" t="s">
        <v>29</v>
      </c>
      <c r="W2742"/>
      <c r="X2742" t="s">
        <v>30</v>
      </c>
    </row>
    <row r="2743" spans="2:24">
      <c r="B2743" s="2" t="s">
        <v>3970</v>
      </c>
      <c r="C2743" s="1"/>
      <c r="D2743" s="1"/>
      <c r="E2743" s="1"/>
      <c r="F2743" s="1"/>
      <c r="G2743" s="1"/>
      <c r="H2743" s="1"/>
      <c r="I2743"/>
      <c r="J2743"/>
      <c r="K2743"/>
      <c r="L2743"/>
      <c r="M2743"/>
      <c r="N2743"/>
      <c r="O2743"/>
      <c r="Q2743" t="s">
        <v>25</v>
      </c>
      <c r="R2743" s="1"/>
      <c r="S2743" s="1"/>
      <c r="T2743" s="1" t="s">
        <v>123</v>
      </c>
      <c r="U2743" s="1" t="s">
        <v>43</v>
      </c>
      <c r="V2743" t="s">
        <v>29</v>
      </c>
      <c r="W2743"/>
      <c r="X2743" t="s">
        <v>30</v>
      </c>
    </row>
    <row r="2744" spans="2:24">
      <c r="B2744" s="2" t="s">
        <v>3971</v>
      </c>
      <c r="C2744" s="1">
        <v>9435044341</v>
      </c>
      <c r="D2744" s="1"/>
      <c r="E2744" s="1"/>
      <c r="F2744" s="1"/>
      <c r="G2744" s="1" t="s">
        <v>45</v>
      </c>
      <c r="H2744" s="1" t="s">
        <v>247</v>
      </c>
      <c r="I2744"/>
      <c r="J2744"/>
      <c r="K2744"/>
      <c r="L2744"/>
      <c r="M2744"/>
      <c r="N2744"/>
      <c r="O2744"/>
      <c r="Q2744" t="s">
        <v>25</v>
      </c>
      <c r="R2744" s="1"/>
      <c r="S2744" s="1"/>
      <c r="T2744" s="1" t="s">
        <v>1896</v>
      </c>
      <c r="U2744" s="1" t="s">
        <v>37</v>
      </c>
      <c r="V2744" t="s">
        <v>29</v>
      </c>
      <c r="W2744"/>
      <c r="X2744" t="s">
        <v>30</v>
      </c>
    </row>
    <row r="2745" spans="2:24">
      <c r="B2745" s="2" t="s">
        <v>3972</v>
      </c>
      <c r="C2745" s="1"/>
      <c r="D2745" s="1"/>
      <c r="E2745" s="1"/>
      <c r="F2745" s="1"/>
      <c r="G2745" s="1"/>
      <c r="H2745" s="1"/>
      <c r="I2745"/>
      <c r="J2745"/>
      <c r="K2745"/>
      <c r="L2745"/>
      <c r="M2745"/>
      <c r="N2745"/>
      <c r="O2745"/>
      <c r="Q2745" t="s">
        <v>25</v>
      </c>
      <c r="R2745" s="1"/>
      <c r="S2745" s="1"/>
      <c r="T2745" s="1" t="s">
        <v>264</v>
      </c>
      <c r="U2745" s="1" t="s">
        <v>28</v>
      </c>
      <c r="V2745" t="s">
        <v>29</v>
      </c>
      <c r="W2745"/>
      <c r="X2745" t="s">
        <v>30</v>
      </c>
    </row>
    <row r="2746" spans="2:24">
      <c r="B2746" s="2" t="s">
        <v>3973</v>
      </c>
      <c r="C2746" s="1">
        <v>9422292628</v>
      </c>
      <c r="D2746" s="1"/>
      <c r="E2746" s="1"/>
      <c r="F2746" s="1"/>
      <c r="G2746" s="1" t="s">
        <v>45</v>
      </c>
      <c r="H2746" s="1" t="s">
        <v>331</v>
      </c>
      <c r="I2746"/>
      <c r="J2746"/>
      <c r="K2746"/>
      <c r="L2746"/>
      <c r="M2746"/>
      <c r="N2746"/>
      <c r="O2746"/>
      <c r="Q2746" t="s">
        <v>25</v>
      </c>
      <c r="R2746" s="1"/>
      <c r="S2746" s="1"/>
      <c r="T2746" s="1" t="s">
        <v>480</v>
      </c>
      <c r="U2746" s="1" t="s">
        <v>33</v>
      </c>
      <c r="V2746" t="s">
        <v>29</v>
      </c>
      <c r="W2746"/>
      <c r="X2746" t="s">
        <v>30</v>
      </c>
    </row>
    <row r="2747" spans="2:24">
      <c r="B2747" s="2" t="s">
        <v>3974</v>
      </c>
      <c r="C2747" s="1">
        <v>9985712368</v>
      </c>
      <c r="D2747" s="1"/>
      <c r="E2747" s="1"/>
      <c r="F2747" s="1"/>
      <c r="G2747" s="1" t="s">
        <v>45</v>
      </c>
      <c r="H2747" s="1" t="s">
        <v>743</v>
      </c>
      <c r="I2747"/>
      <c r="J2747"/>
      <c r="K2747"/>
      <c r="L2747"/>
      <c r="M2747"/>
      <c r="N2747"/>
      <c r="O2747"/>
      <c r="Q2747" t="s">
        <v>25</v>
      </c>
      <c r="R2747" s="1"/>
      <c r="S2747" s="1"/>
      <c r="T2747" s="1" t="s">
        <v>184</v>
      </c>
      <c r="U2747" s="1" t="s">
        <v>185</v>
      </c>
      <c r="V2747" t="s">
        <v>29</v>
      </c>
      <c r="W2747"/>
      <c r="X2747" t="s">
        <v>30</v>
      </c>
    </row>
    <row r="2748" spans="2:24">
      <c r="B2748" s="2" t="s">
        <v>3975</v>
      </c>
      <c r="C2748" s="1"/>
      <c r="D2748" s="1"/>
      <c r="E2748" s="1"/>
      <c r="F2748" s="1"/>
      <c r="G2748" s="1"/>
      <c r="H2748" s="1"/>
      <c r="I2748"/>
      <c r="J2748"/>
      <c r="K2748"/>
      <c r="L2748"/>
      <c r="M2748"/>
      <c r="N2748"/>
      <c r="O2748"/>
      <c r="Q2748" t="s">
        <v>25</v>
      </c>
      <c r="R2748" s="1"/>
      <c r="S2748" s="1"/>
      <c r="T2748" s="1" t="s">
        <v>1285</v>
      </c>
      <c r="U2748" s="1" t="s">
        <v>116</v>
      </c>
      <c r="V2748" t="s">
        <v>29</v>
      </c>
      <c r="W2748"/>
      <c r="X2748" t="s">
        <v>30</v>
      </c>
    </row>
    <row r="2749" spans="2:24">
      <c r="B2749" s="2" t="s">
        <v>3976</v>
      </c>
      <c r="C2749" s="1">
        <v>9979491971</v>
      </c>
      <c r="D2749" s="1"/>
      <c r="E2749" s="1"/>
      <c r="F2749" s="1"/>
      <c r="G2749" s="1" t="s">
        <v>72</v>
      </c>
      <c r="H2749" s="1" t="s">
        <v>331</v>
      </c>
      <c r="I2749"/>
      <c r="J2749"/>
      <c r="K2749"/>
      <c r="L2749"/>
      <c r="M2749"/>
      <c r="N2749"/>
      <c r="O2749"/>
      <c r="Q2749" t="s">
        <v>25</v>
      </c>
      <c r="R2749" s="1"/>
      <c r="S2749" s="1"/>
      <c r="T2749" s="1" t="s">
        <v>345</v>
      </c>
      <c r="U2749" s="1" t="s">
        <v>116</v>
      </c>
      <c r="V2749" t="s">
        <v>29</v>
      </c>
      <c r="W2749"/>
      <c r="X2749" t="s">
        <v>30</v>
      </c>
    </row>
    <row r="2750" spans="2:24">
      <c r="B2750" s="2" t="s">
        <v>3977</v>
      </c>
      <c r="C2750" s="1">
        <v>9354651442</v>
      </c>
      <c r="D2750" s="1"/>
      <c r="E2750" s="1"/>
      <c r="F2750" s="1"/>
      <c r="G2750" s="1" t="s">
        <v>72</v>
      </c>
      <c r="H2750" s="1" t="s">
        <v>46</v>
      </c>
      <c r="I2750"/>
      <c r="J2750"/>
      <c r="K2750"/>
      <c r="L2750"/>
      <c r="M2750"/>
      <c r="N2750"/>
      <c r="O2750"/>
      <c r="Q2750" t="s">
        <v>25</v>
      </c>
      <c r="R2750" s="1"/>
      <c r="S2750" s="1"/>
      <c r="T2750" s="1" t="s">
        <v>73</v>
      </c>
      <c r="U2750" s="1" t="s">
        <v>53</v>
      </c>
      <c r="V2750" t="s">
        <v>29</v>
      </c>
      <c r="W2750"/>
      <c r="X2750" t="s">
        <v>30</v>
      </c>
    </row>
    <row r="2751" spans="2:24">
      <c r="B2751" s="2" t="s">
        <v>3978</v>
      </c>
      <c r="C2751" s="1"/>
      <c r="D2751" s="1"/>
      <c r="E2751" s="1"/>
      <c r="F2751" s="1"/>
      <c r="G2751" s="1"/>
      <c r="H2751" s="1"/>
      <c r="I2751"/>
      <c r="J2751"/>
      <c r="K2751"/>
      <c r="L2751"/>
      <c r="M2751"/>
      <c r="N2751"/>
      <c r="O2751"/>
      <c r="Q2751" t="s">
        <v>25</v>
      </c>
      <c r="R2751" s="1"/>
      <c r="S2751" s="1"/>
      <c r="T2751" s="1" t="s">
        <v>52</v>
      </c>
      <c r="U2751" s="1" t="s">
        <v>53</v>
      </c>
      <c r="V2751" t="s">
        <v>29</v>
      </c>
      <c r="W2751"/>
      <c r="X2751" t="s">
        <v>30</v>
      </c>
    </row>
    <row r="2752" spans="2:24">
      <c r="B2752" s="2" t="s">
        <v>3979</v>
      </c>
      <c r="C2752" s="1"/>
      <c r="D2752" s="1"/>
      <c r="E2752" s="1"/>
      <c r="F2752" s="1"/>
      <c r="G2752" s="1"/>
      <c r="H2752" s="1"/>
      <c r="I2752"/>
      <c r="J2752"/>
      <c r="K2752"/>
      <c r="L2752"/>
      <c r="M2752"/>
      <c r="N2752"/>
      <c r="O2752"/>
      <c r="Q2752" t="s">
        <v>25</v>
      </c>
      <c r="R2752" s="1"/>
      <c r="S2752" s="1"/>
      <c r="T2752" s="1" t="s">
        <v>1093</v>
      </c>
      <c r="U2752" s="1" t="s">
        <v>28</v>
      </c>
      <c r="V2752" t="s">
        <v>29</v>
      </c>
      <c r="W2752"/>
      <c r="X2752" t="s">
        <v>30</v>
      </c>
    </row>
    <row r="2753" spans="2:24">
      <c r="B2753" s="2" t="s">
        <v>3980</v>
      </c>
      <c r="C2753" s="1">
        <v>9594757575</v>
      </c>
      <c r="D2753" s="1"/>
      <c r="E2753" s="1"/>
      <c r="F2753" s="1"/>
      <c r="G2753" s="1" t="s">
        <v>45</v>
      </c>
      <c r="H2753" s="1" t="s">
        <v>57</v>
      </c>
      <c r="I2753"/>
      <c r="J2753"/>
      <c r="K2753"/>
      <c r="L2753"/>
      <c r="M2753"/>
      <c r="N2753"/>
      <c r="O2753"/>
      <c r="Q2753" t="s">
        <v>25</v>
      </c>
      <c r="R2753" s="1"/>
      <c r="S2753" s="1"/>
      <c r="T2753" s="1" t="s">
        <v>2664</v>
      </c>
      <c r="U2753" s="1" t="s">
        <v>33</v>
      </c>
      <c r="V2753" t="s">
        <v>29</v>
      </c>
      <c r="W2753"/>
      <c r="X2753" t="s">
        <v>30</v>
      </c>
    </row>
    <row r="2754" spans="2:24">
      <c r="B2754" s="2" t="s">
        <v>3981</v>
      </c>
      <c r="C2754" s="1">
        <v>9958286897</v>
      </c>
      <c r="D2754" s="1"/>
      <c r="E2754" s="1"/>
      <c r="F2754" s="1"/>
      <c r="G2754" s="1" t="s">
        <v>45</v>
      </c>
      <c r="H2754" s="1" t="s">
        <v>46</v>
      </c>
      <c r="I2754"/>
      <c r="J2754"/>
      <c r="K2754"/>
      <c r="L2754"/>
      <c r="M2754"/>
      <c r="N2754"/>
      <c r="O2754"/>
      <c r="Q2754" t="s">
        <v>25</v>
      </c>
      <c r="R2754" s="1"/>
      <c r="S2754" s="1"/>
      <c r="T2754" s="1" t="s">
        <v>594</v>
      </c>
      <c r="U2754" s="1" t="s">
        <v>53</v>
      </c>
      <c r="V2754" t="s">
        <v>29</v>
      </c>
      <c r="W2754"/>
      <c r="X2754" t="s">
        <v>30</v>
      </c>
    </row>
    <row r="2755" spans="2:24">
      <c r="B2755" s="2" t="s">
        <v>3982</v>
      </c>
      <c r="C2755" s="1">
        <v>9022413322</v>
      </c>
      <c r="D2755" s="1"/>
      <c r="E2755" s="1"/>
      <c r="F2755" s="1"/>
      <c r="G2755" s="1" t="s">
        <v>45</v>
      </c>
      <c r="H2755" s="1" t="s">
        <v>57</v>
      </c>
      <c r="I2755"/>
      <c r="J2755"/>
      <c r="K2755"/>
      <c r="L2755"/>
      <c r="M2755"/>
      <c r="N2755"/>
      <c r="O2755"/>
      <c r="Q2755" t="s">
        <v>25</v>
      </c>
      <c r="R2755" s="1"/>
      <c r="S2755" s="1"/>
      <c r="T2755" s="1" t="s">
        <v>211</v>
      </c>
      <c r="U2755" s="1" t="s">
        <v>33</v>
      </c>
      <c r="V2755" t="s">
        <v>29</v>
      </c>
      <c r="W2755"/>
      <c r="X2755" t="s">
        <v>30</v>
      </c>
    </row>
    <row r="2756" spans="2:24">
      <c r="B2756" s="2" t="s">
        <v>3983</v>
      </c>
      <c r="C2756" s="1"/>
      <c r="D2756" s="1"/>
      <c r="E2756" s="1"/>
      <c r="F2756" s="1"/>
      <c r="G2756" s="1"/>
      <c r="H2756" s="1"/>
      <c r="I2756"/>
      <c r="J2756"/>
      <c r="K2756"/>
      <c r="L2756"/>
      <c r="M2756"/>
      <c r="N2756"/>
      <c r="O2756"/>
      <c r="Q2756" t="s">
        <v>25</v>
      </c>
      <c r="R2756" s="1"/>
      <c r="S2756" s="1"/>
      <c r="T2756" s="1" t="s">
        <v>52</v>
      </c>
      <c r="U2756" s="1" t="s">
        <v>53</v>
      </c>
      <c r="V2756" t="s">
        <v>29</v>
      </c>
      <c r="W2756"/>
      <c r="X2756" t="s">
        <v>30</v>
      </c>
    </row>
    <row r="2757" spans="2:24">
      <c r="B2757" s="2" t="s">
        <v>3984</v>
      </c>
      <c r="C2757" s="1">
        <v>9879614007</v>
      </c>
      <c r="D2757" s="1"/>
      <c r="E2757" s="1"/>
      <c r="F2757" s="1"/>
      <c r="G2757" s="1" t="s">
        <v>45</v>
      </c>
      <c r="H2757" s="1" t="s">
        <v>331</v>
      </c>
      <c r="I2757"/>
      <c r="J2757"/>
      <c r="K2757"/>
      <c r="L2757"/>
      <c r="M2757"/>
      <c r="N2757"/>
      <c r="O2757"/>
      <c r="Q2757" t="s">
        <v>25</v>
      </c>
      <c r="R2757" s="1"/>
      <c r="S2757" s="1"/>
      <c r="T2757" s="1" t="s">
        <v>255</v>
      </c>
      <c r="U2757" s="1" t="s">
        <v>116</v>
      </c>
      <c r="V2757" t="s">
        <v>29</v>
      </c>
      <c r="W2757"/>
      <c r="X2757" t="s">
        <v>30</v>
      </c>
    </row>
    <row r="2758" spans="2:24">
      <c r="B2758" s="2" t="s">
        <v>3985</v>
      </c>
      <c r="C2758" s="1"/>
      <c r="D2758" s="1"/>
      <c r="E2758" s="1"/>
      <c r="F2758" s="1"/>
      <c r="G2758" s="1"/>
      <c r="H2758" s="1"/>
      <c r="I2758"/>
      <c r="J2758"/>
      <c r="K2758"/>
      <c r="L2758"/>
      <c r="M2758"/>
      <c r="N2758"/>
      <c r="O2758"/>
      <c r="Q2758" t="s">
        <v>25</v>
      </c>
      <c r="R2758" s="1"/>
      <c r="S2758" s="1"/>
      <c r="T2758" s="1" t="s">
        <v>3986</v>
      </c>
      <c r="U2758" s="1" t="s">
        <v>33</v>
      </c>
      <c r="V2758" t="s">
        <v>29</v>
      </c>
      <c r="W2758"/>
      <c r="X2758" t="s">
        <v>30</v>
      </c>
    </row>
    <row r="2759" spans="2:24">
      <c r="B2759" s="2" t="s">
        <v>3987</v>
      </c>
      <c r="C2759" s="1">
        <v>9793091044</v>
      </c>
      <c r="D2759" s="1"/>
      <c r="E2759" s="1"/>
      <c r="F2759" s="1"/>
      <c r="G2759" s="1" t="s">
        <v>146</v>
      </c>
      <c r="H2759" s="1" t="s">
        <v>57</v>
      </c>
      <c r="I2759"/>
      <c r="J2759"/>
      <c r="K2759"/>
      <c r="L2759"/>
      <c r="M2759"/>
      <c r="N2759"/>
      <c r="O2759"/>
      <c r="Q2759" t="s">
        <v>25</v>
      </c>
      <c r="R2759" s="1"/>
      <c r="S2759" s="1"/>
      <c r="T2759" s="1" t="s">
        <v>670</v>
      </c>
      <c r="U2759" s="1" t="s">
        <v>28</v>
      </c>
      <c r="V2759" t="s">
        <v>29</v>
      </c>
      <c r="W2759"/>
      <c r="X2759" t="s">
        <v>30</v>
      </c>
    </row>
    <row r="2760" spans="2:24">
      <c r="B2760" s="2" t="s">
        <v>3988</v>
      </c>
      <c r="C2760" s="1">
        <v>9847247755</v>
      </c>
      <c r="D2760" s="1"/>
      <c r="E2760" s="1"/>
      <c r="F2760" s="1"/>
      <c r="G2760" s="1" t="s">
        <v>45</v>
      </c>
      <c r="H2760" s="1" t="s">
        <v>57</v>
      </c>
      <c r="I2760"/>
      <c r="J2760"/>
      <c r="K2760"/>
      <c r="L2760"/>
      <c r="M2760"/>
      <c r="N2760"/>
      <c r="O2760"/>
      <c r="Q2760" t="s">
        <v>25</v>
      </c>
      <c r="R2760" s="1"/>
      <c r="S2760" s="1"/>
      <c r="T2760" s="1" t="s">
        <v>2859</v>
      </c>
      <c r="U2760" s="1" t="s">
        <v>60</v>
      </c>
      <c r="V2760" t="s">
        <v>29</v>
      </c>
      <c r="W2760"/>
      <c r="X2760" t="s">
        <v>30</v>
      </c>
    </row>
    <row r="2761" spans="2:24">
      <c r="B2761" s="2" t="s">
        <v>3989</v>
      </c>
      <c r="C2761" s="1"/>
      <c r="D2761" s="1"/>
      <c r="E2761" s="1"/>
      <c r="F2761" s="1"/>
      <c r="G2761" s="1"/>
      <c r="H2761" s="1"/>
      <c r="I2761"/>
      <c r="J2761"/>
      <c r="K2761"/>
      <c r="L2761"/>
      <c r="M2761"/>
      <c r="N2761"/>
      <c r="O2761"/>
      <c r="Q2761" t="s">
        <v>25</v>
      </c>
      <c r="R2761" s="1"/>
      <c r="S2761" s="1"/>
      <c r="T2761" s="1" t="s">
        <v>784</v>
      </c>
      <c r="U2761" s="1" t="s">
        <v>179</v>
      </c>
      <c r="V2761" t="s">
        <v>29</v>
      </c>
      <c r="W2761"/>
      <c r="X2761" t="s">
        <v>30</v>
      </c>
    </row>
    <row r="2762" spans="2:24">
      <c r="B2762" s="2" t="s">
        <v>3990</v>
      </c>
      <c r="C2762" s="1"/>
      <c r="D2762" s="1"/>
      <c r="E2762" s="1"/>
      <c r="F2762" s="1"/>
      <c r="G2762" s="1"/>
      <c r="H2762" s="1"/>
      <c r="I2762"/>
      <c r="J2762"/>
      <c r="K2762"/>
      <c r="L2762"/>
      <c r="M2762"/>
      <c r="N2762"/>
      <c r="O2762"/>
      <c r="Q2762" t="s">
        <v>25</v>
      </c>
      <c r="R2762" s="1"/>
      <c r="S2762" s="1"/>
      <c r="T2762" s="1" t="s">
        <v>387</v>
      </c>
      <c r="U2762" s="1" t="s">
        <v>78</v>
      </c>
      <c r="V2762" t="s">
        <v>29</v>
      </c>
      <c r="W2762"/>
      <c r="X2762" t="s">
        <v>30</v>
      </c>
    </row>
    <row r="2763" spans="2:24">
      <c r="B2763" s="2" t="s">
        <v>3991</v>
      </c>
      <c r="C2763" s="1"/>
      <c r="D2763" s="1"/>
      <c r="E2763" s="1"/>
      <c r="F2763" s="1"/>
      <c r="G2763" s="1"/>
      <c r="H2763" s="1"/>
      <c r="I2763"/>
      <c r="J2763"/>
      <c r="K2763"/>
      <c r="L2763"/>
      <c r="M2763"/>
      <c r="N2763"/>
      <c r="O2763"/>
      <c r="Q2763" t="s">
        <v>25</v>
      </c>
      <c r="R2763" s="1"/>
      <c r="S2763" s="1"/>
      <c r="T2763" s="1" t="s">
        <v>502</v>
      </c>
      <c r="U2763" s="1" t="s">
        <v>276</v>
      </c>
      <c r="V2763" t="s">
        <v>29</v>
      </c>
      <c r="W2763"/>
      <c r="X2763" t="s">
        <v>30</v>
      </c>
    </row>
    <row r="2764" spans="2:24">
      <c r="B2764" s="2" t="s">
        <v>3992</v>
      </c>
      <c r="C2764" s="1">
        <v>8880038855</v>
      </c>
      <c r="D2764" s="1"/>
      <c r="E2764" s="1"/>
      <c r="F2764" s="1"/>
      <c r="G2764" s="1" t="s">
        <v>72</v>
      </c>
      <c r="H2764" s="1" t="s">
        <v>743</v>
      </c>
      <c r="I2764"/>
      <c r="J2764"/>
      <c r="K2764"/>
      <c r="L2764"/>
      <c r="M2764"/>
      <c r="N2764"/>
      <c r="O2764"/>
      <c r="Q2764" t="s">
        <v>25</v>
      </c>
      <c r="R2764" s="1"/>
      <c r="S2764" s="1"/>
      <c r="T2764" s="1" t="s">
        <v>631</v>
      </c>
      <c r="U2764" s="1" t="s">
        <v>102</v>
      </c>
      <c r="V2764" t="s">
        <v>29</v>
      </c>
      <c r="W2764"/>
      <c r="X2764" t="s">
        <v>30</v>
      </c>
    </row>
    <row r="2765" spans="2:24">
      <c r="B2765" s="2" t="s">
        <v>3993</v>
      </c>
      <c r="C2765" s="1">
        <v>9948084111</v>
      </c>
      <c r="D2765" s="1"/>
      <c r="E2765" s="1"/>
      <c r="F2765" s="1"/>
      <c r="G2765" s="1" t="s">
        <v>230</v>
      </c>
      <c r="H2765" s="1" t="s">
        <v>57</v>
      </c>
      <c r="I2765"/>
      <c r="J2765"/>
      <c r="K2765"/>
      <c r="L2765"/>
      <c r="M2765"/>
      <c r="N2765"/>
      <c r="O2765"/>
      <c r="Q2765" t="s">
        <v>25</v>
      </c>
      <c r="R2765" s="1"/>
      <c r="S2765" s="1"/>
      <c r="T2765" s="1" t="s">
        <v>184</v>
      </c>
      <c r="U2765" s="1" t="s">
        <v>185</v>
      </c>
      <c r="V2765" t="s">
        <v>29</v>
      </c>
      <c r="W2765"/>
      <c r="X2765" t="s">
        <v>30</v>
      </c>
    </row>
    <row r="2766" spans="2:24">
      <c r="B2766" s="2" t="s">
        <v>3994</v>
      </c>
      <c r="C2766" s="1"/>
      <c r="D2766" s="1"/>
      <c r="E2766" s="1"/>
      <c r="F2766" s="1"/>
      <c r="G2766" s="1"/>
      <c r="H2766" s="1"/>
      <c r="I2766"/>
      <c r="J2766"/>
      <c r="K2766"/>
      <c r="L2766"/>
      <c r="M2766"/>
      <c r="N2766"/>
      <c r="O2766"/>
      <c r="Q2766" t="s">
        <v>25</v>
      </c>
      <c r="R2766" s="1" t="s">
        <v>3995</v>
      </c>
      <c r="S2766" s="1"/>
      <c r="T2766" s="1" t="s">
        <v>52</v>
      </c>
      <c r="U2766" s="1" t="s">
        <v>53</v>
      </c>
      <c r="V2766" t="s">
        <v>29</v>
      </c>
      <c r="W2766"/>
      <c r="X2766" t="s">
        <v>30</v>
      </c>
    </row>
    <row r="2767" spans="2:24">
      <c r="B2767" s="2" t="s">
        <v>3996</v>
      </c>
      <c r="C2767" s="1">
        <v>9608822006</v>
      </c>
      <c r="D2767" s="1"/>
      <c r="E2767" s="1"/>
      <c r="F2767" s="1"/>
      <c r="G2767" s="1" t="s">
        <v>45</v>
      </c>
      <c r="H2767" s="1" t="s">
        <v>510</v>
      </c>
      <c r="I2767"/>
      <c r="J2767"/>
      <c r="K2767"/>
      <c r="L2767"/>
      <c r="M2767"/>
      <c r="N2767"/>
      <c r="O2767"/>
      <c r="Q2767" t="s">
        <v>25</v>
      </c>
      <c r="R2767" s="1"/>
      <c r="S2767" s="1"/>
      <c r="T2767" s="1" t="s">
        <v>2545</v>
      </c>
      <c r="U2767" s="1" t="s">
        <v>158</v>
      </c>
      <c r="V2767" t="s">
        <v>29</v>
      </c>
      <c r="W2767"/>
      <c r="X2767" t="s">
        <v>30</v>
      </c>
    </row>
    <row r="2768" spans="2:24">
      <c r="B2768" s="2" t="s">
        <v>3997</v>
      </c>
      <c r="C2768" s="1">
        <v>9918964463</v>
      </c>
      <c r="D2768" s="1"/>
      <c r="E2768" s="1"/>
      <c r="F2768" s="1"/>
      <c r="G2768" s="1" t="s">
        <v>45</v>
      </c>
      <c r="H2768" s="1" t="s">
        <v>247</v>
      </c>
      <c r="I2768"/>
      <c r="J2768"/>
      <c r="K2768"/>
      <c r="L2768"/>
      <c r="M2768"/>
      <c r="N2768"/>
      <c r="O2768"/>
      <c r="Q2768" t="s">
        <v>25</v>
      </c>
      <c r="R2768" s="1"/>
      <c r="S2768" s="1"/>
      <c r="T2768" s="1" t="s">
        <v>670</v>
      </c>
      <c r="U2768" s="1" t="s">
        <v>28</v>
      </c>
      <c r="V2768" t="s">
        <v>29</v>
      </c>
      <c r="W2768"/>
      <c r="X2768" t="s">
        <v>30</v>
      </c>
    </row>
    <row r="2769" spans="2:24">
      <c r="B2769" s="2" t="s">
        <v>3998</v>
      </c>
      <c r="C2769" s="1"/>
      <c r="D2769" s="1"/>
      <c r="E2769" s="1"/>
      <c r="F2769" s="1"/>
      <c r="G2769" s="1"/>
      <c r="H2769" s="1"/>
      <c r="I2769"/>
      <c r="J2769"/>
      <c r="K2769"/>
      <c r="L2769"/>
      <c r="M2769"/>
      <c r="N2769"/>
      <c r="O2769"/>
      <c r="Q2769" t="s">
        <v>25</v>
      </c>
      <c r="R2769" s="1"/>
      <c r="S2769" s="1"/>
      <c r="T2769" s="1" t="s">
        <v>3999</v>
      </c>
      <c r="U2769" s="1" t="s">
        <v>105</v>
      </c>
      <c r="V2769" t="s">
        <v>29</v>
      </c>
      <c r="W2769"/>
      <c r="X2769" t="s">
        <v>30</v>
      </c>
    </row>
    <row r="2770" spans="2:24">
      <c r="B2770" s="2" t="s">
        <v>4000</v>
      </c>
      <c r="C2770" s="1"/>
      <c r="D2770" s="1"/>
      <c r="E2770" s="1"/>
      <c r="F2770" s="1"/>
      <c r="G2770" s="1"/>
      <c r="H2770" s="1"/>
      <c r="I2770"/>
      <c r="J2770"/>
      <c r="K2770"/>
      <c r="L2770"/>
      <c r="M2770"/>
      <c r="N2770"/>
      <c r="O2770"/>
      <c r="Q2770" t="s">
        <v>25</v>
      </c>
      <c r="R2770" s="1" t="s">
        <v>4001</v>
      </c>
      <c r="S2770" s="1"/>
      <c r="T2770" s="1" t="s">
        <v>52</v>
      </c>
      <c r="U2770" s="1" t="s">
        <v>53</v>
      </c>
      <c r="V2770" t="s">
        <v>29</v>
      </c>
      <c r="W2770"/>
      <c r="X2770" t="s">
        <v>30</v>
      </c>
    </row>
    <row r="2771" spans="2:24">
      <c r="B2771" s="2" t="s">
        <v>4002</v>
      </c>
      <c r="C2771" s="1"/>
      <c r="D2771" s="1"/>
      <c r="E2771" s="1"/>
      <c r="F2771" s="1"/>
      <c r="G2771" s="1"/>
      <c r="H2771" s="1"/>
      <c r="I2771"/>
      <c r="J2771"/>
      <c r="K2771"/>
      <c r="L2771"/>
      <c r="M2771"/>
      <c r="N2771"/>
      <c r="O2771"/>
      <c r="Q2771" t="s">
        <v>25</v>
      </c>
      <c r="R2771" s="1"/>
      <c r="S2771" s="1"/>
      <c r="T2771" s="1" t="s">
        <v>52</v>
      </c>
      <c r="U2771" s="1" t="s">
        <v>53</v>
      </c>
      <c r="V2771" t="s">
        <v>29</v>
      </c>
      <c r="W2771"/>
      <c r="X2771" t="s">
        <v>30</v>
      </c>
    </row>
    <row r="2772" spans="2:24">
      <c r="B2772" s="2" t="s">
        <v>4003</v>
      </c>
      <c r="C2772" s="1"/>
      <c r="D2772" s="1"/>
      <c r="E2772" s="1"/>
      <c r="F2772" s="1"/>
      <c r="G2772" s="1"/>
      <c r="H2772" s="1"/>
      <c r="I2772"/>
      <c r="J2772"/>
      <c r="K2772"/>
      <c r="L2772"/>
      <c r="M2772"/>
      <c r="N2772"/>
      <c r="O2772"/>
      <c r="Q2772" t="s">
        <v>25</v>
      </c>
      <c r="R2772" s="1"/>
      <c r="S2772" s="1"/>
      <c r="T2772" s="1" t="s">
        <v>52</v>
      </c>
      <c r="U2772" s="1" t="s">
        <v>53</v>
      </c>
      <c r="V2772" t="s">
        <v>29</v>
      </c>
      <c r="W2772"/>
      <c r="X2772" t="s">
        <v>30</v>
      </c>
    </row>
    <row r="2773" spans="2:24">
      <c r="B2773" s="2" t="s">
        <v>4004</v>
      </c>
      <c r="C2773" s="1"/>
      <c r="D2773" s="1"/>
      <c r="E2773" s="1"/>
      <c r="F2773" s="1"/>
      <c r="G2773" s="1"/>
      <c r="H2773" s="1"/>
      <c r="I2773"/>
      <c r="J2773"/>
      <c r="K2773"/>
      <c r="L2773"/>
      <c r="M2773"/>
      <c r="N2773"/>
      <c r="O2773"/>
      <c r="Q2773" t="s">
        <v>25</v>
      </c>
      <c r="R2773" s="1"/>
      <c r="S2773" s="1"/>
      <c r="T2773" s="1" t="s">
        <v>237</v>
      </c>
      <c r="U2773" s="1" t="s">
        <v>28</v>
      </c>
      <c r="V2773" t="s">
        <v>29</v>
      </c>
      <c r="W2773"/>
      <c r="X2773" t="s">
        <v>30</v>
      </c>
    </row>
    <row r="2774" spans="2:24">
      <c r="B2774" s="2" t="s">
        <v>4005</v>
      </c>
      <c r="C2774" s="1"/>
      <c r="D2774" s="1"/>
      <c r="E2774" s="1"/>
      <c r="F2774" s="1"/>
      <c r="G2774" s="1"/>
      <c r="H2774" s="1"/>
      <c r="I2774"/>
      <c r="J2774"/>
      <c r="K2774"/>
      <c r="L2774"/>
      <c r="M2774"/>
      <c r="N2774"/>
      <c r="O2774"/>
      <c r="Q2774" t="s">
        <v>25</v>
      </c>
      <c r="R2774" s="1"/>
      <c r="S2774" s="1"/>
      <c r="T2774" s="1" t="s">
        <v>39</v>
      </c>
      <c r="U2774" s="1" t="s">
        <v>28</v>
      </c>
      <c r="V2774" t="s">
        <v>29</v>
      </c>
      <c r="W2774"/>
      <c r="X2774" t="s">
        <v>30</v>
      </c>
    </row>
    <row r="2775" spans="2:24">
      <c r="B2775" s="2" t="s">
        <v>4006</v>
      </c>
      <c r="C2775" s="1"/>
      <c r="D2775" s="1"/>
      <c r="E2775" s="1"/>
      <c r="F2775" s="1"/>
      <c r="G2775" s="1"/>
      <c r="H2775" s="1"/>
      <c r="I2775"/>
      <c r="J2775"/>
      <c r="K2775"/>
      <c r="L2775"/>
      <c r="M2775"/>
      <c r="N2775"/>
      <c r="O2775"/>
      <c r="Q2775" t="s">
        <v>25</v>
      </c>
      <c r="R2775" s="1"/>
      <c r="S2775" s="1"/>
      <c r="T2775" s="1" t="s">
        <v>52</v>
      </c>
      <c r="U2775" s="1" t="s">
        <v>53</v>
      </c>
      <c r="V2775" t="s">
        <v>29</v>
      </c>
      <c r="W2775"/>
      <c r="X2775" t="s">
        <v>30</v>
      </c>
    </row>
    <row r="2776" spans="2:24">
      <c r="B2776" s="2" t="s">
        <v>4007</v>
      </c>
      <c r="C2776" s="1">
        <v>9056702796</v>
      </c>
      <c r="D2776" s="1"/>
      <c r="E2776" s="1"/>
      <c r="F2776" s="1"/>
      <c r="G2776" s="1" t="s">
        <v>45</v>
      </c>
      <c r="H2776" s="1" t="s">
        <v>46</v>
      </c>
      <c r="I2776"/>
      <c r="J2776"/>
      <c r="K2776"/>
      <c r="L2776"/>
      <c r="M2776"/>
      <c r="N2776"/>
      <c r="O2776"/>
      <c r="Q2776" t="s">
        <v>25</v>
      </c>
      <c r="R2776" s="1"/>
      <c r="S2776" s="1"/>
      <c r="T2776" s="1" t="s">
        <v>4008</v>
      </c>
      <c r="U2776" s="1" t="s">
        <v>90</v>
      </c>
      <c r="V2776" t="s">
        <v>29</v>
      </c>
      <c r="W2776"/>
      <c r="X2776" t="s">
        <v>30</v>
      </c>
    </row>
    <row r="2777" spans="2:24">
      <c r="B2777" s="2" t="s">
        <v>4009</v>
      </c>
      <c r="C2777" s="1">
        <v>9312287008</v>
      </c>
      <c r="D2777" s="1"/>
      <c r="E2777" s="1"/>
      <c r="F2777" s="1"/>
      <c r="G2777" s="1" t="s">
        <v>919</v>
      </c>
      <c r="H2777" s="1" t="s">
        <v>476</v>
      </c>
      <c r="I2777"/>
      <c r="J2777"/>
      <c r="K2777"/>
      <c r="L2777"/>
      <c r="M2777"/>
      <c r="N2777"/>
      <c r="O2777"/>
      <c r="Q2777" t="s">
        <v>25</v>
      </c>
      <c r="R2777" s="1"/>
      <c r="S2777" s="1"/>
      <c r="T2777" s="1" t="s">
        <v>789</v>
      </c>
      <c r="U2777" s="1" t="s">
        <v>53</v>
      </c>
      <c r="V2777" t="s">
        <v>29</v>
      </c>
      <c r="W2777"/>
      <c r="X2777" t="s">
        <v>30</v>
      </c>
    </row>
    <row r="2778" spans="2:24">
      <c r="B2778" s="2" t="s">
        <v>4010</v>
      </c>
      <c r="C2778" s="1"/>
      <c r="D2778" s="1"/>
      <c r="E2778" s="1"/>
      <c r="F2778" s="1"/>
      <c r="G2778" s="1"/>
      <c r="H2778" s="1"/>
      <c r="I2778"/>
      <c r="J2778"/>
      <c r="K2778"/>
      <c r="L2778"/>
      <c r="M2778"/>
      <c r="N2778"/>
      <c r="O2778"/>
      <c r="Q2778" t="s">
        <v>25</v>
      </c>
      <c r="R2778" s="1"/>
      <c r="S2778" s="1"/>
      <c r="T2778" s="1" t="s">
        <v>52</v>
      </c>
      <c r="U2778" s="1" t="s">
        <v>53</v>
      </c>
      <c r="V2778" t="s">
        <v>29</v>
      </c>
      <c r="W2778"/>
      <c r="X2778" t="s">
        <v>30</v>
      </c>
    </row>
    <row r="2779" spans="2:24">
      <c r="B2779" s="2" t="s">
        <v>4011</v>
      </c>
      <c r="C2779" s="1"/>
      <c r="D2779" s="1"/>
      <c r="E2779" s="1"/>
      <c r="F2779" s="1"/>
      <c r="G2779" s="1"/>
      <c r="H2779" s="1"/>
      <c r="I2779"/>
      <c r="J2779"/>
      <c r="K2779"/>
      <c r="L2779"/>
      <c r="M2779"/>
      <c r="N2779"/>
      <c r="O2779"/>
      <c r="Q2779" t="s">
        <v>25</v>
      </c>
      <c r="R2779" s="1"/>
      <c r="S2779" s="1"/>
      <c r="T2779" s="1" t="s">
        <v>52</v>
      </c>
      <c r="U2779" s="1" t="s">
        <v>53</v>
      </c>
      <c r="V2779" t="s">
        <v>29</v>
      </c>
      <c r="W2779"/>
      <c r="X2779" t="s">
        <v>30</v>
      </c>
    </row>
    <row r="2780" spans="2:24">
      <c r="B2780" s="2" t="s">
        <v>4012</v>
      </c>
      <c r="C2780" s="1"/>
      <c r="D2780" s="1"/>
      <c r="E2780" s="1"/>
      <c r="F2780" s="1"/>
      <c r="G2780" s="1"/>
      <c r="H2780" s="1"/>
      <c r="I2780"/>
      <c r="J2780"/>
      <c r="K2780"/>
      <c r="L2780"/>
      <c r="M2780"/>
      <c r="N2780"/>
      <c r="O2780"/>
      <c r="Q2780" t="s">
        <v>25</v>
      </c>
      <c r="R2780" s="1"/>
      <c r="S2780" s="1"/>
      <c r="T2780" s="1" t="s">
        <v>52</v>
      </c>
      <c r="U2780" s="1" t="s">
        <v>53</v>
      </c>
      <c r="V2780" t="s">
        <v>29</v>
      </c>
      <c r="W2780"/>
      <c r="X2780" t="s">
        <v>30</v>
      </c>
    </row>
    <row r="2781" spans="2:24">
      <c r="B2781" s="2" t="s">
        <v>4013</v>
      </c>
      <c r="C2781" s="1">
        <v>9560265175</v>
      </c>
      <c r="D2781" s="1"/>
      <c r="E2781" s="1"/>
      <c r="F2781" s="1"/>
      <c r="G2781" s="1" t="s">
        <v>146</v>
      </c>
      <c r="H2781" s="1" t="s">
        <v>476</v>
      </c>
      <c r="I2781"/>
      <c r="J2781"/>
      <c r="K2781"/>
      <c r="L2781"/>
      <c r="M2781"/>
      <c r="N2781"/>
      <c r="O2781"/>
      <c r="Q2781" t="s">
        <v>25</v>
      </c>
      <c r="R2781" s="1"/>
      <c r="S2781" s="1"/>
      <c r="T2781" s="1" t="s">
        <v>39</v>
      </c>
      <c r="U2781" s="1" t="s">
        <v>28</v>
      </c>
      <c r="V2781" t="s">
        <v>29</v>
      </c>
      <c r="W2781"/>
      <c r="X2781" t="s">
        <v>30</v>
      </c>
    </row>
    <row r="2782" spans="2:24">
      <c r="B2782" s="2" t="s">
        <v>4014</v>
      </c>
      <c r="C2782" s="1"/>
      <c r="D2782" s="1"/>
      <c r="E2782" s="1"/>
      <c r="F2782" s="1"/>
      <c r="G2782" s="1"/>
      <c r="H2782" s="1"/>
      <c r="I2782"/>
      <c r="J2782"/>
      <c r="K2782"/>
      <c r="L2782"/>
      <c r="M2782"/>
      <c r="N2782"/>
      <c r="O2782"/>
      <c r="Q2782" t="s">
        <v>25</v>
      </c>
      <c r="R2782" s="1"/>
      <c r="S2782" s="1"/>
      <c r="T2782" s="1" t="s">
        <v>237</v>
      </c>
      <c r="U2782" s="1" t="s">
        <v>28</v>
      </c>
      <c r="V2782" t="s">
        <v>29</v>
      </c>
      <c r="W2782"/>
      <c r="X2782" t="s">
        <v>30</v>
      </c>
    </row>
    <row r="2783" spans="2:24">
      <c r="B2783" s="2" t="s">
        <v>4015</v>
      </c>
      <c r="C2783" s="1"/>
      <c r="D2783" s="1"/>
      <c r="E2783" s="1"/>
      <c r="F2783" s="1"/>
      <c r="G2783" s="1"/>
      <c r="H2783" s="1"/>
      <c r="I2783"/>
      <c r="J2783"/>
      <c r="K2783"/>
      <c r="L2783"/>
      <c r="M2783"/>
      <c r="N2783"/>
      <c r="O2783"/>
      <c r="Q2783" t="s">
        <v>25</v>
      </c>
      <c r="R2783" s="1"/>
      <c r="S2783" s="1"/>
      <c r="T2783" s="1" t="s">
        <v>42</v>
      </c>
      <c r="U2783" s="1" t="s">
        <v>43</v>
      </c>
      <c r="V2783" t="s">
        <v>29</v>
      </c>
      <c r="W2783"/>
      <c r="X2783" t="s">
        <v>30</v>
      </c>
    </row>
    <row r="2784" spans="2:24">
      <c r="B2784" s="2" t="s">
        <v>4016</v>
      </c>
      <c r="C2784" s="1"/>
      <c r="D2784" s="1"/>
      <c r="E2784" s="1"/>
      <c r="F2784" s="1"/>
      <c r="G2784" s="1"/>
      <c r="H2784" s="1"/>
      <c r="I2784"/>
      <c r="J2784"/>
      <c r="K2784"/>
      <c r="L2784"/>
      <c r="M2784"/>
      <c r="N2784"/>
      <c r="O2784"/>
      <c r="Q2784" t="s">
        <v>25</v>
      </c>
      <c r="R2784" s="1"/>
      <c r="S2784" s="1"/>
      <c r="T2784" s="1" t="s">
        <v>423</v>
      </c>
      <c r="U2784" s="1" t="s">
        <v>28</v>
      </c>
      <c r="V2784" t="s">
        <v>29</v>
      </c>
      <c r="W2784"/>
      <c r="X2784" t="s">
        <v>30</v>
      </c>
    </row>
    <row r="2785" spans="2:24">
      <c r="B2785" s="2" t="s">
        <v>4017</v>
      </c>
      <c r="C2785" s="1"/>
      <c r="D2785" s="1"/>
      <c r="E2785" s="1"/>
      <c r="F2785" s="1"/>
      <c r="G2785" s="1"/>
      <c r="H2785" s="1"/>
      <c r="I2785"/>
      <c r="J2785"/>
      <c r="K2785"/>
      <c r="L2785"/>
      <c r="M2785"/>
      <c r="N2785"/>
      <c r="O2785"/>
      <c r="Q2785" t="s">
        <v>25</v>
      </c>
      <c r="R2785" s="1"/>
      <c r="S2785" s="1"/>
      <c r="T2785" s="1" t="s">
        <v>147</v>
      </c>
      <c r="U2785" s="1" t="s">
        <v>148</v>
      </c>
      <c r="V2785" t="s">
        <v>29</v>
      </c>
      <c r="W2785"/>
      <c r="X2785" t="s">
        <v>30</v>
      </c>
    </row>
    <row r="2786" spans="2:24">
      <c r="B2786" s="2" t="s">
        <v>4018</v>
      </c>
      <c r="C2786" s="1"/>
      <c r="D2786" s="1"/>
      <c r="E2786" s="1"/>
      <c r="F2786" s="1"/>
      <c r="G2786" s="1"/>
      <c r="H2786" s="1"/>
      <c r="I2786"/>
      <c r="J2786"/>
      <c r="K2786"/>
      <c r="L2786"/>
      <c r="M2786"/>
      <c r="N2786"/>
      <c r="O2786"/>
      <c r="Q2786" t="s">
        <v>25</v>
      </c>
      <c r="R2786" s="1"/>
      <c r="S2786" s="1"/>
      <c r="T2786" s="1" t="s">
        <v>4019</v>
      </c>
      <c r="U2786" s="1" t="s">
        <v>60</v>
      </c>
      <c r="V2786" t="s">
        <v>29</v>
      </c>
      <c r="W2786"/>
      <c r="X2786" t="s">
        <v>30</v>
      </c>
    </row>
    <row r="2787" spans="2:24">
      <c r="B2787" s="2" t="s">
        <v>4020</v>
      </c>
      <c r="C2787" s="1"/>
      <c r="D2787" s="1"/>
      <c r="E2787" s="1"/>
      <c r="F2787" s="1"/>
      <c r="G2787" s="1"/>
      <c r="H2787" s="1"/>
      <c r="I2787"/>
      <c r="J2787"/>
      <c r="K2787"/>
      <c r="L2787"/>
      <c r="M2787"/>
      <c r="N2787"/>
      <c r="O2787"/>
      <c r="Q2787" t="s">
        <v>25</v>
      </c>
      <c r="R2787" s="1"/>
      <c r="S2787" s="1"/>
      <c r="T2787" s="1" t="s">
        <v>457</v>
      </c>
      <c r="U2787" s="1" t="s">
        <v>33</v>
      </c>
      <c r="V2787" t="s">
        <v>29</v>
      </c>
      <c r="W2787"/>
      <c r="X2787" t="s">
        <v>30</v>
      </c>
    </row>
    <row r="2788" spans="2:24">
      <c r="B2788" s="2" t="s">
        <v>4021</v>
      </c>
      <c r="C2788" s="1"/>
      <c r="D2788" s="1"/>
      <c r="E2788" s="1"/>
      <c r="F2788" s="1"/>
      <c r="G2788" s="1"/>
      <c r="H2788" s="1"/>
      <c r="I2788"/>
      <c r="J2788"/>
      <c r="K2788"/>
      <c r="L2788"/>
      <c r="M2788"/>
      <c r="N2788"/>
      <c r="O2788"/>
      <c r="Q2788" t="s">
        <v>25</v>
      </c>
      <c r="R2788" s="1"/>
      <c r="S2788" s="1"/>
      <c r="T2788" s="1" t="s">
        <v>39</v>
      </c>
      <c r="U2788" s="1" t="s">
        <v>28</v>
      </c>
      <c r="V2788" t="s">
        <v>29</v>
      </c>
      <c r="W2788"/>
      <c r="X2788" t="s">
        <v>30</v>
      </c>
    </row>
    <row r="2789" spans="2:24">
      <c r="B2789" s="2" t="s">
        <v>4022</v>
      </c>
      <c r="C2789" s="1">
        <v>9739843155</v>
      </c>
      <c r="D2789" s="1"/>
      <c r="E2789" s="1"/>
      <c r="F2789" s="1"/>
      <c r="G2789" s="1" t="s">
        <v>199</v>
      </c>
      <c r="H2789" s="1" t="s">
        <v>46</v>
      </c>
      <c r="I2789"/>
      <c r="J2789"/>
      <c r="K2789"/>
      <c r="L2789"/>
      <c r="M2789"/>
      <c r="N2789"/>
      <c r="O2789"/>
      <c r="Q2789" t="s">
        <v>25</v>
      </c>
      <c r="R2789" s="1"/>
      <c r="S2789" s="1"/>
      <c r="T2789" s="1" t="s">
        <v>631</v>
      </c>
      <c r="U2789" s="1" t="s">
        <v>102</v>
      </c>
      <c r="V2789" t="s">
        <v>29</v>
      </c>
      <c r="W2789"/>
      <c r="X2789" t="s">
        <v>30</v>
      </c>
    </row>
    <row r="2790" spans="2:24">
      <c r="B2790" s="2" t="s">
        <v>4023</v>
      </c>
      <c r="C2790" s="1"/>
      <c r="D2790" s="1"/>
      <c r="E2790" s="1"/>
      <c r="F2790" s="1"/>
      <c r="G2790" s="1"/>
      <c r="H2790" s="1"/>
      <c r="I2790"/>
      <c r="J2790"/>
      <c r="K2790"/>
      <c r="L2790"/>
      <c r="M2790"/>
      <c r="N2790"/>
      <c r="O2790"/>
      <c r="Q2790" t="s">
        <v>25</v>
      </c>
      <c r="R2790" s="1"/>
      <c r="S2790" s="1"/>
      <c r="T2790" s="1" t="s">
        <v>678</v>
      </c>
      <c r="U2790" s="1" t="s">
        <v>90</v>
      </c>
      <c r="V2790" t="s">
        <v>29</v>
      </c>
      <c r="W2790"/>
      <c r="X2790" t="s">
        <v>30</v>
      </c>
    </row>
    <row r="2791" spans="2:24">
      <c r="B2791" s="2" t="s">
        <v>4024</v>
      </c>
      <c r="C2791" s="1">
        <v>9910012395</v>
      </c>
      <c r="D2791" s="1"/>
      <c r="E2791" s="1"/>
      <c r="F2791" s="1"/>
      <c r="G2791" s="1" t="s">
        <v>146</v>
      </c>
      <c r="H2791" s="1" t="s">
        <v>476</v>
      </c>
      <c r="I2791"/>
      <c r="J2791"/>
      <c r="K2791"/>
      <c r="L2791"/>
      <c r="M2791"/>
      <c r="N2791"/>
      <c r="O2791"/>
      <c r="Q2791" t="s">
        <v>25</v>
      </c>
      <c r="R2791" s="1"/>
      <c r="S2791" s="1"/>
      <c r="T2791" s="1" t="s">
        <v>39</v>
      </c>
      <c r="U2791" s="1" t="s">
        <v>28</v>
      </c>
      <c r="V2791" t="s">
        <v>29</v>
      </c>
      <c r="W2791"/>
      <c r="X2791" t="s">
        <v>30</v>
      </c>
    </row>
    <row r="2792" spans="2:24">
      <c r="B2792" s="2" t="s">
        <v>4025</v>
      </c>
      <c r="C2792" s="1">
        <v>7295041955</v>
      </c>
      <c r="D2792" s="1"/>
      <c r="E2792" s="1"/>
      <c r="F2792" s="1"/>
      <c r="G2792" s="1" t="s">
        <v>45</v>
      </c>
      <c r="H2792" s="1" t="s">
        <v>57</v>
      </c>
      <c r="I2792"/>
      <c r="J2792"/>
      <c r="K2792"/>
      <c r="L2792"/>
      <c r="M2792"/>
      <c r="N2792"/>
      <c r="O2792"/>
      <c r="Q2792" t="s">
        <v>25</v>
      </c>
      <c r="R2792" s="1"/>
      <c r="S2792" s="1"/>
      <c r="T2792" s="1" t="s">
        <v>73</v>
      </c>
      <c r="U2792" s="1" t="s">
        <v>53</v>
      </c>
      <c r="V2792" t="s">
        <v>29</v>
      </c>
      <c r="W2792"/>
      <c r="X2792" t="s">
        <v>30</v>
      </c>
    </row>
    <row r="2793" spans="2:24">
      <c r="B2793" s="2" t="s">
        <v>4026</v>
      </c>
      <c r="C2793" s="1"/>
      <c r="D2793" s="1"/>
      <c r="E2793" s="1"/>
      <c r="F2793" s="1"/>
      <c r="G2793" s="1"/>
      <c r="H2793" s="1"/>
      <c r="I2793"/>
      <c r="J2793"/>
      <c r="K2793"/>
      <c r="L2793"/>
      <c r="M2793"/>
      <c r="N2793"/>
      <c r="O2793"/>
      <c r="Q2793" t="s">
        <v>25</v>
      </c>
      <c r="R2793" s="1"/>
      <c r="S2793" s="1"/>
      <c r="T2793" s="1" t="s">
        <v>52</v>
      </c>
      <c r="U2793" s="1" t="s">
        <v>53</v>
      </c>
      <c r="V2793" t="s">
        <v>29</v>
      </c>
      <c r="W2793"/>
      <c r="X2793" t="s">
        <v>30</v>
      </c>
    </row>
    <row r="2794" spans="2:24">
      <c r="B2794" s="2" t="s">
        <v>4027</v>
      </c>
      <c r="C2794" s="1"/>
      <c r="D2794" s="1"/>
      <c r="E2794" s="1"/>
      <c r="F2794" s="1"/>
      <c r="G2794" s="1"/>
      <c r="H2794" s="1"/>
      <c r="I2794"/>
      <c r="J2794"/>
      <c r="K2794"/>
      <c r="L2794"/>
      <c r="M2794"/>
      <c r="N2794"/>
      <c r="O2794"/>
      <c r="Q2794" t="s">
        <v>25</v>
      </c>
      <c r="R2794" s="1" t="s">
        <v>4028</v>
      </c>
      <c r="S2794" s="1"/>
      <c r="T2794" s="1" t="s">
        <v>4029</v>
      </c>
      <c r="U2794" s="1" t="s">
        <v>289</v>
      </c>
      <c r="V2794" t="s">
        <v>29</v>
      </c>
      <c r="W2794"/>
      <c r="X2794" t="s">
        <v>30</v>
      </c>
    </row>
    <row r="2795" spans="2:24">
      <c r="B2795" s="2" t="s">
        <v>4030</v>
      </c>
      <c r="C2795" s="1"/>
      <c r="D2795" s="1"/>
      <c r="E2795" s="1"/>
      <c r="F2795" s="1"/>
      <c r="G2795" s="1"/>
      <c r="H2795" s="1"/>
      <c r="I2795"/>
      <c r="J2795"/>
      <c r="K2795"/>
      <c r="L2795"/>
      <c r="M2795"/>
      <c r="N2795"/>
      <c r="O2795"/>
      <c r="Q2795" t="s">
        <v>25</v>
      </c>
      <c r="R2795" s="1"/>
      <c r="S2795" s="1"/>
      <c r="T2795" s="1" t="s">
        <v>52</v>
      </c>
      <c r="U2795" s="1" t="s">
        <v>53</v>
      </c>
      <c r="V2795" t="s">
        <v>29</v>
      </c>
      <c r="W2795"/>
      <c r="X2795" t="s">
        <v>30</v>
      </c>
    </row>
    <row r="2796" spans="2:24">
      <c r="B2796" s="2" t="s">
        <v>4031</v>
      </c>
      <c r="C2796" s="1"/>
      <c r="D2796" s="1"/>
      <c r="E2796" s="1"/>
      <c r="F2796" s="1"/>
      <c r="G2796" s="1"/>
      <c r="H2796" s="1"/>
      <c r="I2796"/>
      <c r="J2796"/>
      <c r="K2796"/>
      <c r="L2796"/>
      <c r="M2796"/>
      <c r="N2796"/>
      <c r="O2796"/>
      <c r="Q2796" t="s">
        <v>25</v>
      </c>
      <c r="R2796" s="1"/>
      <c r="S2796" s="1"/>
      <c r="T2796" s="1" t="s">
        <v>52</v>
      </c>
      <c r="U2796" s="1" t="s">
        <v>53</v>
      </c>
      <c r="V2796" t="s">
        <v>29</v>
      </c>
      <c r="W2796"/>
      <c r="X2796" t="s">
        <v>30</v>
      </c>
    </row>
    <row r="2797" spans="2:24">
      <c r="B2797" s="2" t="s">
        <v>4032</v>
      </c>
      <c r="C2797" s="1"/>
      <c r="D2797" s="1"/>
      <c r="E2797" s="1"/>
      <c r="F2797" s="1"/>
      <c r="G2797" s="1"/>
      <c r="H2797" s="1"/>
      <c r="I2797"/>
      <c r="J2797"/>
      <c r="K2797"/>
      <c r="L2797"/>
      <c r="M2797"/>
      <c r="N2797"/>
      <c r="O2797"/>
      <c r="Q2797" t="s">
        <v>25</v>
      </c>
      <c r="R2797" s="1"/>
      <c r="S2797" s="1"/>
      <c r="T2797" s="1" t="s">
        <v>59</v>
      </c>
      <c r="U2797" s="1" t="s">
        <v>60</v>
      </c>
      <c r="V2797" t="s">
        <v>29</v>
      </c>
      <c r="W2797"/>
      <c r="X2797" t="s">
        <v>30</v>
      </c>
    </row>
    <row r="2798" spans="2:24">
      <c r="B2798" s="2" t="s">
        <v>4033</v>
      </c>
      <c r="C2798" s="1"/>
      <c r="D2798" s="1"/>
      <c r="E2798" s="1"/>
      <c r="F2798" s="1"/>
      <c r="G2798" s="1"/>
      <c r="H2798" s="1"/>
      <c r="I2798"/>
      <c r="J2798"/>
      <c r="K2798"/>
      <c r="L2798"/>
      <c r="M2798"/>
      <c r="N2798"/>
      <c r="O2798"/>
      <c r="Q2798" t="s">
        <v>25</v>
      </c>
      <c r="R2798" s="1"/>
      <c r="S2798" s="1"/>
      <c r="T2798" s="1" t="s">
        <v>4034</v>
      </c>
      <c r="U2798" s="1" t="s">
        <v>350</v>
      </c>
      <c r="V2798" t="s">
        <v>29</v>
      </c>
      <c r="W2798"/>
      <c r="X2798" t="s">
        <v>30</v>
      </c>
    </row>
    <row r="2799" spans="2:24">
      <c r="B2799" s="2" t="s">
        <v>4035</v>
      </c>
      <c r="C2799" s="1"/>
      <c r="D2799" s="1"/>
      <c r="E2799" s="1"/>
      <c r="F2799" s="1"/>
      <c r="G2799" s="1"/>
      <c r="H2799" s="1"/>
      <c r="I2799"/>
      <c r="J2799"/>
      <c r="K2799"/>
      <c r="L2799"/>
      <c r="M2799"/>
      <c r="N2799"/>
      <c r="O2799"/>
      <c r="Q2799" t="s">
        <v>25</v>
      </c>
      <c r="R2799" s="1"/>
      <c r="S2799" s="1"/>
      <c r="T2799" s="1" t="s">
        <v>450</v>
      </c>
      <c r="U2799" s="1" t="s">
        <v>90</v>
      </c>
      <c r="V2799" t="s">
        <v>29</v>
      </c>
      <c r="W2799"/>
      <c r="X2799" t="s">
        <v>30</v>
      </c>
    </row>
    <row r="2800" spans="2:24">
      <c r="B2800" s="2" t="s">
        <v>4036</v>
      </c>
      <c r="C2800" s="1">
        <v>9999800134</v>
      </c>
      <c r="D2800" s="1"/>
      <c r="E2800" s="1"/>
      <c r="F2800" s="1"/>
      <c r="G2800" s="1" t="s">
        <v>146</v>
      </c>
      <c r="H2800" s="1" t="s">
        <v>247</v>
      </c>
      <c r="I2800"/>
      <c r="J2800"/>
      <c r="K2800"/>
      <c r="L2800"/>
      <c r="M2800"/>
      <c r="N2800"/>
      <c r="O2800"/>
      <c r="Q2800" t="s">
        <v>25</v>
      </c>
      <c r="R2800" s="1"/>
      <c r="S2800" s="1"/>
      <c r="T2800" s="1" t="s">
        <v>84</v>
      </c>
      <c r="U2800" s="1" t="s">
        <v>53</v>
      </c>
      <c r="V2800" t="s">
        <v>29</v>
      </c>
      <c r="W2800"/>
      <c r="X2800" t="s">
        <v>30</v>
      </c>
    </row>
    <row r="2801" spans="2:24">
      <c r="B2801" s="2" t="s">
        <v>4037</v>
      </c>
      <c r="C2801" s="1"/>
      <c r="D2801" s="1"/>
      <c r="E2801" s="1"/>
      <c r="F2801" s="1"/>
      <c r="G2801" s="1"/>
      <c r="H2801" s="1"/>
      <c r="I2801"/>
      <c r="J2801"/>
      <c r="K2801"/>
      <c r="L2801"/>
      <c r="M2801"/>
      <c r="N2801"/>
      <c r="O2801"/>
      <c r="Q2801" t="s">
        <v>25</v>
      </c>
      <c r="R2801" s="1"/>
      <c r="S2801" s="1"/>
      <c r="T2801" s="1" t="s">
        <v>423</v>
      </c>
      <c r="U2801" s="1" t="s">
        <v>28</v>
      </c>
      <c r="V2801" t="s">
        <v>29</v>
      </c>
      <c r="W2801"/>
      <c r="X2801" t="s">
        <v>30</v>
      </c>
    </row>
    <row r="2802" spans="2:24">
      <c r="B2802" s="2" t="s">
        <v>4038</v>
      </c>
      <c r="C2802" s="1"/>
      <c r="D2802" s="1"/>
      <c r="E2802" s="1"/>
      <c r="F2802" s="1"/>
      <c r="G2802" s="1"/>
      <c r="H2802" s="1"/>
      <c r="I2802"/>
      <c r="J2802"/>
      <c r="K2802"/>
      <c r="L2802"/>
      <c r="M2802"/>
      <c r="N2802"/>
      <c r="O2802"/>
      <c r="Q2802" t="s">
        <v>25</v>
      </c>
      <c r="R2802" s="1"/>
      <c r="S2802" s="1"/>
      <c r="T2802" s="1" t="s">
        <v>52</v>
      </c>
      <c r="U2802" s="1" t="s">
        <v>53</v>
      </c>
      <c r="V2802" t="s">
        <v>29</v>
      </c>
      <c r="W2802"/>
      <c r="X2802" t="s">
        <v>30</v>
      </c>
    </row>
    <row r="2803" spans="2:24">
      <c r="B2803" s="2" t="s">
        <v>4039</v>
      </c>
      <c r="C2803" s="1"/>
      <c r="D2803" s="1"/>
      <c r="E2803" s="1"/>
      <c r="F2803" s="1"/>
      <c r="G2803" s="1"/>
      <c r="H2803" s="1"/>
      <c r="I2803"/>
      <c r="J2803"/>
      <c r="K2803"/>
      <c r="L2803"/>
      <c r="M2803"/>
      <c r="N2803"/>
      <c r="O2803"/>
      <c r="Q2803" t="s">
        <v>25</v>
      </c>
      <c r="R2803" s="1" t="s">
        <v>4040</v>
      </c>
      <c r="S2803" s="1"/>
      <c r="T2803" s="1" t="s">
        <v>39</v>
      </c>
      <c r="U2803" s="1" t="s">
        <v>28</v>
      </c>
      <c r="V2803" t="s">
        <v>29</v>
      </c>
      <c r="W2803"/>
      <c r="X2803" t="s">
        <v>30</v>
      </c>
    </row>
    <row r="2804" spans="2:24">
      <c r="B2804" s="2" t="s">
        <v>4041</v>
      </c>
      <c r="C2804" s="1"/>
      <c r="D2804" s="1"/>
      <c r="E2804" s="1"/>
      <c r="F2804" s="1"/>
      <c r="G2804" s="1"/>
      <c r="H2804" s="1"/>
      <c r="I2804"/>
      <c r="J2804"/>
      <c r="K2804"/>
      <c r="L2804"/>
      <c r="M2804"/>
      <c r="N2804"/>
      <c r="O2804"/>
      <c r="Q2804" t="s">
        <v>25</v>
      </c>
      <c r="R2804" s="1"/>
      <c r="S2804" s="1"/>
      <c r="T2804" s="1" t="s">
        <v>908</v>
      </c>
      <c r="U2804" s="1" t="s">
        <v>43</v>
      </c>
      <c r="V2804" t="s">
        <v>29</v>
      </c>
      <c r="W2804"/>
      <c r="X2804" t="s">
        <v>30</v>
      </c>
    </row>
    <row r="2805" spans="2:24">
      <c r="B2805" s="2" t="s">
        <v>4042</v>
      </c>
      <c r="C2805" s="1">
        <v>9873028786</v>
      </c>
      <c r="D2805" s="1"/>
      <c r="E2805" s="1"/>
      <c r="F2805" s="1"/>
      <c r="G2805" s="1" t="s">
        <v>45</v>
      </c>
      <c r="H2805" s="1" t="s">
        <v>57</v>
      </c>
      <c r="I2805"/>
      <c r="J2805"/>
      <c r="K2805"/>
      <c r="L2805"/>
      <c r="M2805"/>
      <c r="N2805"/>
      <c r="O2805"/>
      <c r="Q2805" t="s">
        <v>25</v>
      </c>
      <c r="R2805" s="1"/>
      <c r="S2805" s="1"/>
      <c r="T2805" s="1" t="s">
        <v>73</v>
      </c>
      <c r="U2805" s="1" t="s">
        <v>53</v>
      </c>
      <c r="V2805" t="s">
        <v>29</v>
      </c>
      <c r="W2805"/>
      <c r="X2805" t="s">
        <v>30</v>
      </c>
    </row>
    <row r="2806" spans="2:24">
      <c r="B2806" s="2" t="s">
        <v>4043</v>
      </c>
      <c r="C2806" s="1">
        <v>9868182599</v>
      </c>
      <c r="D2806" s="1"/>
      <c r="E2806" s="1"/>
      <c r="F2806" s="1"/>
      <c r="G2806" s="1" t="s">
        <v>56</v>
      </c>
      <c r="H2806" s="1" t="s">
        <v>92</v>
      </c>
      <c r="I2806"/>
      <c r="J2806"/>
      <c r="K2806"/>
      <c r="L2806"/>
      <c r="M2806"/>
      <c r="N2806"/>
      <c r="O2806"/>
      <c r="Q2806" t="s">
        <v>25</v>
      </c>
      <c r="R2806" s="1"/>
      <c r="S2806" s="1"/>
      <c r="T2806" s="1" t="s">
        <v>820</v>
      </c>
      <c r="U2806" s="1" t="s">
        <v>53</v>
      </c>
      <c r="V2806" t="s">
        <v>29</v>
      </c>
      <c r="W2806"/>
      <c r="X2806" t="s">
        <v>30</v>
      </c>
    </row>
    <row r="2807" spans="2:24">
      <c r="B2807" s="2" t="s">
        <v>4044</v>
      </c>
      <c r="C2807" s="1"/>
      <c r="D2807" s="1"/>
      <c r="E2807" s="1"/>
      <c r="F2807" s="1"/>
      <c r="G2807" s="1"/>
      <c r="H2807" s="1"/>
      <c r="I2807"/>
      <c r="J2807"/>
      <c r="K2807"/>
      <c r="L2807"/>
      <c r="M2807"/>
      <c r="N2807"/>
      <c r="O2807"/>
      <c r="Q2807" t="s">
        <v>25</v>
      </c>
      <c r="R2807" s="1" t="s">
        <v>4045</v>
      </c>
      <c r="S2807" s="1"/>
      <c r="T2807" s="1" t="s">
        <v>239</v>
      </c>
      <c r="U2807" s="1" t="s">
        <v>240</v>
      </c>
      <c r="V2807" t="s">
        <v>29</v>
      </c>
      <c r="W2807"/>
      <c r="X2807" t="s">
        <v>30</v>
      </c>
    </row>
    <row r="2808" spans="2:24">
      <c r="B2808" s="2" t="s">
        <v>4046</v>
      </c>
      <c r="C2808" s="1"/>
      <c r="D2808" s="1"/>
      <c r="E2808" s="1"/>
      <c r="F2808" s="1"/>
      <c r="G2808" s="1"/>
      <c r="H2808" s="1"/>
      <c r="I2808"/>
      <c r="J2808"/>
      <c r="K2808"/>
      <c r="L2808"/>
      <c r="M2808"/>
      <c r="N2808"/>
      <c r="O2808"/>
      <c r="Q2808" t="s">
        <v>25</v>
      </c>
      <c r="R2808" s="1"/>
      <c r="S2808" s="1"/>
      <c r="T2808" s="1" t="s">
        <v>380</v>
      </c>
      <c r="U2808" s="1" t="s">
        <v>28</v>
      </c>
      <c r="V2808" t="s">
        <v>29</v>
      </c>
      <c r="W2808"/>
      <c r="X2808" t="s">
        <v>30</v>
      </c>
    </row>
    <row r="2809" spans="2:24">
      <c r="B2809" s="2" t="s">
        <v>4047</v>
      </c>
      <c r="C2809" s="1"/>
      <c r="D2809" s="1"/>
      <c r="E2809" s="1"/>
      <c r="F2809" s="1"/>
      <c r="G2809" s="1"/>
      <c r="H2809" s="1"/>
      <c r="I2809"/>
      <c r="J2809"/>
      <c r="K2809"/>
      <c r="L2809"/>
      <c r="M2809"/>
      <c r="N2809"/>
      <c r="O2809"/>
      <c r="Q2809" t="s">
        <v>25</v>
      </c>
      <c r="R2809" s="1"/>
      <c r="S2809" s="1"/>
      <c r="T2809" s="1" t="s">
        <v>651</v>
      </c>
      <c r="U2809" s="1" t="s">
        <v>60</v>
      </c>
      <c r="V2809" t="s">
        <v>29</v>
      </c>
      <c r="W2809"/>
      <c r="X2809" t="s">
        <v>30</v>
      </c>
    </row>
    <row r="2810" spans="2:24">
      <c r="B2810" s="2" t="s">
        <v>4048</v>
      </c>
      <c r="C2810" s="1"/>
      <c r="D2810" s="1"/>
      <c r="E2810" s="1"/>
      <c r="F2810" s="1"/>
      <c r="G2810" s="1"/>
      <c r="H2810" s="1"/>
      <c r="I2810"/>
      <c r="J2810"/>
      <c r="K2810"/>
      <c r="L2810"/>
      <c r="M2810"/>
      <c r="N2810"/>
      <c r="O2810"/>
      <c r="Q2810" t="s">
        <v>25</v>
      </c>
      <c r="R2810" s="1"/>
      <c r="S2810" s="1"/>
      <c r="T2810" s="1" t="s">
        <v>202</v>
      </c>
      <c r="U2810" s="1" t="s">
        <v>116</v>
      </c>
      <c r="V2810" t="s">
        <v>29</v>
      </c>
      <c r="W2810"/>
      <c r="X2810" t="s">
        <v>30</v>
      </c>
    </row>
    <row r="2811" spans="2:24">
      <c r="B2811" s="2" t="s">
        <v>4049</v>
      </c>
      <c r="C2811" s="1"/>
      <c r="D2811" s="1"/>
      <c r="E2811" s="1"/>
      <c r="F2811" s="1"/>
      <c r="G2811" s="1"/>
      <c r="H2811" s="1"/>
      <c r="I2811"/>
      <c r="J2811"/>
      <c r="K2811"/>
      <c r="L2811"/>
      <c r="M2811"/>
      <c r="N2811"/>
      <c r="O2811"/>
      <c r="Q2811" t="s">
        <v>25</v>
      </c>
      <c r="R2811" s="1"/>
      <c r="S2811" s="1"/>
      <c r="T2811" s="1" t="s">
        <v>502</v>
      </c>
      <c r="U2811" s="1" t="s">
        <v>276</v>
      </c>
      <c r="V2811" t="s">
        <v>29</v>
      </c>
      <c r="W2811"/>
      <c r="X2811" t="s">
        <v>30</v>
      </c>
    </row>
    <row r="2812" spans="2:24">
      <c r="B2812" s="2" t="s">
        <v>4050</v>
      </c>
      <c r="C2812" s="1"/>
      <c r="D2812" s="1"/>
      <c r="E2812" s="1"/>
      <c r="F2812" s="1"/>
      <c r="G2812" s="1"/>
      <c r="H2812" s="1"/>
      <c r="I2812"/>
      <c r="J2812"/>
      <c r="K2812"/>
      <c r="L2812"/>
      <c r="M2812"/>
      <c r="N2812"/>
      <c r="O2812"/>
      <c r="Q2812" t="s">
        <v>25</v>
      </c>
      <c r="R2812" s="1"/>
      <c r="S2812" s="1"/>
      <c r="T2812" s="1" t="s">
        <v>631</v>
      </c>
      <c r="U2812" s="1" t="s">
        <v>102</v>
      </c>
      <c r="V2812" t="s">
        <v>29</v>
      </c>
      <c r="W2812"/>
      <c r="X2812" t="s">
        <v>30</v>
      </c>
    </row>
    <row r="2813" spans="2:24">
      <c r="B2813" s="2" t="s">
        <v>4051</v>
      </c>
      <c r="C2813" s="1"/>
      <c r="D2813" s="1"/>
      <c r="E2813" s="1"/>
      <c r="F2813" s="1"/>
      <c r="G2813" s="1"/>
      <c r="H2813" s="1"/>
      <c r="I2813"/>
      <c r="J2813"/>
      <c r="K2813"/>
      <c r="L2813"/>
      <c r="M2813"/>
      <c r="N2813"/>
      <c r="O2813"/>
      <c r="Q2813" t="s">
        <v>25</v>
      </c>
      <c r="R2813" s="1"/>
      <c r="S2813" s="1"/>
      <c r="T2813" s="1" t="s">
        <v>678</v>
      </c>
      <c r="U2813" s="1" t="s">
        <v>90</v>
      </c>
      <c r="V2813" t="s">
        <v>29</v>
      </c>
      <c r="W2813"/>
      <c r="X2813" t="s">
        <v>30</v>
      </c>
    </row>
    <row r="2814" spans="2:24">
      <c r="B2814" s="2" t="s">
        <v>4052</v>
      </c>
      <c r="C2814" s="1"/>
      <c r="D2814" s="1"/>
      <c r="E2814" s="1"/>
      <c r="F2814" s="1"/>
      <c r="G2814" s="1"/>
      <c r="H2814" s="1"/>
      <c r="I2814"/>
      <c r="J2814"/>
      <c r="K2814"/>
      <c r="L2814"/>
      <c r="M2814"/>
      <c r="N2814"/>
      <c r="O2814"/>
      <c r="Q2814" t="s">
        <v>25</v>
      </c>
      <c r="R2814" s="1" t="s">
        <v>4053</v>
      </c>
      <c r="S2814" s="1"/>
      <c r="T2814" s="1" t="s">
        <v>1021</v>
      </c>
      <c r="U2814" s="1" t="s">
        <v>179</v>
      </c>
      <c r="V2814" t="s">
        <v>29</v>
      </c>
      <c r="W2814"/>
      <c r="X2814" t="s">
        <v>30</v>
      </c>
    </row>
    <row r="2815" spans="2:24">
      <c r="B2815" s="2" t="s">
        <v>4054</v>
      </c>
      <c r="C2815" s="1"/>
      <c r="D2815" s="1"/>
      <c r="E2815" s="1"/>
      <c r="F2815" s="1"/>
      <c r="G2815" s="1"/>
      <c r="H2815" s="1"/>
      <c r="I2815"/>
      <c r="J2815"/>
      <c r="K2815"/>
      <c r="L2815"/>
      <c r="M2815"/>
      <c r="N2815"/>
      <c r="O2815"/>
      <c r="Q2815" t="s">
        <v>25</v>
      </c>
      <c r="R2815" s="1"/>
      <c r="S2815" s="1"/>
      <c r="T2815" s="1" t="s">
        <v>2064</v>
      </c>
      <c r="U2815" s="1" t="s">
        <v>102</v>
      </c>
      <c r="V2815" t="s">
        <v>29</v>
      </c>
      <c r="W2815"/>
      <c r="X2815" t="s">
        <v>30</v>
      </c>
    </row>
    <row r="2816" spans="2:24">
      <c r="B2816" s="2" t="s">
        <v>4055</v>
      </c>
      <c r="C2816" s="1"/>
      <c r="D2816" s="1"/>
      <c r="E2816" s="1"/>
      <c r="F2816" s="1"/>
      <c r="G2816" s="1"/>
      <c r="H2816" s="1"/>
      <c r="I2816"/>
      <c r="J2816"/>
      <c r="K2816"/>
      <c r="L2816"/>
      <c r="M2816"/>
      <c r="N2816"/>
      <c r="O2816"/>
      <c r="Q2816" t="s">
        <v>25</v>
      </c>
      <c r="R2816" s="1"/>
      <c r="S2816" s="1"/>
      <c r="T2816" s="1" t="s">
        <v>184</v>
      </c>
      <c r="U2816" s="1" t="s">
        <v>185</v>
      </c>
      <c r="V2816" t="s">
        <v>29</v>
      </c>
      <c r="W2816"/>
      <c r="X2816" t="s">
        <v>30</v>
      </c>
    </row>
    <row r="2817" spans="2:24">
      <c r="B2817" s="2" t="s">
        <v>4056</v>
      </c>
      <c r="C2817" s="1"/>
      <c r="D2817" s="1"/>
      <c r="E2817" s="1"/>
      <c r="F2817" s="1"/>
      <c r="G2817" s="1"/>
      <c r="H2817" s="1"/>
      <c r="I2817"/>
      <c r="J2817"/>
      <c r="K2817"/>
      <c r="L2817"/>
      <c r="M2817"/>
      <c r="N2817"/>
      <c r="O2817"/>
      <c r="Q2817" t="s">
        <v>25</v>
      </c>
      <c r="R2817" s="1"/>
      <c r="S2817" s="1"/>
      <c r="T2817" s="1" t="s">
        <v>345</v>
      </c>
      <c r="U2817" s="1" t="s">
        <v>116</v>
      </c>
      <c r="V2817" t="s">
        <v>29</v>
      </c>
      <c r="W2817"/>
      <c r="X2817" t="s">
        <v>30</v>
      </c>
    </row>
    <row r="2818" spans="2:24">
      <c r="B2818" s="2" t="s">
        <v>4057</v>
      </c>
      <c r="C2818" s="1"/>
      <c r="D2818" s="1"/>
      <c r="E2818" s="1"/>
      <c r="F2818" s="1"/>
      <c r="G2818" s="1"/>
      <c r="H2818" s="1"/>
      <c r="I2818"/>
      <c r="J2818"/>
      <c r="K2818"/>
      <c r="L2818"/>
      <c r="M2818"/>
      <c r="N2818"/>
      <c r="O2818"/>
      <c r="Q2818" t="s">
        <v>25</v>
      </c>
      <c r="R2818" s="1"/>
      <c r="S2818" s="1"/>
      <c r="T2818" s="1" t="s">
        <v>115</v>
      </c>
      <c r="U2818" s="1" t="s">
        <v>116</v>
      </c>
      <c r="V2818" t="s">
        <v>29</v>
      </c>
      <c r="W2818"/>
      <c r="X2818" t="s">
        <v>30</v>
      </c>
    </row>
    <row r="2819" spans="2:24">
      <c r="B2819" s="2" t="s">
        <v>4058</v>
      </c>
      <c r="C2819" s="1"/>
      <c r="D2819" s="1"/>
      <c r="E2819" s="1"/>
      <c r="F2819" s="1"/>
      <c r="G2819" s="1"/>
      <c r="H2819" s="1"/>
      <c r="I2819"/>
      <c r="J2819"/>
      <c r="K2819"/>
      <c r="L2819"/>
      <c r="M2819"/>
      <c r="N2819"/>
      <c r="O2819"/>
      <c r="Q2819" t="s">
        <v>25</v>
      </c>
      <c r="R2819" s="1"/>
      <c r="S2819" s="1"/>
      <c r="T2819" s="1" t="s">
        <v>784</v>
      </c>
      <c r="U2819" s="1" t="s">
        <v>179</v>
      </c>
      <c r="V2819" t="s">
        <v>29</v>
      </c>
      <c r="W2819"/>
      <c r="X2819" t="s">
        <v>30</v>
      </c>
    </row>
    <row r="2820" spans="2:24">
      <c r="B2820" s="2" t="s">
        <v>4059</v>
      </c>
      <c r="C2820" s="1"/>
      <c r="D2820" s="1"/>
      <c r="E2820" s="1"/>
      <c r="F2820" s="1"/>
      <c r="G2820" s="1"/>
      <c r="H2820" s="1"/>
      <c r="I2820"/>
      <c r="J2820"/>
      <c r="K2820"/>
      <c r="L2820"/>
      <c r="M2820"/>
      <c r="N2820"/>
      <c r="O2820"/>
      <c r="Q2820" t="s">
        <v>25</v>
      </c>
      <c r="R2820" s="1"/>
      <c r="S2820" s="1"/>
      <c r="T2820" s="1" t="s">
        <v>258</v>
      </c>
      <c r="U2820" s="1" t="s">
        <v>179</v>
      </c>
      <c r="V2820" t="s">
        <v>29</v>
      </c>
      <c r="W2820"/>
      <c r="X2820" t="s">
        <v>30</v>
      </c>
    </row>
    <row r="2821" spans="2:24">
      <c r="B2821" s="2" t="s">
        <v>4060</v>
      </c>
      <c r="C2821" s="1"/>
      <c r="D2821" s="1"/>
      <c r="E2821" s="1"/>
      <c r="F2821" s="1"/>
      <c r="G2821" s="1"/>
      <c r="H2821" s="1"/>
      <c r="I2821"/>
      <c r="J2821"/>
      <c r="K2821"/>
      <c r="L2821"/>
      <c r="M2821"/>
      <c r="N2821"/>
      <c r="O2821"/>
      <c r="Q2821" t="s">
        <v>25</v>
      </c>
      <c r="R2821" s="1"/>
      <c r="S2821" s="1"/>
      <c r="T2821" s="1" t="s">
        <v>215</v>
      </c>
      <c r="U2821" s="1" t="s">
        <v>102</v>
      </c>
      <c r="V2821" t="s">
        <v>29</v>
      </c>
      <c r="W2821"/>
      <c r="X2821" t="s">
        <v>30</v>
      </c>
    </row>
    <row r="2822" spans="2:24">
      <c r="B2822" s="2" t="s">
        <v>4061</v>
      </c>
      <c r="C2822" s="1"/>
      <c r="D2822" s="1"/>
      <c r="E2822" s="1"/>
      <c r="F2822" s="1"/>
      <c r="G2822" s="1"/>
      <c r="H2822" s="1"/>
      <c r="I2822"/>
      <c r="J2822"/>
      <c r="K2822"/>
      <c r="L2822"/>
      <c r="M2822"/>
      <c r="N2822"/>
      <c r="O2822"/>
      <c r="Q2822" t="s">
        <v>25</v>
      </c>
      <c r="R2822" s="1"/>
      <c r="S2822" s="1"/>
      <c r="T2822" s="1" t="s">
        <v>52</v>
      </c>
      <c r="U2822" s="1" t="s">
        <v>53</v>
      </c>
      <c r="V2822" t="s">
        <v>29</v>
      </c>
      <c r="W2822"/>
      <c r="X2822" t="s">
        <v>30</v>
      </c>
    </row>
    <row r="2823" spans="2:24">
      <c r="B2823" s="2" t="s">
        <v>4062</v>
      </c>
      <c r="C2823" s="1">
        <f>919725311268</f>
        <v>919725311268</v>
      </c>
      <c r="D2823" s="1"/>
      <c r="E2823" s="1"/>
      <c r="F2823" s="1"/>
      <c r="G2823" s="1" t="s">
        <v>230</v>
      </c>
      <c r="H2823" s="1" t="s">
        <v>46</v>
      </c>
      <c r="I2823"/>
      <c r="J2823"/>
      <c r="K2823"/>
      <c r="L2823"/>
      <c r="M2823"/>
      <c r="N2823"/>
      <c r="O2823"/>
      <c r="Q2823" t="s">
        <v>25</v>
      </c>
      <c r="R2823" s="1"/>
      <c r="S2823" s="1"/>
      <c r="T2823" s="1" t="s">
        <v>4063</v>
      </c>
      <c r="U2823" s="1" t="s">
        <v>116</v>
      </c>
      <c r="V2823" t="s">
        <v>29</v>
      </c>
      <c r="W2823"/>
      <c r="X2823" t="s">
        <v>30</v>
      </c>
    </row>
    <row r="2824" spans="2:24">
      <c r="B2824" s="2" t="s">
        <v>4064</v>
      </c>
      <c r="C2824" s="1">
        <v>9947923518</v>
      </c>
      <c r="D2824" s="1"/>
      <c r="E2824" s="1"/>
      <c r="F2824" s="1"/>
      <c r="G2824" s="1" t="s">
        <v>45</v>
      </c>
      <c r="H2824" s="1" t="s">
        <v>92</v>
      </c>
      <c r="I2824"/>
      <c r="J2824"/>
      <c r="K2824"/>
      <c r="L2824"/>
      <c r="M2824"/>
      <c r="N2824"/>
      <c r="O2824"/>
      <c r="Q2824" t="s">
        <v>25</v>
      </c>
      <c r="R2824" s="1"/>
      <c r="S2824" s="1"/>
      <c r="T2824" s="1" t="s">
        <v>291</v>
      </c>
      <c r="U2824" s="1" t="s">
        <v>60</v>
      </c>
      <c r="V2824" t="s">
        <v>29</v>
      </c>
      <c r="W2824"/>
      <c r="X2824" t="s">
        <v>30</v>
      </c>
    </row>
    <row r="2825" spans="2:24">
      <c r="B2825" s="2" t="s">
        <v>4065</v>
      </c>
      <c r="C2825" s="1"/>
      <c r="D2825" s="1"/>
      <c r="E2825" s="1"/>
      <c r="F2825" s="1"/>
      <c r="G2825" s="1"/>
      <c r="H2825" s="1"/>
      <c r="I2825"/>
      <c r="J2825"/>
      <c r="K2825"/>
      <c r="L2825"/>
      <c r="M2825"/>
      <c r="N2825"/>
      <c r="O2825"/>
      <c r="Q2825" t="s">
        <v>25</v>
      </c>
      <c r="R2825" s="1"/>
      <c r="S2825" s="1"/>
      <c r="T2825" s="1" t="s">
        <v>305</v>
      </c>
      <c r="U2825" s="1" t="s">
        <v>33</v>
      </c>
      <c r="V2825" t="s">
        <v>29</v>
      </c>
      <c r="W2825"/>
      <c r="X2825" t="s">
        <v>30</v>
      </c>
    </row>
    <row r="2826" spans="2:24">
      <c r="B2826" s="2" t="s">
        <v>4066</v>
      </c>
      <c r="C2826" s="1">
        <v>9999251168</v>
      </c>
      <c r="D2826" s="1"/>
      <c r="E2826" s="1"/>
      <c r="F2826" s="1"/>
      <c r="G2826" s="1" t="s">
        <v>1942</v>
      </c>
      <c r="H2826" s="1" t="s">
        <v>247</v>
      </c>
      <c r="I2826"/>
      <c r="J2826"/>
      <c r="K2826"/>
      <c r="L2826"/>
      <c r="M2826"/>
      <c r="N2826"/>
      <c r="O2826"/>
      <c r="Q2826" t="s">
        <v>25</v>
      </c>
      <c r="R2826" s="1"/>
      <c r="S2826" s="1"/>
      <c r="T2826" s="1" t="s">
        <v>93</v>
      </c>
      <c r="U2826" s="1" t="s">
        <v>53</v>
      </c>
      <c r="V2826" t="s">
        <v>29</v>
      </c>
      <c r="W2826"/>
      <c r="X2826" t="s">
        <v>30</v>
      </c>
    </row>
    <row r="2827" spans="2:24">
      <c r="B2827" s="2" t="s">
        <v>4067</v>
      </c>
      <c r="C2827" s="1"/>
      <c r="D2827" s="1"/>
      <c r="E2827" s="1"/>
      <c r="F2827" s="1"/>
      <c r="G2827" s="1"/>
      <c r="H2827" s="1"/>
      <c r="I2827"/>
      <c r="J2827"/>
      <c r="K2827"/>
      <c r="L2827"/>
      <c r="M2827"/>
      <c r="N2827"/>
      <c r="O2827"/>
      <c r="Q2827" t="s">
        <v>25</v>
      </c>
      <c r="R2827" s="1"/>
      <c r="S2827" s="1"/>
      <c r="T2827" s="1" t="s">
        <v>115</v>
      </c>
      <c r="U2827" s="1" t="s">
        <v>116</v>
      </c>
      <c r="V2827" t="s">
        <v>29</v>
      </c>
      <c r="W2827"/>
      <c r="X2827" t="s">
        <v>30</v>
      </c>
    </row>
    <row r="2828" spans="2:24">
      <c r="B2828" s="2" t="s">
        <v>4068</v>
      </c>
      <c r="C2828" s="1"/>
      <c r="D2828" s="1"/>
      <c r="E2828" s="1"/>
      <c r="F2828" s="1"/>
      <c r="G2828" s="1"/>
      <c r="H2828" s="1"/>
      <c r="I2828"/>
      <c r="J2828"/>
      <c r="K2828"/>
      <c r="L2828"/>
      <c r="M2828"/>
      <c r="N2828"/>
      <c r="O2828"/>
      <c r="Q2828" t="s">
        <v>25</v>
      </c>
      <c r="R2828" s="1"/>
      <c r="S2828" s="1"/>
      <c r="T2828" s="1" t="s">
        <v>52</v>
      </c>
      <c r="U2828" s="1" t="s">
        <v>53</v>
      </c>
      <c r="V2828" t="s">
        <v>29</v>
      </c>
      <c r="W2828"/>
      <c r="X2828" t="s">
        <v>30</v>
      </c>
    </row>
    <row r="2829" spans="2:24">
      <c r="B2829" s="2" t="s">
        <v>4069</v>
      </c>
      <c r="C2829" s="1"/>
      <c r="D2829" s="1"/>
      <c r="E2829" s="1"/>
      <c r="F2829" s="1"/>
      <c r="G2829" s="1"/>
      <c r="H2829" s="1"/>
      <c r="I2829"/>
      <c r="J2829"/>
      <c r="K2829"/>
      <c r="L2829"/>
      <c r="M2829"/>
      <c r="N2829"/>
      <c r="O2829"/>
      <c r="Q2829" t="s">
        <v>25</v>
      </c>
      <c r="R2829" s="1"/>
      <c r="S2829" s="1"/>
      <c r="T2829" s="1" t="s">
        <v>1365</v>
      </c>
      <c r="U2829" s="1" t="s">
        <v>105</v>
      </c>
      <c r="V2829" t="s">
        <v>29</v>
      </c>
      <c r="W2829"/>
      <c r="X2829" t="s">
        <v>30</v>
      </c>
    </row>
    <row r="2830" spans="2:24">
      <c r="B2830" s="2" t="s">
        <v>4070</v>
      </c>
      <c r="C2830" s="1">
        <v>9826939369</v>
      </c>
      <c r="D2830" s="1"/>
      <c r="E2830" s="1"/>
      <c r="F2830" s="1"/>
      <c r="G2830" s="1" t="s">
        <v>45</v>
      </c>
      <c r="H2830" s="1" t="s">
        <v>57</v>
      </c>
      <c r="I2830"/>
      <c r="J2830"/>
      <c r="K2830"/>
      <c r="L2830"/>
      <c r="M2830"/>
      <c r="N2830"/>
      <c r="O2830"/>
      <c r="Q2830" t="s">
        <v>25</v>
      </c>
      <c r="R2830" s="1" t="s">
        <v>4071</v>
      </c>
      <c r="S2830" s="1"/>
      <c r="T2830" s="1" t="s">
        <v>110</v>
      </c>
      <c r="U2830" s="1" t="s">
        <v>105</v>
      </c>
      <c r="V2830" t="s">
        <v>29</v>
      </c>
      <c r="W2830"/>
      <c r="X2830" t="s">
        <v>30</v>
      </c>
    </row>
    <row r="2831" spans="2:24">
      <c r="B2831" s="2" t="s">
        <v>4072</v>
      </c>
      <c r="C2831" s="1"/>
      <c r="D2831" s="1"/>
      <c r="E2831" s="1"/>
      <c r="F2831" s="1"/>
      <c r="G2831" s="1"/>
      <c r="H2831" s="1"/>
      <c r="I2831"/>
      <c r="J2831"/>
      <c r="K2831"/>
      <c r="L2831"/>
      <c r="M2831"/>
      <c r="N2831"/>
      <c r="O2831"/>
      <c r="Q2831" t="s">
        <v>25</v>
      </c>
      <c r="R2831" s="1"/>
      <c r="S2831" s="1"/>
      <c r="T2831" s="1" t="s">
        <v>1285</v>
      </c>
      <c r="U2831" s="1" t="s">
        <v>116</v>
      </c>
      <c r="V2831" t="s">
        <v>29</v>
      </c>
      <c r="W2831"/>
      <c r="X2831" t="s">
        <v>30</v>
      </c>
    </row>
    <row r="2832" spans="2:24">
      <c r="B2832" s="2" t="s">
        <v>4073</v>
      </c>
      <c r="C2832" s="1"/>
      <c r="D2832" s="1"/>
      <c r="E2832" s="1"/>
      <c r="F2832" s="1"/>
      <c r="G2832" s="1"/>
      <c r="H2832" s="1"/>
      <c r="I2832"/>
      <c r="J2832"/>
      <c r="K2832"/>
      <c r="L2832"/>
      <c r="M2832"/>
      <c r="N2832"/>
      <c r="O2832"/>
      <c r="Q2832" t="s">
        <v>25</v>
      </c>
      <c r="R2832" s="1"/>
      <c r="S2832" s="1"/>
      <c r="T2832" s="1" t="s">
        <v>423</v>
      </c>
      <c r="U2832" s="1" t="s">
        <v>28</v>
      </c>
      <c r="V2832" t="s">
        <v>29</v>
      </c>
      <c r="W2832"/>
      <c r="X2832" t="s">
        <v>30</v>
      </c>
    </row>
    <row r="2833" spans="2:24">
      <c r="B2833" s="2" t="s">
        <v>4074</v>
      </c>
      <c r="C2833" s="1"/>
      <c r="D2833" s="1"/>
      <c r="E2833" s="1"/>
      <c r="F2833" s="1"/>
      <c r="G2833" s="1"/>
      <c r="H2833" s="1"/>
      <c r="I2833"/>
      <c r="J2833"/>
      <c r="K2833"/>
      <c r="L2833"/>
      <c r="M2833"/>
      <c r="N2833"/>
      <c r="O2833"/>
      <c r="Q2833" t="s">
        <v>25</v>
      </c>
      <c r="R2833" s="1"/>
      <c r="S2833" s="1"/>
      <c r="T2833" s="1" t="s">
        <v>39</v>
      </c>
      <c r="U2833" s="1" t="s">
        <v>28</v>
      </c>
      <c r="V2833" t="s">
        <v>29</v>
      </c>
      <c r="W2833"/>
      <c r="X2833" t="s">
        <v>30</v>
      </c>
    </row>
    <row r="2834" spans="2:24">
      <c r="B2834" s="2" t="s">
        <v>4075</v>
      </c>
      <c r="C2834" s="1"/>
      <c r="D2834" s="1"/>
      <c r="E2834" s="1"/>
      <c r="F2834" s="1"/>
      <c r="G2834" s="1"/>
      <c r="H2834" s="1"/>
      <c r="I2834"/>
      <c r="J2834"/>
      <c r="K2834"/>
      <c r="L2834"/>
      <c r="M2834"/>
      <c r="N2834"/>
      <c r="O2834"/>
      <c r="Q2834" t="s">
        <v>25</v>
      </c>
      <c r="R2834" s="1"/>
      <c r="S2834" s="1"/>
      <c r="T2834" s="1" t="s">
        <v>118</v>
      </c>
      <c r="U2834" s="1" t="s">
        <v>116</v>
      </c>
      <c r="V2834" t="s">
        <v>29</v>
      </c>
      <c r="W2834"/>
      <c r="X2834" t="s">
        <v>30</v>
      </c>
    </row>
    <row r="2835" spans="2:24">
      <c r="B2835" s="2" t="s">
        <v>4076</v>
      </c>
      <c r="C2835" s="1">
        <v>9422218331</v>
      </c>
      <c r="D2835" s="1"/>
      <c r="E2835" s="1"/>
      <c r="F2835" s="1"/>
      <c r="G2835" s="1" t="s">
        <v>45</v>
      </c>
      <c r="H2835" s="1" t="s">
        <v>247</v>
      </c>
      <c r="I2835"/>
      <c r="J2835"/>
      <c r="K2835"/>
      <c r="L2835"/>
      <c r="M2835"/>
      <c r="N2835"/>
      <c r="O2835"/>
      <c r="Q2835" t="s">
        <v>25</v>
      </c>
      <c r="R2835" s="1"/>
      <c r="S2835" s="1"/>
      <c r="T2835" s="1" t="s">
        <v>2999</v>
      </c>
      <c r="U2835" s="1" t="s">
        <v>33</v>
      </c>
      <c r="V2835" t="s">
        <v>29</v>
      </c>
      <c r="W2835"/>
      <c r="X2835" t="s">
        <v>30</v>
      </c>
    </row>
    <row r="2836" spans="2:24">
      <c r="B2836" s="2" t="s">
        <v>4077</v>
      </c>
      <c r="C2836" s="1">
        <v>9656114999</v>
      </c>
      <c r="D2836" s="1"/>
      <c r="E2836" s="1"/>
      <c r="F2836" s="1"/>
      <c r="G2836" s="1" t="s">
        <v>45</v>
      </c>
      <c r="H2836" s="1" t="s">
        <v>331</v>
      </c>
      <c r="I2836"/>
      <c r="J2836"/>
      <c r="K2836"/>
      <c r="L2836"/>
      <c r="M2836"/>
      <c r="N2836"/>
      <c r="O2836"/>
      <c r="Q2836" t="s">
        <v>25</v>
      </c>
      <c r="R2836" s="1"/>
      <c r="S2836" s="1"/>
      <c r="T2836" s="1" t="s">
        <v>59</v>
      </c>
      <c r="U2836" s="1" t="s">
        <v>60</v>
      </c>
      <c r="V2836" t="s">
        <v>29</v>
      </c>
      <c r="W2836"/>
      <c r="X2836" t="s">
        <v>30</v>
      </c>
    </row>
    <row r="2837" spans="2:24">
      <c r="B2837" s="2" t="s">
        <v>4078</v>
      </c>
      <c r="C2837" s="1">
        <v>9102031122</v>
      </c>
      <c r="D2837" s="1"/>
      <c r="E2837" s="1"/>
      <c r="F2837" s="1"/>
      <c r="G2837" s="1" t="s">
        <v>45</v>
      </c>
      <c r="H2837" s="1" t="s">
        <v>695</v>
      </c>
      <c r="I2837"/>
      <c r="J2837"/>
      <c r="K2837"/>
      <c r="L2837"/>
      <c r="M2837"/>
      <c r="N2837"/>
      <c r="O2837"/>
      <c r="Q2837" t="s">
        <v>25</v>
      </c>
      <c r="R2837" s="1"/>
      <c r="S2837" s="1"/>
      <c r="T2837" s="1" t="s">
        <v>820</v>
      </c>
      <c r="U2837" s="1" t="s">
        <v>53</v>
      </c>
      <c r="V2837" t="s">
        <v>29</v>
      </c>
      <c r="W2837"/>
      <c r="X2837" t="s">
        <v>30</v>
      </c>
    </row>
    <row r="2838" spans="2:24">
      <c r="B2838" s="2" t="s">
        <v>4079</v>
      </c>
      <c r="C2838" s="1"/>
      <c r="D2838" s="1"/>
      <c r="E2838" s="1"/>
      <c r="F2838" s="1"/>
      <c r="G2838" s="1"/>
      <c r="H2838" s="1"/>
      <c r="I2838"/>
      <c r="J2838"/>
      <c r="K2838"/>
      <c r="L2838"/>
      <c r="M2838"/>
      <c r="N2838"/>
      <c r="O2838"/>
      <c r="Q2838" t="s">
        <v>25</v>
      </c>
      <c r="R2838" s="1"/>
      <c r="S2838" s="1"/>
      <c r="T2838" s="1" t="s">
        <v>1564</v>
      </c>
      <c r="U2838" s="1" t="s">
        <v>102</v>
      </c>
      <c r="V2838" t="s">
        <v>29</v>
      </c>
      <c r="W2838"/>
      <c r="X2838" t="s">
        <v>30</v>
      </c>
    </row>
    <row r="2839" spans="2:24">
      <c r="B2839" s="2" t="s">
        <v>4080</v>
      </c>
      <c r="C2839" s="1"/>
      <c r="D2839" s="1"/>
      <c r="E2839" s="1"/>
      <c r="F2839" s="1"/>
      <c r="G2839" s="1"/>
      <c r="H2839" s="1"/>
      <c r="I2839"/>
      <c r="J2839"/>
      <c r="K2839"/>
      <c r="L2839"/>
      <c r="M2839"/>
      <c r="N2839"/>
      <c r="O2839"/>
      <c r="Q2839" t="s">
        <v>25</v>
      </c>
      <c r="R2839" s="1"/>
      <c r="S2839" s="1"/>
      <c r="T2839" s="1" t="s">
        <v>875</v>
      </c>
      <c r="U2839" s="1" t="s">
        <v>179</v>
      </c>
      <c r="V2839" t="s">
        <v>29</v>
      </c>
      <c r="W2839"/>
      <c r="X2839" t="s">
        <v>30</v>
      </c>
    </row>
    <row r="2840" spans="2:24">
      <c r="B2840" s="2" t="s">
        <v>4081</v>
      </c>
      <c r="C2840" s="1"/>
      <c r="D2840" s="1"/>
      <c r="E2840" s="1"/>
      <c r="F2840" s="1"/>
      <c r="G2840" s="1"/>
      <c r="H2840" s="1"/>
      <c r="I2840"/>
      <c r="J2840"/>
      <c r="K2840"/>
      <c r="L2840"/>
      <c r="M2840"/>
      <c r="N2840"/>
      <c r="O2840"/>
      <c r="Q2840" t="s">
        <v>25</v>
      </c>
      <c r="R2840" s="1"/>
      <c r="S2840" s="1"/>
      <c r="T2840" s="1" t="s">
        <v>385</v>
      </c>
      <c r="U2840" s="1" t="s">
        <v>240</v>
      </c>
      <c r="V2840" t="s">
        <v>29</v>
      </c>
      <c r="W2840"/>
      <c r="X2840" t="s">
        <v>30</v>
      </c>
    </row>
    <row r="2841" spans="2:24">
      <c r="B2841" s="2" t="s">
        <v>4082</v>
      </c>
      <c r="C2841" s="1"/>
      <c r="D2841" s="1"/>
      <c r="E2841" s="1"/>
      <c r="F2841" s="1"/>
      <c r="G2841" s="1"/>
      <c r="H2841" s="1"/>
      <c r="I2841"/>
      <c r="J2841"/>
      <c r="K2841"/>
      <c r="L2841"/>
      <c r="M2841"/>
      <c r="N2841"/>
      <c r="O2841"/>
      <c r="Q2841" t="s">
        <v>25</v>
      </c>
      <c r="R2841" s="1"/>
      <c r="S2841" s="1"/>
      <c r="T2841" s="1" t="s">
        <v>483</v>
      </c>
      <c r="U2841" s="1" t="s">
        <v>33</v>
      </c>
      <c r="V2841" t="s">
        <v>29</v>
      </c>
      <c r="W2841"/>
      <c r="X2841" t="s">
        <v>30</v>
      </c>
    </row>
    <row r="2842" spans="2:24">
      <c r="B2842" s="2" t="s">
        <v>4083</v>
      </c>
      <c r="C2842" s="1">
        <v>9944484488</v>
      </c>
      <c r="D2842" s="1"/>
      <c r="E2842" s="1"/>
      <c r="F2842" s="1"/>
      <c r="G2842" s="1" t="s">
        <v>45</v>
      </c>
      <c r="H2842" s="1" t="s">
        <v>247</v>
      </c>
      <c r="I2842"/>
      <c r="J2842"/>
      <c r="K2842"/>
      <c r="L2842"/>
      <c r="M2842"/>
      <c r="N2842"/>
      <c r="O2842"/>
      <c r="Q2842" t="s">
        <v>25</v>
      </c>
      <c r="R2842" s="1"/>
      <c r="S2842" s="1"/>
      <c r="T2842" s="1" t="s">
        <v>2563</v>
      </c>
      <c r="U2842" s="1" t="s">
        <v>179</v>
      </c>
      <c r="V2842" t="s">
        <v>29</v>
      </c>
      <c r="W2842"/>
      <c r="X2842" t="s">
        <v>30</v>
      </c>
    </row>
    <row r="2843" spans="2:24">
      <c r="B2843" s="2" t="s">
        <v>4084</v>
      </c>
      <c r="C2843" s="1">
        <v>9312657419</v>
      </c>
      <c r="D2843" s="1"/>
      <c r="E2843" s="1"/>
      <c r="F2843" s="1"/>
      <c r="G2843" s="1" t="s">
        <v>72</v>
      </c>
      <c r="H2843" s="1" t="s">
        <v>57</v>
      </c>
      <c r="I2843"/>
      <c r="J2843"/>
      <c r="K2843"/>
      <c r="L2843"/>
      <c r="M2843"/>
      <c r="N2843"/>
      <c r="O2843"/>
      <c r="Q2843" t="s">
        <v>25</v>
      </c>
      <c r="R2843" s="1"/>
      <c r="S2843" s="1"/>
      <c r="T2843" s="1" t="s">
        <v>356</v>
      </c>
      <c r="U2843" s="1" t="s">
        <v>78</v>
      </c>
      <c r="V2843" t="s">
        <v>29</v>
      </c>
      <c r="W2843"/>
      <c r="X2843" t="s">
        <v>30</v>
      </c>
    </row>
    <row r="2844" spans="2:24">
      <c r="B2844" s="2" t="s">
        <v>4085</v>
      </c>
      <c r="C2844" s="1"/>
      <c r="D2844" s="1"/>
      <c r="E2844" s="1"/>
      <c r="F2844" s="1"/>
      <c r="G2844" s="1"/>
      <c r="H2844" s="1"/>
      <c r="I2844"/>
      <c r="J2844"/>
      <c r="K2844"/>
      <c r="L2844"/>
      <c r="M2844"/>
      <c r="N2844"/>
      <c r="O2844"/>
      <c r="Q2844" t="s">
        <v>25</v>
      </c>
      <c r="R2844" s="1"/>
      <c r="S2844" s="1"/>
      <c r="T2844" s="1" t="s">
        <v>32</v>
      </c>
      <c r="U2844" s="1" t="s">
        <v>33</v>
      </c>
      <c r="V2844" t="s">
        <v>29</v>
      </c>
      <c r="W2844"/>
      <c r="X2844" t="s">
        <v>30</v>
      </c>
    </row>
    <row r="2845" spans="2:24">
      <c r="B2845" s="2" t="s">
        <v>4086</v>
      </c>
      <c r="C2845" s="1"/>
      <c r="D2845" s="1"/>
      <c r="E2845" s="1"/>
      <c r="F2845" s="1"/>
      <c r="G2845" s="1"/>
      <c r="H2845" s="1"/>
      <c r="I2845"/>
      <c r="J2845"/>
      <c r="K2845"/>
      <c r="L2845"/>
      <c r="M2845"/>
      <c r="N2845"/>
      <c r="O2845"/>
      <c r="Q2845" t="s">
        <v>25</v>
      </c>
      <c r="R2845" s="1"/>
      <c r="S2845" s="1"/>
      <c r="T2845" s="1" t="s">
        <v>237</v>
      </c>
      <c r="U2845" s="1" t="s">
        <v>28</v>
      </c>
      <c r="V2845" t="s">
        <v>29</v>
      </c>
      <c r="W2845"/>
      <c r="X2845" t="s">
        <v>30</v>
      </c>
    </row>
    <row r="2846" spans="2:24">
      <c r="B2846" s="2" t="s">
        <v>4087</v>
      </c>
      <c r="C2846" s="1"/>
      <c r="D2846" s="1"/>
      <c r="E2846" s="1"/>
      <c r="F2846" s="1"/>
      <c r="G2846" s="1"/>
      <c r="H2846" s="1"/>
      <c r="I2846"/>
      <c r="J2846"/>
      <c r="K2846"/>
      <c r="L2846"/>
      <c r="M2846"/>
      <c r="N2846"/>
      <c r="O2846"/>
      <c r="Q2846" t="s">
        <v>25</v>
      </c>
      <c r="R2846" s="1"/>
      <c r="S2846" s="1"/>
      <c r="T2846" s="1" t="s">
        <v>52</v>
      </c>
      <c r="U2846" s="1" t="s">
        <v>53</v>
      </c>
      <c r="V2846" t="s">
        <v>29</v>
      </c>
      <c r="W2846"/>
      <c r="X2846" t="s">
        <v>30</v>
      </c>
    </row>
    <row r="2847" spans="2:24">
      <c r="B2847" s="2" t="s">
        <v>4088</v>
      </c>
      <c r="C2847" s="1">
        <v>9818690438</v>
      </c>
      <c r="D2847" s="1"/>
      <c r="E2847" s="1"/>
      <c r="F2847" s="1"/>
      <c r="G2847" s="1" t="s">
        <v>45</v>
      </c>
      <c r="H2847" s="1" t="s">
        <v>57</v>
      </c>
      <c r="I2847"/>
      <c r="J2847"/>
      <c r="K2847"/>
      <c r="L2847"/>
      <c r="M2847"/>
      <c r="N2847"/>
      <c r="O2847"/>
      <c r="Q2847" t="s">
        <v>25</v>
      </c>
      <c r="R2847" s="1"/>
      <c r="S2847" s="1"/>
      <c r="T2847" s="1" t="s">
        <v>66</v>
      </c>
      <c r="U2847" s="1" t="s">
        <v>28</v>
      </c>
      <c r="V2847" t="s">
        <v>29</v>
      </c>
      <c r="W2847"/>
      <c r="X2847" t="s">
        <v>30</v>
      </c>
    </row>
    <row r="2848" spans="2:24">
      <c r="B2848" s="2" t="s">
        <v>4089</v>
      </c>
      <c r="C2848" s="1"/>
      <c r="D2848" s="1"/>
      <c r="E2848" s="1"/>
      <c r="F2848" s="1"/>
      <c r="G2848" s="1"/>
      <c r="H2848" s="1"/>
      <c r="I2848"/>
      <c r="J2848"/>
      <c r="K2848"/>
      <c r="L2848"/>
      <c r="M2848"/>
      <c r="N2848"/>
      <c r="O2848"/>
      <c r="Q2848" t="s">
        <v>25</v>
      </c>
      <c r="R2848" s="1"/>
      <c r="S2848" s="1"/>
      <c r="T2848" s="1" t="s">
        <v>1098</v>
      </c>
      <c r="U2848" s="1" t="s">
        <v>70</v>
      </c>
      <c r="V2848" t="s">
        <v>29</v>
      </c>
      <c r="W2848"/>
      <c r="X2848" t="s">
        <v>30</v>
      </c>
    </row>
    <row r="2849" spans="2:24">
      <c r="B2849" s="2" t="s">
        <v>4090</v>
      </c>
      <c r="C2849" s="1">
        <v>9443817234</v>
      </c>
      <c r="D2849" s="1"/>
      <c r="E2849" s="1"/>
      <c r="F2849" s="1"/>
      <c r="G2849" s="1" t="s">
        <v>45</v>
      </c>
      <c r="H2849" s="1" t="s">
        <v>247</v>
      </c>
      <c r="I2849"/>
      <c r="J2849"/>
      <c r="K2849"/>
      <c r="L2849"/>
      <c r="M2849"/>
      <c r="N2849"/>
      <c r="O2849"/>
      <c r="Q2849" t="s">
        <v>25</v>
      </c>
      <c r="R2849" s="1"/>
      <c r="S2849" s="1"/>
      <c r="T2849" s="1" t="s">
        <v>2563</v>
      </c>
      <c r="U2849" s="1" t="s">
        <v>179</v>
      </c>
      <c r="V2849" t="s">
        <v>29</v>
      </c>
      <c r="W2849"/>
      <c r="X2849" t="s">
        <v>30</v>
      </c>
    </row>
    <row r="2850" spans="2:24">
      <c r="B2850" s="2" t="s">
        <v>4091</v>
      </c>
      <c r="C2850" s="1"/>
      <c r="D2850" s="1"/>
      <c r="E2850" s="1"/>
      <c r="F2850" s="1"/>
      <c r="G2850" s="1"/>
      <c r="H2850" s="1"/>
      <c r="I2850"/>
      <c r="J2850"/>
      <c r="K2850"/>
      <c r="L2850"/>
      <c r="M2850"/>
      <c r="N2850"/>
      <c r="O2850"/>
      <c r="Q2850" t="s">
        <v>25</v>
      </c>
      <c r="R2850" s="1"/>
      <c r="S2850" s="1"/>
      <c r="T2850" s="1" t="s">
        <v>875</v>
      </c>
      <c r="U2850" s="1" t="s">
        <v>179</v>
      </c>
      <c r="V2850" t="s">
        <v>29</v>
      </c>
      <c r="W2850"/>
      <c r="X2850" t="s">
        <v>30</v>
      </c>
    </row>
    <row r="2851" spans="2:24">
      <c r="B2851" s="2" t="s">
        <v>4092</v>
      </c>
      <c r="C2851" s="1"/>
      <c r="D2851" s="1"/>
      <c r="E2851" s="1"/>
      <c r="F2851" s="1"/>
      <c r="G2851" s="1"/>
      <c r="H2851" s="1"/>
      <c r="I2851"/>
      <c r="J2851"/>
      <c r="K2851"/>
      <c r="L2851"/>
      <c r="M2851"/>
      <c r="N2851"/>
      <c r="O2851"/>
      <c r="Q2851" t="s">
        <v>25</v>
      </c>
      <c r="R2851" s="1"/>
      <c r="S2851" s="1"/>
      <c r="T2851" s="1" t="s">
        <v>2563</v>
      </c>
      <c r="U2851" s="1" t="s">
        <v>179</v>
      </c>
      <c r="V2851" t="s">
        <v>29</v>
      </c>
      <c r="W2851"/>
      <c r="X2851" t="s">
        <v>30</v>
      </c>
    </row>
    <row r="2852" spans="2:24">
      <c r="B2852" s="2" t="s">
        <v>4093</v>
      </c>
      <c r="C2852" s="1"/>
      <c r="D2852" s="1"/>
      <c r="E2852" s="1"/>
      <c r="F2852" s="1"/>
      <c r="G2852" s="1"/>
      <c r="H2852" s="1"/>
      <c r="I2852"/>
      <c r="J2852"/>
      <c r="K2852"/>
      <c r="L2852"/>
      <c r="M2852"/>
      <c r="N2852"/>
      <c r="O2852"/>
      <c r="Q2852" t="s">
        <v>25</v>
      </c>
      <c r="R2852" s="1" t="s">
        <v>4094</v>
      </c>
      <c r="S2852" s="1"/>
      <c r="T2852" s="1" t="s">
        <v>4095</v>
      </c>
      <c r="U2852" s="1" t="s">
        <v>284</v>
      </c>
      <c r="V2852" t="s">
        <v>29</v>
      </c>
      <c r="W2852"/>
      <c r="X2852" t="s">
        <v>30</v>
      </c>
    </row>
    <row r="2853" spans="2:24">
      <c r="B2853" s="2" t="s">
        <v>4096</v>
      </c>
      <c r="C2853" s="1"/>
      <c r="D2853" s="1"/>
      <c r="E2853" s="1"/>
      <c r="F2853" s="1"/>
      <c r="G2853" s="1"/>
      <c r="H2853" s="1"/>
      <c r="I2853"/>
      <c r="J2853"/>
      <c r="K2853"/>
      <c r="L2853"/>
      <c r="M2853"/>
      <c r="N2853"/>
      <c r="O2853"/>
      <c r="Q2853" t="s">
        <v>25</v>
      </c>
      <c r="R2853" s="1"/>
      <c r="S2853" s="1"/>
      <c r="T2853" s="1" t="s">
        <v>784</v>
      </c>
      <c r="U2853" s="1" t="s">
        <v>179</v>
      </c>
      <c r="V2853" t="s">
        <v>29</v>
      </c>
      <c r="W2853"/>
      <c r="X2853" t="s">
        <v>30</v>
      </c>
    </row>
    <row r="2854" spans="2:24">
      <c r="B2854" s="2" t="s">
        <v>4097</v>
      </c>
      <c r="C2854" s="1"/>
      <c r="D2854" s="1"/>
      <c r="E2854" s="1"/>
      <c r="F2854" s="1"/>
      <c r="G2854" s="1"/>
      <c r="H2854" s="1"/>
      <c r="I2854"/>
      <c r="J2854"/>
      <c r="K2854"/>
      <c r="L2854"/>
      <c r="M2854"/>
      <c r="N2854"/>
      <c r="O2854"/>
      <c r="Q2854" t="s">
        <v>25</v>
      </c>
      <c r="R2854" s="1"/>
      <c r="S2854" s="1"/>
      <c r="T2854" s="1" t="s">
        <v>631</v>
      </c>
      <c r="U2854" s="1" t="s">
        <v>102</v>
      </c>
      <c r="V2854" t="s">
        <v>29</v>
      </c>
      <c r="W2854"/>
      <c r="X2854" t="s">
        <v>30</v>
      </c>
    </row>
    <row r="2855" spans="2:24">
      <c r="B2855" s="2" t="s">
        <v>4098</v>
      </c>
      <c r="C2855" s="1"/>
      <c r="D2855" s="1"/>
      <c r="E2855" s="1"/>
      <c r="F2855" s="1"/>
      <c r="G2855" s="1"/>
      <c r="H2855" s="1"/>
      <c r="I2855"/>
      <c r="J2855"/>
      <c r="K2855"/>
      <c r="L2855"/>
      <c r="M2855"/>
      <c r="N2855"/>
      <c r="O2855"/>
      <c r="Q2855" t="s">
        <v>25</v>
      </c>
      <c r="R2855" s="1"/>
      <c r="S2855" s="1"/>
      <c r="T2855" s="1" t="s">
        <v>52</v>
      </c>
      <c r="U2855" s="1" t="s">
        <v>53</v>
      </c>
      <c r="V2855" t="s">
        <v>29</v>
      </c>
      <c r="W2855"/>
      <c r="X2855" t="s">
        <v>30</v>
      </c>
    </row>
    <row r="2856" spans="2:24">
      <c r="B2856" s="2" t="s">
        <v>4099</v>
      </c>
      <c r="C2856" s="1">
        <v>9393523335</v>
      </c>
      <c r="D2856" s="1"/>
      <c r="E2856" s="1"/>
      <c r="F2856" s="1"/>
      <c r="G2856" s="1" t="s">
        <v>45</v>
      </c>
      <c r="H2856" s="1" t="s">
        <v>1268</v>
      </c>
      <c r="I2856"/>
      <c r="J2856"/>
      <c r="K2856"/>
      <c r="L2856"/>
      <c r="M2856"/>
      <c r="N2856"/>
      <c r="O2856"/>
      <c r="Q2856" t="s">
        <v>25</v>
      </c>
      <c r="R2856" s="1"/>
      <c r="S2856" s="1"/>
      <c r="T2856" s="1" t="s">
        <v>1007</v>
      </c>
      <c r="U2856" s="1" t="s">
        <v>276</v>
      </c>
      <c r="V2856" t="s">
        <v>29</v>
      </c>
      <c r="W2856"/>
      <c r="X2856" t="s">
        <v>30</v>
      </c>
    </row>
    <row r="2857" spans="2:24">
      <c r="B2857" s="2" t="s">
        <v>4100</v>
      </c>
      <c r="C2857" s="1">
        <v>9840560099</v>
      </c>
      <c r="D2857" s="1"/>
      <c r="E2857" s="1"/>
      <c r="F2857" s="1"/>
      <c r="G2857" s="1" t="s">
        <v>56</v>
      </c>
      <c r="H2857" s="1" t="s">
        <v>46</v>
      </c>
      <c r="I2857"/>
      <c r="J2857"/>
      <c r="K2857"/>
      <c r="L2857"/>
      <c r="M2857"/>
      <c r="N2857"/>
      <c r="O2857"/>
      <c r="Q2857" t="s">
        <v>25</v>
      </c>
      <c r="R2857" s="1"/>
      <c r="S2857" s="1"/>
      <c r="T2857" s="1" t="s">
        <v>258</v>
      </c>
      <c r="U2857" s="1" t="s">
        <v>179</v>
      </c>
      <c r="V2857" t="s">
        <v>29</v>
      </c>
      <c r="W2857"/>
      <c r="X2857" t="s">
        <v>30</v>
      </c>
    </row>
    <row r="2858" spans="2:24">
      <c r="B2858" s="2" t="s">
        <v>4101</v>
      </c>
      <c r="C2858" s="1">
        <v>9418474607</v>
      </c>
      <c r="D2858" s="1"/>
      <c r="E2858" s="1"/>
      <c r="F2858" s="1"/>
      <c r="G2858" s="1" t="s">
        <v>146</v>
      </c>
      <c r="H2858" s="1" t="s">
        <v>476</v>
      </c>
      <c r="I2858"/>
      <c r="J2858"/>
      <c r="K2858"/>
      <c r="L2858"/>
      <c r="M2858"/>
      <c r="N2858"/>
      <c r="O2858"/>
      <c r="Q2858" t="s">
        <v>25</v>
      </c>
      <c r="R2858" s="1"/>
      <c r="S2858" s="1"/>
      <c r="T2858" s="1" t="s">
        <v>1502</v>
      </c>
      <c r="U2858" s="1" t="s">
        <v>477</v>
      </c>
      <c r="V2858" t="s">
        <v>29</v>
      </c>
      <c r="W2858"/>
      <c r="X2858" t="s">
        <v>30</v>
      </c>
    </row>
    <row r="2859" spans="2:24">
      <c r="B2859" s="2" t="s">
        <v>4102</v>
      </c>
      <c r="C2859" s="1">
        <v>9884020595</v>
      </c>
      <c r="D2859" s="1"/>
      <c r="E2859" s="1"/>
      <c r="F2859" s="1"/>
      <c r="G2859" s="1" t="s">
        <v>45</v>
      </c>
      <c r="H2859" s="1" t="s">
        <v>247</v>
      </c>
      <c r="I2859"/>
      <c r="J2859"/>
      <c r="K2859"/>
      <c r="L2859"/>
      <c r="M2859"/>
      <c r="N2859"/>
      <c r="O2859"/>
      <c r="Q2859" t="s">
        <v>25</v>
      </c>
      <c r="R2859" s="1"/>
      <c r="S2859" s="1"/>
      <c r="T2859" s="1" t="s">
        <v>258</v>
      </c>
      <c r="U2859" s="1" t="s">
        <v>179</v>
      </c>
      <c r="V2859" t="s">
        <v>29</v>
      </c>
      <c r="W2859"/>
      <c r="X2859" t="s">
        <v>30</v>
      </c>
    </row>
    <row r="2860" spans="2:24">
      <c r="B2860" s="2" t="s">
        <v>4103</v>
      </c>
      <c r="C2860" s="1">
        <f>919886314497</f>
        <v>919886314497</v>
      </c>
      <c r="D2860" s="1"/>
      <c r="E2860" s="1"/>
      <c r="F2860" s="1"/>
      <c r="G2860" s="1" t="s">
        <v>56</v>
      </c>
      <c r="H2860" s="1" t="s">
        <v>57</v>
      </c>
      <c r="I2860"/>
      <c r="J2860"/>
      <c r="K2860"/>
      <c r="L2860"/>
      <c r="M2860"/>
      <c r="N2860"/>
      <c r="O2860"/>
      <c r="Q2860" t="s">
        <v>25</v>
      </c>
      <c r="R2860" s="1"/>
      <c r="S2860" s="1"/>
      <c r="T2860" s="1" t="s">
        <v>4104</v>
      </c>
      <c r="U2860" s="1" t="s">
        <v>102</v>
      </c>
      <c r="V2860" t="s">
        <v>29</v>
      </c>
      <c r="W2860"/>
      <c r="X2860" t="s">
        <v>30</v>
      </c>
    </row>
    <row r="2861" spans="2:24">
      <c r="B2861" s="2" t="s">
        <v>4105</v>
      </c>
      <c r="C2861" s="1"/>
      <c r="D2861" s="1"/>
      <c r="E2861" s="1"/>
      <c r="F2861" s="1"/>
      <c r="G2861" s="1"/>
      <c r="H2861" s="1"/>
      <c r="I2861"/>
      <c r="J2861"/>
      <c r="K2861"/>
      <c r="L2861"/>
      <c r="M2861"/>
      <c r="N2861"/>
      <c r="O2861"/>
      <c r="Q2861" t="s">
        <v>25</v>
      </c>
      <c r="R2861" s="1"/>
      <c r="S2861" s="1"/>
      <c r="T2861" s="1" t="s">
        <v>3865</v>
      </c>
      <c r="U2861" s="1" t="s">
        <v>179</v>
      </c>
      <c r="V2861" t="s">
        <v>29</v>
      </c>
      <c r="W2861"/>
      <c r="X2861" t="s">
        <v>30</v>
      </c>
    </row>
    <row r="2862" spans="2:24">
      <c r="B2862" s="2" t="s">
        <v>4106</v>
      </c>
      <c r="C2862" s="1"/>
      <c r="D2862" s="1"/>
      <c r="E2862" s="1"/>
      <c r="F2862" s="1"/>
      <c r="G2862" s="1"/>
      <c r="H2862" s="1"/>
      <c r="I2862"/>
      <c r="J2862"/>
      <c r="K2862"/>
      <c r="L2862"/>
      <c r="M2862"/>
      <c r="N2862"/>
      <c r="O2862"/>
      <c r="Q2862" t="s">
        <v>25</v>
      </c>
      <c r="R2862" s="1"/>
      <c r="S2862" s="1"/>
      <c r="T2862" s="1" t="s">
        <v>1021</v>
      </c>
      <c r="U2862" s="1" t="s">
        <v>179</v>
      </c>
      <c r="V2862" t="s">
        <v>29</v>
      </c>
      <c r="W2862"/>
      <c r="X2862" t="s">
        <v>30</v>
      </c>
    </row>
    <row r="2863" spans="2:24">
      <c r="B2863" s="2" t="s">
        <v>4107</v>
      </c>
      <c r="C2863" s="1">
        <v>9966225737</v>
      </c>
      <c r="D2863" s="1"/>
      <c r="E2863" s="1"/>
      <c r="F2863" s="1"/>
      <c r="G2863" s="1" t="s">
        <v>56</v>
      </c>
      <c r="H2863" s="1" t="s">
        <v>92</v>
      </c>
      <c r="I2863"/>
      <c r="J2863"/>
      <c r="K2863"/>
      <c r="L2863"/>
      <c r="M2863"/>
      <c r="N2863"/>
      <c r="O2863"/>
      <c r="Q2863" t="s">
        <v>25</v>
      </c>
      <c r="R2863" s="1"/>
      <c r="S2863" s="1"/>
      <c r="T2863" s="1" t="s">
        <v>4108</v>
      </c>
      <c r="U2863" s="1" t="s">
        <v>276</v>
      </c>
      <c r="V2863" t="s">
        <v>29</v>
      </c>
      <c r="W2863"/>
      <c r="X2863" t="s">
        <v>30</v>
      </c>
    </row>
    <row r="2864" spans="2:24">
      <c r="B2864" s="2" t="s">
        <v>4109</v>
      </c>
      <c r="C2864" s="1"/>
      <c r="D2864" s="1"/>
      <c r="E2864" s="1"/>
      <c r="F2864" s="1"/>
      <c r="G2864" s="1"/>
      <c r="H2864" s="1"/>
      <c r="I2864"/>
      <c r="J2864"/>
      <c r="K2864"/>
      <c r="L2864"/>
      <c r="M2864"/>
      <c r="N2864"/>
      <c r="O2864"/>
      <c r="Q2864" t="s">
        <v>25</v>
      </c>
      <c r="R2864" s="1"/>
      <c r="S2864" s="1"/>
      <c r="T2864" s="1" t="s">
        <v>1834</v>
      </c>
      <c r="U2864" s="1" t="s">
        <v>28</v>
      </c>
      <c r="V2864" t="s">
        <v>29</v>
      </c>
      <c r="W2864"/>
      <c r="X2864" t="s">
        <v>30</v>
      </c>
    </row>
    <row r="2865" spans="2:24">
      <c r="B2865" s="2" t="s">
        <v>4110</v>
      </c>
      <c r="C2865" s="1"/>
      <c r="D2865" s="1"/>
      <c r="E2865" s="1"/>
      <c r="F2865" s="1"/>
      <c r="G2865" s="1"/>
      <c r="H2865" s="1"/>
      <c r="I2865"/>
      <c r="J2865"/>
      <c r="K2865"/>
      <c r="L2865"/>
      <c r="M2865"/>
      <c r="N2865"/>
      <c r="O2865"/>
      <c r="Q2865" t="s">
        <v>25</v>
      </c>
      <c r="R2865" s="1"/>
      <c r="S2865" s="1"/>
      <c r="T2865" s="1" t="s">
        <v>1405</v>
      </c>
      <c r="U2865" s="1" t="s">
        <v>276</v>
      </c>
      <c r="V2865" t="s">
        <v>29</v>
      </c>
      <c r="W2865"/>
      <c r="X2865" t="s">
        <v>30</v>
      </c>
    </row>
    <row r="2866" spans="2:24">
      <c r="B2866" s="2" t="s">
        <v>4111</v>
      </c>
      <c r="C2866" s="1"/>
      <c r="D2866" s="1"/>
      <c r="E2866" s="1"/>
      <c r="F2866" s="1"/>
      <c r="G2866" s="1"/>
      <c r="H2866" s="1"/>
      <c r="I2866"/>
      <c r="J2866"/>
      <c r="K2866"/>
      <c r="L2866"/>
      <c r="M2866"/>
      <c r="N2866"/>
      <c r="O2866"/>
      <c r="Q2866" t="s">
        <v>25</v>
      </c>
      <c r="R2866" s="1"/>
      <c r="S2866" s="1"/>
      <c r="T2866" s="1" t="s">
        <v>273</v>
      </c>
      <c r="U2866" s="1" t="s">
        <v>185</v>
      </c>
      <c r="V2866" t="s">
        <v>29</v>
      </c>
      <c r="W2866"/>
      <c r="X2866" t="s">
        <v>30</v>
      </c>
    </row>
    <row r="2867" spans="2:24">
      <c r="B2867" s="2" t="s">
        <v>4112</v>
      </c>
      <c r="C2867" s="1"/>
      <c r="D2867" s="1"/>
      <c r="E2867" s="1"/>
      <c r="F2867" s="1"/>
      <c r="G2867" s="1"/>
      <c r="H2867" s="1"/>
      <c r="I2867"/>
      <c r="J2867"/>
      <c r="K2867"/>
      <c r="L2867"/>
      <c r="M2867"/>
      <c r="N2867"/>
      <c r="O2867"/>
      <c r="Q2867" t="s">
        <v>25</v>
      </c>
      <c r="R2867" s="1"/>
      <c r="S2867" s="1"/>
      <c r="T2867" s="1" t="s">
        <v>4113</v>
      </c>
      <c r="U2867" s="1" t="s">
        <v>102</v>
      </c>
      <c r="V2867" t="s">
        <v>29</v>
      </c>
      <c r="W2867"/>
      <c r="X2867" t="s">
        <v>30</v>
      </c>
    </row>
    <row r="2868" spans="2:24">
      <c r="B2868" s="2" t="s">
        <v>4114</v>
      </c>
      <c r="C2868" s="1">
        <v>8851128042</v>
      </c>
      <c r="D2868" s="1"/>
      <c r="E2868" s="1"/>
      <c r="F2868" s="1"/>
      <c r="G2868" s="1" t="s">
        <v>230</v>
      </c>
      <c r="H2868" s="1" t="s">
        <v>247</v>
      </c>
      <c r="I2868"/>
      <c r="J2868"/>
      <c r="K2868"/>
      <c r="L2868"/>
      <c r="M2868"/>
      <c r="N2868"/>
      <c r="O2868"/>
      <c r="Q2868" t="s">
        <v>25</v>
      </c>
      <c r="R2868" s="1"/>
      <c r="S2868" s="1"/>
      <c r="T2868" s="1" t="s">
        <v>39</v>
      </c>
      <c r="U2868" s="1" t="s">
        <v>28</v>
      </c>
      <c r="V2868" t="s">
        <v>29</v>
      </c>
      <c r="W2868"/>
      <c r="X2868" t="s">
        <v>30</v>
      </c>
    </row>
    <row r="2869" spans="2:24">
      <c r="B2869" s="2" t="s">
        <v>4115</v>
      </c>
      <c r="C2869" s="1"/>
      <c r="D2869" s="1"/>
      <c r="E2869" s="1"/>
      <c r="F2869" s="1"/>
      <c r="G2869" s="1"/>
      <c r="H2869" s="1"/>
      <c r="I2869"/>
      <c r="J2869"/>
      <c r="K2869"/>
      <c r="L2869"/>
      <c r="M2869"/>
      <c r="N2869"/>
      <c r="O2869"/>
      <c r="Q2869" t="s">
        <v>25</v>
      </c>
      <c r="R2869" s="1"/>
      <c r="S2869" s="1"/>
      <c r="T2869" s="1" t="s">
        <v>184</v>
      </c>
      <c r="U2869" s="1" t="s">
        <v>185</v>
      </c>
      <c r="V2869" t="s">
        <v>29</v>
      </c>
      <c r="W2869"/>
      <c r="X2869" t="s">
        <v>30</v>
      </c>
    </row>
    <row r="2870" spans="2:24">
      <c r="B2870" s="2" t="s">
        <v>4116</v>
      </c>
      <c r="C2870" s="1"/>
      <c r="D2870" s="1"/>
      <c r="E2870" s="1"/>
      <c r="F2870" s="1"/>
      <c r="G2870" s="1"/>
      <c r="H2870" s="1"/>
      <c r="I2870"/>
      <c r="J2870"/>
      <c r="K2870"/>
      <c r="L2870"/>
      <c r="M2870"/>
      <c r="N2870"/>
      <c r="O2870"/>
      <c r="Q2870" t="s">
        <v>25</v>
      </c>
      <c r="R2870" s="1"/>
      <c r="S2870" s="1"/>
      <c r="T2870" s="1" t="s">
        <v>1253</v>
      </c>
      <c r="U2870" s="1" t="s">
        <v>276</v>
      </c>
      <c r="V2870" t="s">
        <v>29</v>
      </c>
      <c r="W2870"/>
      <c r="X2870" t="s">
        <v>30</v>
      </c>
    </row>
    <row r="2871" spans="2:24">
      <c r="B2871" s="2" t="s">
        <v>4117</v>
      </c>
      <c r="C2871" s="1">
        <v>9886877137</v>
      </c>
      <c r="D2871" s="1"/>
      <c r="E2871" s="1"/>
      <c r="F2871" s="1"/>
      <c r="G2871" s="1" t="s">
        <v>45</v>
      </c>
      <c r="H2871" s="1" t="s">
        <v>57</v>
      </c>
      <c r="I2871"/>
      <c r="J2871"/>
      <c r="K2871"/>
      <c r="L2871"/>
      <c r="M2871"/>
      <c r="N2871"/>
      <c r="O2871"/>
      <c r="Q2871" t="s">
        <v>25</v>
      </c>
      <c r="R2871" s="1"/>
      <c r="S2871" s="1"/>
      <c r="T2871" s="1" t="s">
        <v>1300</v>
      </c>
      <c r="U2871" s="1" t="s">
        <v>102</v>
      </c>
      <c r="V2871" t="s">
        <v>29</v>
      </c>
      <c r="W2871"/>
      <c r="X2871" t="s">
        <v>30</v>
      </c>
    </row>
    <row r="2872" spans="2:24">
      <c r="B2872" s="2" t="s">
        <v>4118</v>
      </c>
      <c r="C2872" s="1"/>
      <c r="D2872" s="1"/>
      <c r="E2872" s="1"/>
      <c r="F2872" s="1"/>
      <c r="G2872" s="1"/>
      <c r="H2872" s="1"/>
      <c r="I2872"/>
      <c r="J2872"/>
      <c r="K2872"/>
      <c r="L2872"/>
      <c r="M2872"/>
      <c r="N2872"/>
      <c r="O2872"/>
      <c r="Q2872" t="s">
        <v>25</v>
      </c>
      <c r="R2872" s="1"/>
      <c r="S2872" s="1"/>
      <c r="T2872" s="1" t="s">
        <v>184</v>
      </c>
      <c r="U2872" s="1" t="s">
        <v>185</v>
      </c>
      <c r="V2872" t="s">
        <v>29</v>
      </c>
      <c r="W2872"/>
      <c r="X2872" t="s">
        <v>30</v>
      </c>
    </row>
    <row r="2873" spans="2:24">
      <c r="B2873" s="2" t="s">
        <v>4119</v>
      </c>
      <c r="C2873" s="1">
        <v>9423778813</v>
      </c>
      <c r="D2873" s="1"/>
      <c r="E2873" s="1"/>
      <c r="F2873" s="1"/>
      <c r="G2873" s="1" t="s">
        <v>72</v>
      </c>
      <c r="H2873" s="1" t="s">
        <v>57</v>
      </c>
      <c r="I2873"/>
      <c r="J2873"/>
      <c r="K2873"/>
      <c r="L2873"/>
      <c r="M2873"/>
      <c r="N2873"/>
      <c r="O2873"/>
      <c r="Q2873" t="s">
        <v>25</v>
      </c>
      <c r="R2873" s="1"/>
      <c r="S2873" s="1"/>
      <c r="T2873" s="1" t="s">
        <v>1256</v>
      </c>
      <c r="U2873" s="1" t="s">
        <v>33</v>
      </c>
      <c r="V2873" t="s">
        <v>29</v>
      </c>
      <c r="W2873"/>
      <c r="X2873" t="s">
        <v>30</v>
      </c>
    </row>
    <row r="2874" spans="2:24">
      <c r="B2874" s="2" t="s">
        <v>4120</v>
      </c>
      <c r="C2874" s="1"/>
      <c r="D2874" s="1"/>
      <c r="E2874" s="1"/>
      <c r="F2874" s="1"/>
      <c r="G2874" s="1"/>
      <c r="H2874" s="1"/>
      <c r="I2874"/>
      <c r="J2874"/>
      <c r="K2874"/>
      <c r="L2874"/>
      <c r="M2874"/>
      <c r="N2874"/>
      <c r="O2874"/>
      <c r="Q2874" t="s">
        <v>25</v>
      </c>
      <c r="R2874" s="1"/>
      <c r="S2874" s="1"/>
      <c r="T2874" s="1" t="s">
        <v>843</v>
      </c>
      <c r="U2874" s="1" t="s">
        <v>78</v>
      </c>
      <c r="V2874" t="s">
        <v>29</v>
      </c>
      <c r="W2874"/>
      <c r="X2874" t="s">
        <v>30</v>
      </c>
    </row>
    <row r="2875" spans="2:24">
      <c r="B2875" s="2" t="s">
        <v>4121</v>
      </c>
      <c r="C2875" s="1">
        <v>9999299978</v>
      </c>
      <c r="D2875" s="1"/>
      <c r="E2875" s="1"/>
      <c r="F2875" s="1"/>
      <c r="G2875" s="1" t="s">
        <v>72</v>
      </c>
      <c r="H2875" s="1" t="s">
        <v>92</v>
      </c>
      <c r="I2875"/>
      <c r="J2875"/>
      <c r="K2875"/>
      <c r="L2875"/>
      <c r="M2875"/>
      <c r="N2875"/>
      <c r="O2875"/>
      <c r="Q2875" t="s">
        <v>25</v>
      </c>
      <c r="R2875" s="1"/>
      <c r="S2875" s="1"/>
      <c r="T2875" s="1" t="s">
        <v>820</v>
      </c>
      <c r="U2875" s="1" t="s">
        <v>53</v>
      </c>
      <c r="V2875" t="s">
        <v>29</v>
      </c>
      <c r="W2875"/>
      <c r="X2875" t="s">
        <v>30</v>
      </c>
    </row>
    <row r="2876" spans="2:24">
      <c r="B2876" s="2" t="s">
        <v>4122</v>
      </c>
      <c r="C2876" s="1">
        <v>9720002526</v>
      </c>
      <c r="D2876" s="1"/>
      <c r="E2876" s="1"/>
      <c r="F2876" s="1"/>
      <c r="G2876" s="1" t="s">
        <v>146</v>
      </c>
      <c r="H2876" s="1" t="s">
        <v>476</v>
      </c>
      <c r="I2876"/>
      <c r="J2876"/>
      <c r="K2876"/>
      <c r="L2876"/>
      <c r="M2876"/>
      <c r="N2876"/>
      <c r="O2876"/>
      <c r="Q2876" t="s">
        <v>25</v>
      </c>
      <c r="R2876" s="1"/>
      <c r="S2876" s="1"/>
      <c r="T2876" s="1" t="s">
        <v>1191</v>
      </c>
      <c r="U2876" s="1" t="s">
        <v>289</v>
      </c>
      <c r="V2876" t="s">
        <v>29</v>
      </c>
      <c r="W2876"/>
      <c r="X2876" t="s">
        <v>30</v>
      </c>
    </row>
    <row r="2877" spans="2:24">
      <c r="B2877" s="2" t="s">
        <v>4123</v>
      </c>
      <c r="C2877" s="1"/>
      <c r="D2877" s="1"/>
      <c r="E2877" s="1"/>
      <c r="F2877" s="1"/>
      <c r="G2877" s="1"/>
      <c r="H2877" s="1"/>
      <c r="I2877"/>
      <c r="J2877"/>
      <c r="K2877"/>
      <c r="L2877"/>
      <c r="M2877"/>
      <c r="N2877"/>
      <c r="O2877"/>
      <c r="Q2877" t="s">
        <v>25</v>
      </c>
      <c r="R2877" s="1"/>
      <c r="S2877" s="1"/>
      <c r="T2877" s="1" t="s">
        <v>1191</v>
      </c>
      <c r="U2877" s="1" t="s">
        <v>289</v>
      </c>
      <c r="V2877" t="s">
        <v>29</v>
      </c>
      <c r="W2877"/>
      <c r="X2877" t="s">
        <v>30</v>
      </c>
    </row>
    <row r="2878" spans="2:24">
      <c r="B2878" s="2" t="s">
        <v>4124</v>
      </c>
      <c r="C2878" s="1"/>
      <c r="D2878" s="1"/>
      <c r="E2878" s="1"/>
      <c r="F2878" s="1"/>
      <c r="G2878" s="1"/>
      <c r="H2878" s="1"/>
      <c r="I2878"/>
      <c r="J2878"/>
      <c r="K2878"/>
      <c r="L2878"/>
      <c r="M2878"/>
      <c r="N2878"/>
      <c r="O2878"/>
      <c r="Q2878" t="s">
        <v>25</v>
      </c>
      <c r="R2878" s="1"/>
      <c r="S2878" s="1"/>
      <c r="T2878" s="1" t="s">
        <v>489</v>
      </c>
      <c r="U2878" s="1" t="s">
        <v>60</v>
      </c>
      <c r="V2878" t="s">
        <v>29</v>
      </c>
      <c r="W2878"/>
      <c r="X2878" t="s">
        <v>30</v>
      </c>
    </row>
    <row r="2879" spans="2:24">
      <c r="B2879" s="2" t="s">
        <v>4125</v>
      </c>
      <c r="C2879" s="1"/>
      <c r="D2879" s="1"/>
      <c r="E2879" s="1"/>
      <c r="F2879" s="1"/>
      <c r="G2879" s="1"/>
      <c r="H2879" s="1"/>
      <c r="I2879"/>
      <c r="J2879"/>
      <c r="K2879"/>
      <c r="L2879"/>
      <c r="M2879"/>
      <c r="N2879"/>
      <c r="O2879"/>
      <c r="Q2879" t="s">
        <v>25</v>
      </c>
      <c r="R2879" s="1"/>
      <c r="S2879" s="1"/>
      <c r="T2879" s="1" t="s">
        <v>52</v>
      </c>
      <c r="U2879" s="1" t="s">
        <v>53</v>
      </c>
      <c r="V2879" t="s">
        <v>29</v>
      </c>
      <c r="W2879"/>
      <c r="X2879" t="s">
        <v>30</v>
      </c>
    </row>
    <row r="2880" spans="2:24">
      <c r="B2880" s="2" t="s">
        <v>4126</v>
      </c>
      <c r="C2880" s="1"/>
      <c r="D2880" s="1"/>
      <c r="E2880" s="1"/>
      <c r="F2880" s="1"/>
      <c r="G2880" s="1"/>
      <c r="H2880" s="1"/>
      <c r="I2880"/>
      <c r="J2880"/>
      <c r="K2880"/>
      <c r="L2880"/>
      <c r="M2880"/>
      <c r="N2880"/>
      <c r="O2880"/>
      <c r="Q2880" t="s">
        <v>25</v>
      </c>
      <c r="R2880" s="1"/>
      <c r="S2880" s="1"/>
      <c r="T2880" s="1" t="s">
        <v>950</v>
      </c>
      <c r="U2880" s="1" t="s">
        <v>43</v>
      </c>
      <c r="V2880" t="s">
        <v>29</v>
      </c>
      <c r="W2880"/>
      <c r="X2880" t="s">
        <v>30</v>
      </c>
    </row>
    <row r="2881" spans="2:24">
      <c r="B2881" s="2" t="s">
        <v>4127</v>
      </c>
      <c r="C2881" s="1"/>
      <c r="D2881" s="1"/>
      <c r="E2881" s="1"/>
      <c r="F2881" s="1"/>
      <c r="G2881" s="1"/>
      <c r="H2881" s="1"/>
      <c r="I2881"/>
      <c r="J2881"/>
      <c r="K2881"/>
      <c r="L2881"/>
      <c r="M2881"/>
      <c r="N2881"/>
      <c r="O2881"/>
      <c r="Q2881" t="s">
        <v>25</v>
      </c>
      <c r="R2881" s="1"/>
      <c r="S2881" s="1"/>
      <c r="T2881" s="1" t="s">
        <v>3770</v>
      </c>
      <c r="U2881" s="1" t="s">
        <v>33</v>
      </c>
      <c r="V2881" t="s">
        <v>29</v>
      </c>
      <c r="W2881"/>
      <c r="X2881" t="s">
        <v>30</v>
      </c>
    </row>
    <row r="2882" spans="2:24">
      <c r="B2882" s="2" t="s">
        <v>4128</v>
      </c>
      <c r="C2882" s="1"/>
      <c r="D2882" s="1"/>
      <c r="E2882" s="1"/>
      <c r="F2882" s="1"/>
      <c r="G2882" s="1"/>
      <c r="H2882" s="1"/>
      <c r="I2882"/>
      <c r="J2882"/>
      <c r="K2882"/>
      <c r="L2882"/>
      <c r="M2882"/>
      <c r="N2882"/>
      <c r="O2882"/>
      <c r="Q2882" t="s">
        <v>25</v>
      </c>
      <c r="R2882" s="1"/>
      <c r="S2882" s="1"/>
      <c r="T2882" s="1" t="s">
        <v>356</v>
      </c>
      <c r="U2882" s="1" t="s">
        <v>78</v>
      </c>
      <c r="V2882" t="s">
        <v>29</v>
      </c>
      <c r="W2882"/>
      <c r="X2882" t="s">
        <v>30</v>
      </c>
    </row>
    <row r="2883" spans="2:24">
      <c r="B2883" s="2" t="s">
        <v>4129</v>
      </c>
      <c r="C2883" s="1"/>
      <c r="D2883" s="1"/>
      <c r="E2883" s="1"/>
      <c r="F2883" s="1"/>
      <c r="G2883" s="1"/>
      <c r="H2883" s="1"/>
      <c r="I2883"/>
      <c r="J2883"/>
      <c r="K2883"/>
      <c r="L2883"/>
      <c r="M2883"/>
      <c r="N2883"/>
      <c r="O2883"/>
      <c r="Q2883" t="s">
        <v>25</v>
      </c>
      <c r="R2883" s="1"/>
      <c r="S2883" s="1"/>
      <c r="T2883" s="1" t="s">
        <v>253</v>
      </c>
      <c r="U2883" s="1" t="s">
        <v>70</v>
      </c>
      <c r="V2883" t="s">
        <v>29</v>
      </c>
      <c r="W2883"/>
      <c r="X2883" t="s">
        <v>30</v>
      </c>
    </row>
    <row r="2884" spans="2:24">
      <c r="B2884" s="2" t="s">
        <v>4130</v>
      </c>
      <c r="C2884" s="1">
        <v>9829031968</v>
      </c>
      <c r="D2884" s="1"/>
      <c r="E2884" s="1"/>
      <c r="F2884" s="1"/>
      <c r="G2884" s="1" t="s">
        <v>45</v>
      </c>
      <c r="H2884" s="1" t="s">
        <v>57</v>
      </c>
      <c r="I2884"/>
      <c r="J2884"/>
      <c r="K2884"/>
      <c r="L2884"/>
      <c r="M2884"/>
      <c r="N2884"/>
      <c r="O2884"/>
      <c r="Q2884" t="s">
        <v>25</v>
      </c>
      <c r="R2884" s="1" t="s">
        <v>4131</v>
      </c>
      <c r="S2884" s="1"/>
      <c r="T2884" s="1" t="s">
        <v>950</v>
      </c>
      <c r="U2884" s="1" t="s">
        <v>43</v>
      </c>
      <c r="V2884" t="s">
        <v>29</v>
      </c>
      <c r="W2884"/>
      <c r="X2884" t="s">
        <v>30</v>
      </c>
    </row>
    <row r="2885" spans="2:24">
      <c r="B2885" s="2" t="s">
        <v>4132</v>
      </c>
      <c r="C2885" s="1"/>
      <c r="D2885" s="1"/>
      <c r="E2885" s="1"/>
      <c r="F2885" s="1"/>
      <c r="G2885" s="1"/>
      <c r="H2885" s="1"/>
      <c r="I2885"/>
      <c r="J2885"/>
      <c r="K2885"/>
      <c r="L2885"/>
      <c r="M2885"/>
      <c r="N2885"/>
      <c r="O2885"/>
      <c r="Q2885" t="s">
        <v>25</v>
      </c>
      <c r="R2885" s="1"/>
      <c r="S2885" s="1"/>
      <c r="T2885" s="1" t="s">
        <v>52</v>
      </c>
      <c r="U2885" s="1" t="s">
        <v>53</v>
      </c>
      <c r="V2885" t="s">
        <v>29</v>
      </c>
      <c r="W2885"/>
      <c r="X2885" t="s">
        <v>30</v>
      </c>
    </row>
    <row r="2886" spans="2:24">
      <c r="B2886" s="2" t="s">
        <v>4133</v>
      </c>
      <c r="C2886" s="1">
        <v>9811850356</v>
      </c>
      <c r="D2886" s="1"/>
      <c r="E2886" s="1"/>
      <c r="F2886" s="1"/>
      <c r="G2886" s="1" t="s">
        <v>72</v>
      </c>
      <c r="H2886" s="1" t="s">
        <v>46</v>
      </c>
      <c r="I2886"/>
      <c r="J2886"/>
      <c r="K2886"/>
      <c r="L2886"/>
      <c r="M2886"/>
      <c r="N2886"/>
      <c r="O2886"/>
      <c r="Q2886" t="s">
        <v>25</v>
      </c>
      <c r="R2886" s="1"/>
      <c r="S2886" s="1"/>
      <c r="T2886" s="1" t="s">
        <v>39</v>
      </c>
      <c r="U2886" s="1" t="s">
        <v>28</v>
      </c>
      <c r="V2886" t="s">
        <v>29</v>
      </c>
      <c r="W2886"/>
      <c r="X2886" t="s">
        <v>30</v>
      </c>
    </row>
    <row r="2887" spans="2:24">
      <c r="B2887" s="2" t="s">
        <v>4134</v>
      </c>
      <c r="C2887" s="1"/>
      <c r="D2887" s="1"/>
      <c r="E2887" s="1"/>
      <c r="F2887" s="1"/>
      <c r="G2887" s="1"/>
      <c r="H2887" s="1"/>
      <c r="I2887"/>
      <c r="J2887"/>
      <c r="K2887"/>
      <c r="L2887"/>
      <c r="M2887"/>
      <c r="N2887"/>
      <c r="O2887"/>
      <c r="Q2887" t="s">
        <v>25</v>
      </c>
      <c r="R2887" s="1" t="s">
        <v>4135</v>
      </c>
      <c r="S2887" s="1"/>
      <c r="T2887" s="1" t="s">
        <v>849</v>
      </c>
      <c r="U2887" s="1" t="s">
        <v>284</v>
      </c>
      <c r="V2887" t="s">
        <v>29</v>
      </c>
      <c r="W2887"/>
      <c r="X2887" t="s">
        <v>30</v>
      </c>
    </row>
    <row r="2888" spans="2:24">
      <c r="B2888" s="2" t="s">
        <v>4136</v>
      </c>
      <c r="C2888" s="1">
        <v>9853984358</v>
      </c>
      <c r="D2888" s="1"/>
      <c r="E2888" s="1"/>
      <c r="F2888" s="1"/>
      <c r="G2888" s="1" t="s">
        <v>45</v>
      </c>
      <c r="H2888" s="1" t="s">
        <v>57</v>
      </c>
      <c r="I2888"/>
      <c r="J2888"/>
      <c r="K2888"/>
      <c r="L2888"/>
      <c r="M2888"/>
      <c r="N2888"/>
      <c r="O2888"/>
      <c r="Q2888" t="s">
        <v>25</v>
      </c>
      <c r="R2888" s="1"/>
      <c r="S2888" s="1"/>
      <c r="T2888" s="1" t="s">
        <v>385</v>
      </c>
      <c r="U2888" s="1" t="s">
        <v>240</v>
      </c>
      <c r="V2888" t="s">
        <v>29</v>
      </c>
      <c r="W2888"/>
      <c r="X2888" t="s">
        <v>30</v>
      </c>
    </row>
    <row r="2889" spans="2:24">
      <c r="B2889" s="2" t="s">
        <v>4137</v>
      </c>
      <c r="C2889" s="1"/>
      <c r="D2889" s="1"/>
      <c r="E2889" s="1"/>
      <c r="F2889" s="1"/>
      <c r="G2889" s="1"/>
      <c r="H2889" s="1"/>
      <c r="I2889"/>
      <c r="J2889"/>
      <c r="K2889"/>
      <c r="L2889"/>
      <c r="M2889"/>
      <c r="N2889"/>
      <c r="O2889"/>
      <c r="Q2889" t="s">
        <v>25</v>
      </c>
      <c r="R2889" s="1"/>
      <c r="S2889" s="1"/>
      <c r="T2889" s="1" t="s">
        <v>52</v>
      </c>
      <c r="U2889" s="1" t="s">
        <v>53</v>
      </c>
      <c r="V2889" t="s">
        <v>29</v>
      </c>
      <c r="W2889"/>
      <c r="X2889" t="s">
        <v>30</v>
      </c>
    </row>
    <row r="2890" spans="2:24">
      <c r="B2890" s="2" t="s">
        <v>4138</v>
      </c>
      <c r="C2890" s="1"/>
      <c r="D2890" s="1"/>
      <c r="E2890" s="1"/>
      <c r="F2890" s="1"/>
      <c r="G2890" s="1"/>
      <c r="H2890" s="1"/>
      <c r="I2890"/>
      <c r="J2890"/>
      <c r="K2890"/>
      <c r="L2890"/>
      <c r="M2890"/>
      <c r="N2890"/>
      <c r="O2890"/>
      <c r="Q2890" t="s">
        <v>25</v>
      </c>
      <c r="R2890" s="1"/>
      <c r="S2890" s="1"/>
      <c r="T2890" s="1" t="s">
        <v>52</v>
      </c>
      <c r="U2890" s="1" t="s">
        <v>53</v>
      </c>
      <c r="V2890" t="s">
        <v>29</v>
      </c>
      <c r="W2890"/>
      <c r="X2890" t="s">
        <v>30</v>
      </c>
    </row>
    <row r="2891" spans="2:24">
      <c r="B2891" s="2" t="s">
        <v>4139</v>
      </c>
      <c r="C2891" s="1"/>
      <c r="D2891" s="1"/>
      <c r="E2891" s="1"/>
      <c r="F2891" s="1"/>
      <c r="G2891" s="1"/>
      <c r="H2891" s="1"/>
      <c r="I2891"/>
      <c r="J2891"/>
      <c r="K2891"/>
      <c r="L2891"/>
      <c r="M2891"/>
      <c r="N2891"/>
      <c r="O2891"/>
      <c r="Q2891" t="s">
        <v>25</v>
      </c>
      <c r="R2891" s="1"/>
      <c r="S2891" s="1"/>
      <c r="T2891" s="1" t="s">
        <v>52</v>
      </c>
      <c r="U2891" s="1" t="s">
        <v>53</v>
      </c>
      <c r="V2891" t="s">
        <v>29</v>
      </c>
      <c r="W2891"/>
      <c r="X2891" t="s">
        <v>30</v>
      </c>
    </row>
    <row r="2892" spans="2:24">
      <c r="B2892" s="2" t="s">
        <v>4140</v>
      </c>
      <c r="C2892" s="1"/>
      <c r="D2892" s="1"/>
      <c r="E2892" s="1"/>
      <c r="F2892" s="1"/>
      <c r="G2892" s="1"/>
      <c r="H2892" s="1"/>
      <c r="I2892"/>
      <c r="J2892"/>
      <c r="K2892"/>
      <c r="L2892"/>
      <c r="M2892"/>
      <c r="N2892"/>
      <c r="O2892"/>
      <c r="Q2892" t="s">
        <v>25</v>
      </c>
      <c r="R2892" s="1"/>
      <c r="S2892" s="1"/>
      <c r="T2892" s="1" t="s">
        <v>792</v>
      </c>
      <c r="U2892" s="1" t="s">
        <v>60</v>
      </c>
      <c r="V2892" t="s">
        <v>29</v>
      </c>
      <c r="W2892"/>
      <c r="X2892" t="s">
        <v>30</v>
      </c>
    </row>
    <row r="2893" spans="2:24">
      <c r="B2893" s="2" t="s">
        <v>4141</v>
      </c>
      <c r="C2893" s="1"/>
      <c r="D2893" s="1"/>
      <c r="E2893" s="1"/>
      <c r="F2893" s="1"/>
      <c r="G2893" s="1"/>
      <c r="H2893" s="1"/>
      <c r="I2893"/>
      <c r="J2893"/>
      <c r="K2893"/>
      <c r="L2893"/>
      <c r="M2893"/>
      <c r="N2893"/>
      <c r="O2893"/>
      <c r="Q2893" t="s">
        <v>25</v>
      </c>
      <c r="R2893" s="1" t="s">
        <v>4142</v>
      </c>
      <c r="S2893" s="1"/>
      <c r="T2893" s="1" t="s">
        <v>52</v>
      </c>
      <c r="U2893" s="1" t="s">
        <v>53</v>
      </c>
      <c r="V2893" t="s">
        <v>29</v>
      </c>
      <c r="W2893"/>
      <c r="X2893" t="s">
        <v>30</v>
      </c>
    </row>
    <row r="2894" spans="2:24">
      <c r="B2894" s="2" t="s">
        <v>4143</v>
      </c>
      <c r="C2894" s="1"/>
      <c r="D2894" s="1"/>
      <c r="E2894" s="1"/>
      <c r="F2894" s="1"/>
      <c r="G2894" s="1"/>
      <c r="H2894" s="1"/>
      <c r="I2894"/>
      <c r="J2894"/>
      <c r="K2894"/>
      <c r="L2894"/>
      <c r="M2894"/>
      <c r="N2894"/>
      <c r="O2894"/>
      <c r="Q2894" t="s">
        <v>25</v>
      </c>
      <c r="R2894" s="1"/>
      <c r="S2894" s="1"/>
      <c r="T2894" s="1" t="s">
        <v>39</v>
      </c>
      <c r="U2894" s="1" t="s">
        <v>28</v>
      </c>
      <c r="V2894" t="s">
        <v>29</v>
      </c>
      <c r="W2894"/>
      <c r="X2894" t="s">
        <v>30</v>
      </c>
    </row>
    <row r="2895" spans="2:24">
      <c r="B2895" s="2" t="s">
        <v>4144</v>
      </c>
      <c r="C2895" s="1"/>
      <c r="D2895" s="1"/>
      <c r="E2895" s="1"/>
      <c r="F2895" s="1"/>
      <c r="G2895" s="1"/>
      <c r="H2895" s="1"/>
      <c r="I2895"/>
      <c r="J2895"/>
      <c r="K2895"/>
      <c r="L2895"/>
      <c r="M2895"/>
      <c r="N2895"/>
      <c r="O2895"/>
      <c r="Q2895" t="s">
        <v>25</v>
      </c>
      <c r="R2895" s="1"/>
      <c r="S2895" s="1"/>
      <c r="T2895" s="1" t="s">
        <v>719</v>
      </c>
      <c r="U2895" s="1" t="s">
        <v>90</v>
      </c>
      <c r="V2895" t="s">
        <v>29</v>
      </c>
      <c r="W2895"/>
      <c r="X2895" t="s">
        <v>30</v>
      </c>
    </row>
    <row r="2896" spans="2:24">
      <c r="B2896" s="2" t="s">
        <v>4145</v>
      </c>
      <c r="C2896" s="1"/>
      <c r="D2896" s="1"/>
      <c r="E2896" s="1"/>
      <c r="F2896" s="1"/>
      <c r="G2896" s="1"/>
      <c r="H2896" s="1"/>
      <c r="I2896"/>
      <c r="J2896"/>
      <c r="K2896"/>
      <c r="L2896"/>
      <c r="M2896"/>
      <c r="N2896"/>
      <c r="O2896"/>
      <c r="Q2896" t="s">
        <v>25</v>
      </c>
      <c r="R2896" s="1"/>
      <c r="S2896" s="1"/>
      <c r="T2896" s="1" t="s">
        <v>516</v>
      </c>
      <c r="U2896" s="1" t="s">
        <v>105</v>
      </c>
      <c r="V2896" t="s">
        <v>29</v>
      </c>
      <c r="W2896"/>
      <c r="X2896" t="s">
        <v>30</v>
      </c>
    </row>
    <row r="2897" spans="2:24">
      <c r="B2897" s="2" t="s">
        <v>4146</v>
      </c>
      <c r="C2897" s="1">
        <v>9608553341</v>
      </c>
      <c r="D2897" s="1"/>
      <c r="E2897" s="1"/>
      <c r="F2897" s="1"/>
      <c r="G2897" s="1" t="s">
        <v>146</v>
      </c>
      <c r="H2897" s="1" t="s">
        <v>331</v>
      </c>
      <c r="I2897"/>
      <c r="J2897"/>
      <c r="K2897"/>
      <c r="L2897"/>
      <c r="M2897"/>
      <c r="N2897"/>
      <c r="O2897"/>
      <c r="Q2897" t="s">
        <v>25</v>
      </c>
      <c r="R2897" s="1"/>
      <c r="S2897" s="1"/>
      <c r="T2897" s="1" t="s">
        <v>338</v>
      </c>
      <c r="U2897" s="1" t="s">
        <v>158</v>
      </c>
      <c r="V2897" t="s">
        <v>29</v>
      </c>
      <c r="W2897"/>
      <c r="X2897" t="s">
        <v>30</v>
      </c>
    </row>
    <row r="2898" spans="2:24">
      <c r="B2898" s="2" t="s">
        <v>4147</v>
      </c>
      <c r="C2898" s="1"/>
      <c r="D2898" s="1"/>
      <c r="E2898" s="1"/>
      <c r="F2898" s="1"/>
      <c r="G2898" s="1"/>
      <c r="H2898" s="1"/>
      <c r="I2898"/>
      <c r="J2898"/>
      <c r="K2898"/>
      <c r="L2898"/>
      <c r="M2898"/>
      <c r="N2898"/>
      <c r="O2898"/>
      <c r="Q2898" t="s">
        <v>25</v>
      </c>
      <c r="R2898" s="1"/>
      <c r="S2898" s="1"/>
      <c r="T2898" s="1" t="s">
        <v>614</v>
      </c>
      <c r="U2898" s="1" t="s">
        <v>70</v>
      </c>
      <c r="V2898" t="s">
        <v>29</v>
      </c>
      <c r="W2898"/>
      <c r="X2898" t="s">
        <v>30</v>
      </c>
    </row>
    <row r="2899" spans="2:24">
      <c r="B2899" s="2" t="s">
        <v>4148</v>
      </c>
      <c r="C2899" s="1"/>
      <c r="D2899" s="1"/>
      <c r="E2899" s="1"/>
      <c r="F2899" s="1"/>
      <c r="G2899" s="1"/>
      <c r="H2899" s="1"/>
      <c r="I2899"/>
      <c r="J2899"/>
      <c r="K2899"/>
      <c r="L2899"/>
      <c r="M2899"/>
      <c r="N2899"/>
      <c r="O2899"/>
      <c r="Q2899" t="s">
        <v>25</v>
      </c>
      <c r="R2899" s="1"/>
      <c r="S2899" s="1"/>
      <c r="T2899" s="1" t="s">
        <v>356</v>
      </c>
      <c r="U2899" s="1" t="s">
        <v>78</v>
      </c>
      <c r="V2899" t="s">
        <v>29</v>
      </c>
      <c r="W2899"/>
      <c r="X2899" t="s">
        <v>30</v>
      </c>
    </row>
    <row r="2900" spans="2:24">
      <c r="B2900" s="2" t="s">
        <v>4149</v>
      </c>
      <c r="C2900" s="1"/>
      <c r="D2900" s="1"/>
      <c r="E2900" s="1"/>
      <c r="F2900" s="1"/>
      <c r="G2900" s="1"/>
      <c r="H2900" s="1"/>
      <c r="I2900"/>
      <c r="J2900"/>
      <c r="K2900"/>
      <c r="L2900"/>
      <c r="M2900"/>
      <c r="N2900"/>
      <c r="O2900"/>
      <c r="Q2900" t="s">
        <v>25</v>
      </c>
      <c r="R2900" s="1"/>
      <c r="S2900" s="1"/>
      <c r="T2900" s="1" t="s">
        <v>3440</v>
      </c>
      <c r="U2900" s="1" t="s">
        <v>319</v>
      </c>
      <c r="V2900" t="s">
        <v>29</v>
      </c>
      <c r="W2900"/>
      <c r="X2900" t="s">
        <v>30</v>
      </c>
    </row>
    <row r="2901" spans="2:24">
      <c r="B2901" s="2" t="s">
        <v>4150</v>
      </c>
      <c r="C2901" s="1"/>
      <c r="D2901" s="1"/>
      <c r="E2901" s="1"/>
      <c r="F2901" s="1"/>
      <c r="G2901" s="1"/>
      <c r="H2901" s="1"/>
      <c r="I2901"/>
      <c r="J2901"/>
      <c r="K2901"/>
      <c r="L2901"/>
      <c r="M2901"/>
      <c r="N2901"/>
      <c r="O2901"/>
      <c r="Q2901" t="s">
        <v>25</v>
      </c>
      <c r="R2901" s="1"/>
      <c r="S2901" s="1"/>
      <c r="T2901" s="1" t="s">
        <v>52</v>
      </c>
      <c r="U2901" s="1" t="s">
        <v>53</v>
      </c>
      <c r="V2901" t="s">
        <v>29</v>
      </c>
      <c r="W2901"/>
      <c r="X2901" t="s">
        <v>30</v>
      </c>
    </row>
    <row r="2902" spans="2:24">
      <c r="B2902" s="2" t="s">
        <v>4151</v>
      </c>
      <c r="C2902" s="1">
        <v>8941839373</v>
      </c>
      <c r="D2902" s="1"/>
      <c r="E2902" s="1"/>
      <c r="F2902" s="1"/>
      <c r="G2902" s="1" t="s">
        <v>146</v>
      </c>
      <c r="H2902" s="1" t="s">
        <v>331</v>
      </c>
      <c r="I2902"/>
      <c r="J2902"/>
      <c r="K2902"/>
      <c r="L2902"/>
      <c r="M2902"/>
      <c r="N2902"/>
      <c r="O2902"/>
      <c r="Q2902" t="s">
        <v>25</v>
      </c>
      <c r="R2902" s="1"/>
      <c r="S2902" s="1"/>
      <c r="T2902" s="1" t="s">
        <v>356</v>
      </c>
      <c r="U2902" s="1" t="s">
        <v>78</v>
      </c>
      <c r="V2902" t="s">
        <v>29</v>
      </c>
      <c r="W2902"/>
      <c r="X2902" t="s">
        <v>30</v>
      </c>
    </row>
    <row r="2903" spans="2:24">
      <c r="B2903" s="2" t="s">
        <v>4152</v>
      </c>
      <c r="C2903" s="1"/>
      <c r="D2903" s="1"/>
      <c r="E2903" s="1"/>
      <c r="F2903" s="1"/>
      <c r="G2903" s="1"/>
      <c r="H2903" s="1"/>
      <c r="I2903"/>
      <c r="J2903"/>
      <c r="K2903"/>
      <c r="L2903"/>
      <c r="M2903"/>
      <c r="N2903"/>
      <c r="O2903"/>
      <c r="Q2903" t="s">
        <v>25</v>
      </c>
      <c r="R2903" s="1"/>
      <c r="S2903" s="1"/>
      <c r="T2903" s="1" t="s">
        <v>113</v>
      </c>
      <c r="U2903" s="1" t="s">
        <v>43</v>
      </c>
      <c r="V2903" t="s">
        <v>29</v>
      </c>
      <c r="W2903"/>
      <c r="X2903" t="s">
        <v>30</v>
      </c>
    </row>
    <row r="2904" spans="2:24">
      <c r="B2904" s="2" t="s">
        <v>4153</v>
      </c>
      <c r="C2904" s="1">
        <v>9887157049</v>
      </c>
      <c r="D2904" s="1"/>
      <c r="E2904" s="1"/>
      <c r="F2904" s="1"/>
      <c r="G2904" s="1" t="s">
        <v>45</v>
      </c>
      <c r="H2904" s="1" t="s">
        <v>247</v>
      </c>
      <c r="I2904"/>
      <c r="J2904"/>
      <c r="K2904"/>
      <c r="L2904"/>
      <c r="M2904"/>
      <c r="N2904"/>
      <c r="O2904"/>
      <c r="Q2904" t="s">
        <v>25</v>
      </c>
      <c r="R2904" s="1"/>
      <c r="S2904" s="1"/>
      <c r="T2904" s="1" t="s">
        <v>128</v>
      </c>
      <c r="U2904" s="1" t="s">
        <v>43</v>
      </c>
      <c r="V2904" t="s">
        <v>29</v>
      </c>
      <c r="W2904"/>
      <c r="X2904" t="s">
        <v>30</v>
      </c>
    </row>
    <row r="2905" spans="2:24">
      <c r="B2905" s="2" t="s">
        <v>4154</v>
      </c>
      <c r="C2905" s="1">
        <v>9903309640</v>
      </c>
      <c r="D2905" s="1"/>
      <c r="E2905" s="1"/>
      <c r="F2905" s="1"/>
      <c r="G2905" s="1" t="s">
        <v>45</v>
      </c>
      <c r="H2905" s="1" t="s">
        <v>1268</v>
      </c>
      <c r="I2905"/>
      <c r="J2905"/>
      <c r="K2905"/>
      <c r="L2905"/>
      <c r="M2905"/>
      <c r="N2905"/>
      <c r="O2905"/>
      <c r="Q2905" t="s">
        <v>25</v>
      </c>
      <c r="R2905" s="1"/>
      <c r="S2905" s="1"/>
      <c r="T2905" s="1" t="s">
        <v>614</v>
      </c>
      <c r="U2905" s="1" t="s">
        <v>70</v>
      </c>
      <c r="V2905" t="s">
        <v>29</v>
      </c>
      <c r="W2905"/>
      <c r="X2905" t="s">
        <v>30</v>
      </c>
    </row>
    <row r="2906" spans="2:24">
      <c r="B2906" s="2" t="s">
        <v>4155</v>
      </c>
      <c r="C2906" s="1">
        <v>9805269242</v>
      </c>
      <c r="D2906" s="1"/>
      <c r="E2906" s="1"/>
      <c r="F2906" s="1"/>
      <c r="G2906" s="1" t="s">
        <v>45</v>
      </c>
      <c r="H2906" s="1" t="s">
        <v>46</v>
      </c>
      <c r="I2906"/>
      <c r="J2906"/>
      <c r="K2906"/>
      <c r="L2906"/>
      <c r="M2906"/>
      <c r="N2906"/>
      <c r="O2906"/>
      <c r="Q2906" t="s">
        <v>25</v>
      </c>
      <c r="R2906" s="1"/>
      <c r="S2906" s="1"/>
      <c r="T2906" s="1" t="s">
        <v>66</v>
      </c>
      <c r="U2906" s="1" t="s">
        <v>28</v>
      </c>
      <c r="V2906" t="s">
        <v>29</v>
      </c>
      <c r="W2906"/>
      <c r="X2906" t="s">
        <v>30</v>
      </c>
    </row>
    <row r="2907" spans="2:24">
      <c r="B2907" s="2" t="s">
        <v>4156</v>
      </c>
      <c r="C2907" s="1">
        <v>9687362826</v>
      </c>
      <c r="D2907" s="1"/>
      <c r="E2907" s="1"/>
      <c r="F2907" s="1"/>
      <c r="G2907" s="1" t="s">
        <v>146</v>
      </c>
      <c r="H2907" s="1" t="s">
        <v>331</v>
      </c>
      <c r="I2907"/>
      <c r="J2907"/>
      <c r="K2907"/>
      <c r="L2907"/>
      <c r="M2907"/>
      <c r="N2907"/>
      <c r="O2907"/>
      <c r="Q2907" t="s">
        <v>25</v>
      </c>
      <c r="R2907" s="1"/>
      <c r="S2907" s="1"/>
      <c r="T2907" s="1" t="s">
        <v>288</v>
      </c>
      <c r="U2907" s="1" t="s">
        <v>289</v>
      </c>
      <c r="V2907" t="s">
        <v>29</v>
      </c>
      <c r="W2907"/>
      <c r="X2907" t="s">
        <v>30</v>
      </c>
    </row>
    <row r="2908" spans="2:24">
      <c r="B2908" s="2" t="s">
        <v>4157</v>
      </c>
      <c r="C2908" s="1"/>
      <c r="D2908" s="1"/>
      <c r="E2908" s="1"/>
      <c r="F2908" s="1"/>
      <c r="G2908" s="1"/>
      <c r="H2908" s="1"/>
      <c r="I2908"/>
      <c r="J2908"/>
      <c r="K2908"/>
      <c r="L2908"/>
      <c r="M2908"/>
      <c r="N2908"/>
      <c r="O2908"/>
      <c r="Q2908" t="s">
        <v>25</v>
      </c>
      <c r="R2908" s="1"/>
      <c r="S2908" s="1"/>
      <c r="T2908" s="1" t="s">
        <v>128</v>
      </c>
      <c r="U2908" s="1" t="s">
        <v>43</v>
      </c>
      <c r="V2908" t="s">
        <v>29</v>
      </c>
      <c r="W2908"/>
      <c r="X2908" t="s">
        <v>30</v>
      </c>
    </row>
    <row r="2909" spans="2:24">
      <c r="B2909" s="2" t="s">
        <v>4158</v>
      </c>
      <c r="C2909" s="1">
        <v>9855958664</v>
      </c>
      <c r="D2909" s="1"/>
      <c r="E2909" s="1"/>
      <c r="F2909" s="1"/>
      <c r="G2909" s="1" t="s">
        <v>45</v>
      </c>
      <c r="H2909" s="1" t="s">
        <v>247</v>
      </c>
      <c r="I2909"/>
      <c r="J2909"/>
      <c r="K2909"/>
      <c r="L2909"/>
      <c r="M2909"/>
      <c r="N2909"/>
      <c r="O2909"/>
      <c r="Q2909" t="s">
        <v>25</v>
      </c>
      <c r="R2909" s="1"/>
      <c r="S2909" s="1"/>
      <c r="T2909" s="1" t="s">
        <v>1171</v>
      </c>
      <c r="U2909" s="1" t="s">
        <v>90</v>
      </c>
      <c r="V2909" t="s">
        <v>29</v>
      </c>
      <c r="W2909"/>
      <c r="X2909" t="s">
        <v>30</v>
      </c>
    </row>
    <row r="2910" spans="2:24">
      <c r="B2910" s="2" t="s">
        <v>4159</v>
      </c>
      <c r="C2910" s="1"/>
      <c r="D2910" s="1"/>
      <c r="E2910" s="1"/>
      <c r="F2910" s="1"/>
      <c r="G2910" s="1"/>
      <c r="H2910" s="1"/>
      <c r="I2910"/>
      <c r="J2910"/>
      <c r="K2910"/>
      <c r="L2910"/>
      <c r="M2910"/>
      <c r="N2910"/>
      <c r="O2910"/>
      <c r="Q2910" t="s">
        <v>25</v>
      </c>
      <c r="R2910" s="1"/>
      <c r="S2910" s="1"/>
      <c r="T2910" s="1" t="s">
        <v>52</v>
      </c>
      <c r="U2910" s="1" t="s">
        <v>53</v>
      </c>
      <c r="V2910" t="s">
        <v>29</v>
      </c>
      <c r="W2910"/>
      <c r="X2910" t="s">
        <v>30</v>
      </c>
    </row>
    <row r="2911" spans="2:24">
      <c r="B2911" s="2" t="s">
        <v>4160</v>
      </c>
      <c r="C2911" s="1">
        <v>9487533399</v>
      </c>
      <c r="D2911" s="1"/>
      <c r="E2911" s="1"/>
      <c r="F2911" s="1"/>
      <c r="G2911" s="1" t="s">
        <v>731</v>
      </c>
      <c r="H2911" s="1" t="s">
        <v>46</v>
      </c>
      <c r="I2911"/>
      <c r="J2911"/>
      <c r="K2911"/>
      <c r="L2911"/>
      <c r="M2911"/>
      <c r="N2911"/>
      <c r="O2911"/>
      <c r="Q2911" t="s">
        <v>25</v>
      </c>
      <c r="R2911" s="1"/>
      <c r="S2911" s="1"/>
      <c r="T2911" s="1" t="s">
        <v>1225</v>
      </c>
      <c r="U2911" s="1" t="s">
        <v>179</v>
      </c>
      <c r="V2911" t="s">
        <v>29</v>
      </c>
      <c r="W2911"/>
      <c r="X2911" t="s">
        <v>30</v>
      </c>
    </row>
    <row r="2912" spans="2:24">
      <c r="B2912" s="2" t="s">
        <v>4161</v>
      </c>
      <c r="C2912" s="1">
        <v>9840099998</v>
      </c>
      <c r="D2912" s="1"/>
      <c r="E2912" s="1"/>
      <c r="F2912" s="1"/>
      <c r="G2912" s="1" t="s">
        <v>146</v>
      </c>
      <c r="H2912" s="1" t="s">
        <v>331</v>
      </c>
      <c r="I2912"/>
      <c r="J2912"/>
      <c r="K2912"/>
      <c r="L2912"/>
      <c r="M2912"/>
      <c r="N2912"/>
      <c r="O2912"/>
      <c r="Q2912" t="s">
        <v>25</v>
      </c>
      <c r="R2912" s="1"/>
      <c r="S2912" s="1"/>
      <c r="T2912" s="1" t="s">
        <v>258</v>
      </c>
      <c r="U2912" s="1" t="s">
        <v>179</v>
      </c>
      <c r="V2912" t="s">
        <v>29</v>
      </c>
      <c r="W2912"/>
      <c r="X2912" t="s">
        <v>30</v>
      </c>
    </row>
    <row r="2913" spans="2:24">
      <c r="B2913" s="2" t="s">
        <v>4162</v>
      </c>
      <c r="C2913" s="1"/>
      <c r="D2913" s="1"/>
      <c r="E2913" s="1"/>
      <c r="F2913" s="1"/>
      <c r="G2913" s="1"/>
      <c r="H2913" s="1"/>
      <c r="I2913"/>
      <c r="J2913"/>
      <c r="K2913"/>
      <c r="L2913"/>
      <c r="M2913"/>
      <c r="N2913"/>
      <c r="O2913"/>
      <c r="Q2913" t="s">
        <v>25</v>
      </c>
      <c r="R2913" s="1"/>
      <c r="S2913" s="1"/>
      <c r="T2913" s="1" t="s">
        <v>52</v>
      </c>
      <c r="U2913" s="1" t="s">
        <v>53</v>
      </c>
      <c r="V2913" t="s">
        <v>29</v>
      </c>
      <c r="W2913"/>
      <c r="X2913" t="s">
        <v>30</v>
      </c>
    </row>
    <row r="2914" spans="2:24">
      <c r="B2914" s="2" t="s">
        <v>4163</v>
      </c>
      <c r="C2914" s="1">
        <v>8528455864</v>
      </c>
      <c r="D2914" s="1"/>
      <c r="E2914" s="1"/>
      <c r="F2914" s="1"/>
      <c r="G2914" s="1" t="s">
        <v>45</v>
      </c>
      <c r="H2914" s="1" t="s">
        <v>331</v>
      </c>
      <c r="I2914"/>
      <c r="J2914"/>
      <c r="K2914"/>
      <c r="L2914"/>
      <c r="M2914"/>
      <c r="N2914"/>
      <c r="O2914"/>
      <c r="Q2914" t="s">
        <v>25</v>
      </c>
      <c r="R2914" s="1"/>
      <c r="S2914" s="1"/>
      <c r="T2914" s="1" t="s">
        <v>1247</v>
      </c>
      <c r="U2914" s="1" t="s">
        <v>28</v>
      </c>
      <c r="V2914" t="s">
        <v>29</v>
      </c>
      <c r="W2914"/>
      <c r="X2914" t="s">
        <v>30</v>
      </c>
    </row>
    <row r="2915" spans="2:24">
      <c r="B2915" s="2" t="s">
        <v>4164</v>
      </c>
      <c r="C2915" s="1">
        <v>9822288031</v>
      </c>
      <c r="D2915" s="1"/>
      <c r="E2915" s="1"/>
      <c r="F2915" s="1"/>
      <c r="G2915" s="1" t="s">
        <v>45</v>
      </c>
      <c r="H2915" s="1" t="s">
        <v>331</v>
      </c>
      <c r="I2915"/>
      <c r="J2915"/>
      <c r="K2915"/>
      <c r="L2915"/>
      <c r="M2915"/>
      <c r="N2915"/>
      <c r="O2915"/>
      <c r="Q2915" t="s">
        <v>25</v>
      </c>
      <c r="R2915" s="1"/>
      <c r="S2915" s="1"/>
      <c r="T2915" s="1" t="s">
        <v>590</v>
      </c>
      <c r="U2915" s="1" t="s">
        <v>33</v>
      </c>
      <c r="V2915" t="s">
        <v>29</v>
      </c>
      <c r="W2915"/>
      <c r="X2915" t="s">
        <v>30</v>
      </c>
    </row>
    <row r="2916" spans="2:24">
      <c r="B2916" s="2" t="s">
        <v>4165</v>
      </c>
      <c r="C2916" s="1">
        <v>9810637192</v>
      </c>
      <c r="D2916" s="1"/>
      <c r="E2916" s="1"/>
      <c r="F2916" s="1"/>
      <c r="G2916" s="1" t="s">
        <v>72</v>
      </c>
      <c r="H2916" s="1" t="s">
        <v>476</v>
      </c>
      <c r="I2916"/>
      <c r="J2916"/>
      <c r="K2916"/>
      <c r="L2916"/>
      <c r="M2916"/>
      <c r="N2916"/>
      <c r="O2916"/>
      <c r="Q2916" t="s">
        <v>25</v>
      </c>
      <c r="R2916" s="1"/>
      <c r="S2916" s="1"/>
      <c r="T2916" s="1" t="s">
        <v>39</v>
      </c>
      <c r="U2916" s="1" t="s">
        <v>28</v>
      </c>
      <c r="V2916" t="s">
        <v>29</v>
      </c>
      <c r="W2916"/>
      <c r="X2916" t="s">
        <v>30</v>
      </c>
    </row>
    <row r="2917" spans="2:24">
      <c r="B2917" s="2" t="s">
        <v>4166</v>
      </c>
      <c r="C2917" s="1"/>
      <c r="D2917" s="1"/>
      <c r="E2917" s="1"/>
      <c r="F2917" s="1"/>
      <c r="G2917" s="1"/>
      <c r="H2917" s="1"/>
      <c r="I2917"/>
      <c r="J2917"/>
      <c r="K2917"/>
      <c r="L2917"/>
      <c r="M2917"/>
      <c r="N2917"/>
      <c r="O2917"/>
      <c r="Q2917" t="s">
        <v>25</v>
      </c>
      <c r="R2917" s="1"/>
      <c r="S2917" s="1"/>
      <c r="T2917" s="1" t="s">
        <v>758</v>
      </c>
      <c r="U2917" s="1" t="s">
        <v>78</v>
      </c>
      <c r="V2917" t="s">
        <v>29</v>
      </c>
      <c r="W2917"/>
      <c r="X2917" t="s">
        <v>30</v>
      </c>
    </row>
    <row r="2918" spans="2:24">
      <c r="B2918" s="2" t="s">
        <v>4167</v>
      </c>
      <c r="C2918" s="1"/>
      <c r="D2918" s="1"/>
      <c r="E2918" s="1"/>
      <c r="F2918" s="1"/>
      <c r="G2918" s="1"/>
      <c r="H2918" s="1"/>
      <c r="I2918"/>
      <c r="J2918"/>
      <c r="K2918"/>
      <c r="L2918"/>
      <c r="M2918"/>
      <c r="N2918"/>
      <c r="O2918"/>
      <c r="Q2918" t="s">
        <v>25</v>
      </c>
      <c r="R2918" s="1" t="s">
        <v>4168</v>
      </c>
      <c r="S2918" s="1"/>
      <c r="T2918" s="1" t="s">
        <v>4169</v>
      </c>
      <c r="U2918" s="1" t="s">
        <v>240</v>
      </c>
      <c r="V2918" t="s">
        <v>29</v>
      </c>
      <c r="W2918"/>
      <c r="X2918" t="s">
        <v>30</v>
      </c>
    </row>
    <row r="2919" spans="2:24">
      <c r="B2919" s="2" t="s">
        <v>4170</v>
      </c>
      <c r="C2919" s="1">
        <v>9711858227</v>
      </c>
      <c r="D2919" s="1"/>
      <c r="E2919" s="1"/>
      <c r="F2919" s="1"/>
      <c r="G2919" s="1" t="s">
        <v>45</v>
      </c>
      <c r="H2919" s="1" t="s">
        <v>46</v>
      </c>
      <c r="I2919"/>
      <c r="J2919"/>
      <c r="K2919"/>
      <c r="L2919"/>
      <c r="M2919"/>
      <c r="N2919"/>
      <c r="O2919"/>
      <c r="Q2919" t="s">
        <v>25</v>
      </c>
      <c r="R2919" s="1"/>
      <c r="S2919" s="1"/>
      <c r="T2919" s="1" t="s">
        <v>73</v>
      </c>
      <c r="U2919" s="1" t="s">
        <v>53</v>
      </c>
      <c r="V2919" t="s">
        <v>29</v>
      </c>
      <c r="W2919"/>
      <c r="X2919" t="s">
        <v>30</v>
      </c>
    </row>
    <row r="2920" spans="2:24">
      <c r="B2920" s="2" t="s">
        <v>4171</v>
      </c>
      <c r="C2920" s="1"/>
      <c r="D2920" s="1"/>
      <c r="E2920" s="1"/>
      <c r="F2920" s="1"/>
      <c r="G2920" s="1"/>
      <c r="H2920" s="1"/>
      <c r="I2920"/>
      <c r="J2920"/>
      <c r="K2920"/>
      <c r="L2920"/>
      <c r="M2920"/>
      <c r="N2920"/>
      <c r="O2920"/>
      <c r="Q2920" t="s">
        <v>25</v>
      </c>
      <c r="R2920" s="1"/>
      <c r="S2920" s="1"/>
      <c r="T2920" s="1" t="s">
        <v>52</v>
      </c>
      <c r="U2920" s="1" t="s">
        <v>53</v>
      </c>
      <c r="V2920" t="s">
        <v>29</v>
      </c>
      <c r="W2920"/>
      <c r="X2920" t="s">
        <v>30</v>
      </c>
    </row>
    <row r="2921" spans="2:24">
      <c r="B2921" s="2" t="s">
        <v>4172</v>
      </c>
      <c r="C2921" s="1"/>
      <c r="D2921" s="1"/>
      <c r="E2921" s="1"/>
      <c r="F2921" s="1"/>
      <c r="G2921" s="1"/>
      <c r="H2921" s="1"/>
      <c r="I2921"/>
      <c r="J2921"/>
      <c r="K2921"/>
      <c r="L2921"/>
      <c r="M2921"/>
      <c r="N2921"/>
      <c r="O2921"/>
      <c r="Q2921" t="s">
        <v>25</v>
      </c>
      <c r="R2921" s="1"/>
      <c r="S2921" s="1"/>
      <c r="T2921" s="1" t="s">
        <v>2144</v>
      </c>
      <c r="U2921" s="1" t="s">
        <v>105</v>
      </c>
      <c r="V2921" t="s">
        <v>29</v>
      </c>
      <c r="W2921"/>
      <c r="X2921" t="s">
        <v>30</v>
      </c>
    </row>
    <row r="2922" spans="2:24">
      <c r="B2922" s="2" t="s">
        <v>4173</v>
      </c>
      <c r="C2922" s="1"/>
      <c r="D2922" s="1"/>
      <c r="E2922" s="1"/>
      <c r="F2922" s="1"/>
      <c r="G2922" s="1"/>
      <c r="H2922" s="1"/>
      <c r="I2922"/>
      <c r="J2922"/>
      <c r="K2922"/>
      <c r="L2922"/>
      <c r="M2922"/>
      <c r="N2922"/>
      <c r="O2922"/>
      <c r="Q2922" t="s">
        <v>25</v>
      </c>
      <c r="R2922" s="1"/>
      <c r="S2922" s="1"/>
      <c r="T2922" s="1" t="s">
        <v>583</v>
      </c>
      <c r="U2922" s="1" t="s">
        <v>90</v>
      </c>
      <c r="V2922" t="s">
        <v>29</v>
      </c>
      <c r="W2922"/>
      <c r="X2922" t="s">
        <v>30</v>
      </c>
    </row>
    <row r="2923" spans="2:24">
      <c r="B2923" s="2" t="s">
        <v>4174</v>
      </c>
      <c r="C2923" s="1">
        <v>8639121123</v>
      </c>
      <c r="D2923" s="1"/>
      <c r="E2923" s="1"/>
      <c r="F2923" s="1"/>
      <c r="G2923" s="1" t="s">
        <v>45</v>
      </c>
      <c r="H2923" s="1" t="s">
        <v>1268</v>
      </c>
      <c r="I2923"/>
      <c r="J2923"/>
      <c r="K2923"/>
      <c r="L2923"/>
      <c r="M2923"/>
      <c r="N2923"/>
      <c r="O2923"/>
      <c r="Q2923" t="s">
        <v>25</v>
      </c>
      <c r="R2923" s="1"/>
      <c r="S2923" s="1"/>
      <c r="T2923" s="1" t="s">
        <v>835</v>
      </c>
      <c r="U2923" s="1" t="s">
        <v>276</v>
      </c>
      <c r="V2923" t="s">
        <v>29</v>
      </c>
      <c r="W2923"/>
      <c r="X2923" t="s">
        <v>30</v>
      </c>
    </row>
    <row r="2924" spans="2:24">
      <c r="B2924" s="2" t="s">
        <v>4175</v>
      </c>
      <c r="C2924" s="1"/>
      <c r="D2924" s="1"/>
      <c r="E2924" s="1"/>
      <c r="F2924" s="1"/>
      <c r="G2924" s="1"/>
      <c r="H2924" s="1"/>
      <c r="I2924"/>
      <c r="J2924"/>
      <c r="K2924"/>
      <c r="L2924"/>
      <c r="M2924"/>
      <c r="N2924"/>
      <c r="O2924"/>
      <c r="Q2924" t="s">
        <v>25</v>
      </c>
      <c r="R2924" s="1"/>
      <c r="S2924" s="1"/>
      <c r="T2924" s="1" t="s">
        <v>163</v>
      </c>
      <c r="U2924" s="1" t="s">
        <v>116</v>
      </c>
      <c r="V2924" t="s">
        <v>29</v>
      </c>
      <c r="W2924"/>
      <c r="X2924" t="s">
        <v>30</v>
      </c>
    </row>
    <row r="2925" spans="2:24">
      <c r="B2925" s="2" t="s">
        <v>4176</v>
      </c>
      <c r="C2925" s="1">
        <v>9999868323</v>
      </c>
      <c r="D2925" s="1"/>
      <c r="E2925" s="1"/>
      <c r="F2925" s="1"/>
      <c r="G2925" s="1" t="s">
        <v>146</v>
      </c>
      <c r="H2925" s="1" t="s">
        <v>476</v>
      </c>
      <c r="I2925"/>
      <c r="J2925"/>
      <c r="K2925"/>
      <c r="L2925"/>
      <c r="M2925"/>
      <c r="N2925"/>
      <c r="O2925"/>
      <c r="Q2925" t="s">
        <v>25</v>
      </c>
      <c r="R2925" s="1"/>
      <c r="S2925" s="1"/>
      <c r="T2925" s="1" t="s">
        <v>820</v>
      </c>
      <c r="U2925" s="1" t="s">
        <v>53</v>
      </c>
      <c r="V2925" t="s">
        <v>29</v>
      </c>
      <c r="W2925"/>
      <c r="X2925" t="s">
        <v>30</v>
      </c>
    </row>
    <row r="2926" spans="2:24">
      <c r="B2926" s="2" t="s">
        <v>4177</v>
      </c>
      <c r="C2926" s="1">
        <v>9899445409</v>
      </c>
      <c r="D2926" s="1"/>
      <c r="E2926" s="1"/>
      <c r="F2926" s="1"/>
      <c r="G2926" s="1" t="s">
        <v>45</v>
      </c>
      <c r="H2926" s="1" t="s">
        <v>46</v>
      </c>
      <c r="I2926"/>
      <c r="J2926"/>
      <c r="K2926"/>
      <c r="L2926"/>
      <c r="M2926"/>
      <c r="N2926"/>
      <c r="O2926"/>
      <c r="Q2926" t="s">
        <v>25</v>
      </c>
      <c r="R2926" s="1"/>
      <c r="S2926" s="1"/>
      <c r="T2926" s="1" t="s">
        <v>84</v>
      </c>
      <c r="U2926" s="1" t="s">
        <v>53</v>
      </c>
      <c r="V2926" t="s">
        <v>29</v>
      </c>
      <c r="W2926"/>
      <c r="X2926" t="s">
        <v>30</v>
      </c>
    </row>
    <row r="2927" spans="2:24">
      <c r="B2927" s="2" t="s">
        <v>4178</v>
      </c>
      <c r="C2927" s="1"/>
      <c r="D2927" s="1"/>
      <c r="E2927" s="1"/>
      <c r="F2927" s="1"/>
      <c r="G2927" s="1"/>
      <c r="H2927" s="1"/>
      <c r="I2927"/>
      <c r="J2927"/>
      <c r="K2927"/>
      <c r="L2927"/>
      <c r="M2927"/>
      <c r="N2927"/>
      <c r="O2927"/>
      <c r="Q2927" t="s">
        <v>25</v>
      </c>
      <c r="R2927" s="1"/>
      <c r="S2927" s="1"/>
      <c r="T2927" s="1" t="s">
        <v>4179</v>
      </c>
      <c r="U2927" s="1" t="s">
        <v>105</v>
      </c>
      <c r="V2927" t="s">
        <v>29</v>
      </c>
      <c r="W2927"/>
      <c r="X2927" t="s">
        <v>30</v>
      </c>
    </row>
    <row r="2928" spans="2:24">
      <c r="B2928" s="2" t="s">
        <v>4180</v>
      </c>
      <c r="C2928" s="1"/>
      <c r="D2928" s="1"/>
      <c r="E2928" s="1"/>
      <c r="F2928" s="1"/>
      <c r="G2928" s="1"/>
      <c r="H2928" s="1"/>
      <c r="I2928"/>
      <c r="J2928"/>
      <c r="K2928"/>
      <c r="L2928"/>
      <c r="M2928"/>
      <c r="N2928"/>
      <c r="O2928"/>
      <c r="Q2928" t="s">
        <v>25</v>
      </c>
      <c r="R2928" s="1"/>
      <c r="S2928" s="1"/>
      <c r="T2928" s="1" t="s">
        <v>1171</v>
      </c>
      <c r="U2928" s="1" t="s">
        <v>90</v>
      </c>
      <c r="V2928" t="s">
        <v>29</v>
      </c>
      <c r="W2928"/>
      <c r="X2928" t="s">
        <v>30</v>
      </c>
    </row>
    <row r="2929" spans="2:24">
      <c r="B2929" s="2" t="s">
        <v>4181</v>
      </c>
      <c r="C2929" s="1">
        <v>9756606600</v>
      </c>
      <c r="D2929" s="1"/>
      <c r="E2929" s="1"/>
      <c r="F2929" s="1"/>
      <c r="G2929" s="1" t="s">
        <v>146</v>
      </c>
      <c r="H2929" s="1" t="s">
        <v>331</v>
      </c>
      <c r="I2929"/>
      <c r="J2929"/>
      <c r="K2929"/>
      <c r="L2929"/>
      <c r="M2929"/>
      <c r="N2929"/>
      <c r="O2929"/>
      <c r="Q2929" t="s">
        <v>25</v>
      </c>
      <c r="R2929" s="1"/>
      <c r="S2929" s="1"/>
      <c r="T2929" s="1" t="s">
        <v>1515</v>
      </c>
      <c r="U2929" s="1" t="s">
        <v>28</v>
      </c>
      <c r="V2929" t="s">
        <v>29</v>
      </c>
      <c r="W2929"/>
      <c r="X2929" t="s">
        <v>30</v>
      </c>
    </row>
    <row r="2930" spans="2:24">
      <c r="B2930" s="2" t="s">
        <v>4182</v>
      </c>
      <c r="C2930" s="1">
        <v>8373935268</v>
      </c>
      <c r="D2930" s="1"/>
      <c r="E2930" s="1"/>
      <c r="F2930" s="1"/>
      <c r="G2930" s="1" t="s">
        <v>230</v>
      </c>
      <c r="H2930" s="1" t="s">
        <v>695</v>
      </c>
      <c r="I2930"/>
      <c r="J2930"/>
      <c r="K2930"/>
      <c r="L2930"/>
      <c r="M2930"/>
      <c r="N2930"/>
      <c r="O2930"/>
      <c r="Q2930" t="s">
        <v>25</v>
      </c>
      <c r="R2930" s="1"/>
      <c r="S2930" s="1"/>
      <c r="T2930" s="1" t="s">
        <v>84</v>
      </c>
      <c r="U2930" s="1" t="s">
        <v>53</v>
      </c>
      <c r="V2930" t="s">
        <v>29</v>
      </c>
      <c r="W2930"/>
      <c r="X2930" t="s">
        <v>30</v>
      </c>
    </row>
    <row r="2931" spans="2:24">
      <c r="B2931" s="2" t="s">
        <v>4183</v>
      </c>
      <c r="C2931" s="1"/>
      <c r="D2931" s="1"/>
      <c r="E2931" s="1"/>
      <c r="F2931" s="1"/>
      <c r="G2931" s="1"/>
      <c r="H2931" s="1"/>
      <c r="I2931"/>
      <c r="J2931"/>
      <c r="K2931"/>
      <c r="L2931"/>
      <c r="M2931"/>
      <c r="N2931"/>
      <c r="O2931"/>
      <c r="Q2931" t="s">
        <v>25</v>
      </c>
      <c r="R2931" s="1" t="s">
        <v>4184</v>
      </c>
      <c r="S2931" s="1"/>
      <c r="T2931" s="1" t="s">
        <v>52</v>
      </c>
      <c r="U2931" s="1" t="s">
        <v>53</v>
      </c>
      <c r="V2931" t="s">
        <v>29</v>
      </c>
      <c r="W2931"/>
      <c r="X2931" t="s">
        <v>30</v>
      </c>
    </row>
    <row r="2932" spans="2:24">
      <c r="B2932" s="2" t="s">
        <v>4185</v>
      </c>
      <c r="C2932" s="1"/>
      <c r="D2932" s="1"/>
      <c r="E2932" s="1"/>
      <c r="F2932" s="1"/>
      <c r="G2932" s="1"/>
      <c r="H2932" s="1"/>
      <c r="I2932"/>
      <c r="J2932"/>
      <c r="K2932"/>
      <c r="L2932"/>
      <c r="M2932"/>
      <c r="N2932"/>
      <c r="O2932"/>
      <c r="Q2932" t="s">
        <v>25</v>
      </c>
      <c r="R2932" s="1"/>
      <c r="S2932" s="1"/>
      <c r="T2932" s="1" t="s">
        <v>662</v>
      </c>
      <c r="U2932" s="1" t="s">
        <v>28</v>
      </c>
      <c r="V2932" t="s">
        <v>29</v>
      </c>
      <c r="W2932"/>
      <c r="X2932" t="s">
        <v>30</v>
      </c>
    </row>
    <row r="2933" spans="2:24">
      <c r="B2933" s="2" t="s">
        <v>4186</v>
      </c>
      <c r="C2933" s="1">
        <v>9871247399</v>
      </c>
      <c r="D2933" s="1"/>
      <c r="E2933" s="1"/>
      <c r="F2933" s="1"/>
      <c r="G2933" s="1" t="s">
        <v>146</v>
      </c>
      <c r="H2933" s="1" t="s">
        <v>476</v>
      </c>
      <c r="I2933"/>
      <c r="J2933"/>
      <c r="K2933"/>
      <c r="L2933"/>
      <c r="M2933"/>
      <c r="N2933"/>
      <c r="O2933"/>
      <c r="Q2933" t="s">
        <v>25</v>
      </c>
      <c r="R2933" s="1"/>
      <c r="S2933" s="1"/>
      <c r="T2933" s="1" t="s">
        <v>39</v>
      </c>
      <c r="U2933" s="1" t="s">
        <v>28</v>
      </c>
      <c r="V2933" t="s">
        <v>29</v>
      </c>
      <c r="W2933"/>
      <c r="X2933" t="s">
        <v>30</v>
      </c>
    </row>
    <row r="2934" spans="2:24">
      <c r="B2934" s="2" t="s">
        <v>4187</v>
      </c>
      <c r="C2934" s="1"/>
      <c r="D2934" s="1"/>
      <c r="E2934" s="1"/>
      <c r="F2934" s="1"/>
      <c r="G2934" s="1"/>
      <c r="H2934" s="1"/>
      <c r="I2934"/>
      <c r="J2934"/>
      <c r="K2934"/>
      <c r="L2934"/>
      <c r="M2934"/>
      <c r="N2934"/>
      <c r="O2934"/>
      <c r="Q2934" t="s">
        <v>25</v>
      </c>
      <c r="R2934" s="1"/>
      <c r="S2934" s="1"/>
      <c r="T2934" s="1" t="s">
        <v>52</v>
      </c>
      <c r="U2934" s="1" t="s">
        <v>53</v>
      </c>
      <c r="V2934" t="s">
        <v>29</v>
      </c>
      <c r="W2934"/>
      <c r="X2934" t="s">
        <v>30</v>
      </c>
    </row>
    <row r="2935" spans="2:24">
      <c r="B2935" s="2" t="s">
        <v>4188</v>
      </c>
      <c r="C2935" s="1"/>
      <c r="D2935" s="1"/>
      <c r="E2935" s="1"/>
      <c r="F2935" s="1"/>
      <c r="G2935" s="1"/>
      <c r="H2935" s="1"/>
      <c r="I2935"/>
      <c r="J2935"/>
      <c r="K2935"/>
      <c r="L2935"/>
      <c r="M2935"/>
      <c r="N2935"/>
      <c r="O2935"/>
      <c r="Q2935" t="s">
        <v>25</v>
      </c>
      <c r="R2935" s="1"/>
      <c r="S2935" s="1"/>
      <c r="T2935" s="1" t="s">
        <v>1278</v>
      </c>
      <c r="U2935" s="1" t="s">
        <v>116</v>
      </c>
      <c r="V2935" t="s">
        <v>29</v>
      </c>
      <c r="W2935"/>
      <c r="X2935" t="s">
        <v>30</v>
      </c>
    </row>
    <row r="2936" spans="2:24">
      <c r="B2936" s="2" t="s">
        <v>4189</v>
      </c>
      <c r="C2936" s="1"/>
      <c r="D2936" s="1"/>
      <c r="E2936" s="1"/>
      <c r="F2936" s="1"/>
      <c r="G2936" s="1"/>
      <c r="H2936" s="1"/>
      <c r="I2936"/>
      <c r="J2936"/>
      <c r="K2936"/>
      <c r="L2936"/>
      <c r="M2936"/>
      <c r="N2936"/>
      <c r="O2936"/>
      <c r="Q2936" t="s">
        <v>25</v>
      </c>
      <c r="R2936" s="1"/>
      <c r="S2936" s="1"/>
      <c r="T2936" s="1" t="s">
        <v>211</v>
      </c>
      <c r="U2936" s="1" t="s">
        <v>33</v>
      </c>
      <c r="V2936" t="s">
        <v>29</v>
      </c>
      <c r="W2936"/>
      <c r="X2936" t="s">
        <v>30</v>
      </c>
    </row>
    <row r="2937" spans="2:24">
      <c r="B2937" s="2" t="s">
        <v>4190</v>
      </c>
      <c r="C2937" s="1"/>
      <c r="D2937" s="1"/>
      <c r="E2937" s="1"/>
      <c r="F2937" s="1"/>
      <c r="G2937" s="1"/>
      <c r="H2937" s="1"/>
      <c r="I2937"/>
      <c r="J2937"/>
      <c r="K2937"/>
      <c r="L2937"/>
      <c r="M2937"/>
      <c r="N2937"/>
      <c r="O2937"/>
      <c r="Q2937" t="s">
        <v>25</v>
      </c>
      <c r="R2937" s="1" t="s">
        <v>4191</v>
      </c>
      <c r="S2937" s="1"/>
      <c r="T2937" s="1" t="s">
        <v>454</v>
      </c>
      <c r="U2937" s="1" t="s">
        <v>70</v>
      </c>
      <c r="V2937" t="s">
        <v>29</v>
      </c>
      <c r="W2937"/>
      <c r="X2937" t="s">
        <v>30</v>
      </c>
    </row>
    <row r="2938" spans="2:24">
      <c r="B2938" s="2" t="s">
        <v>4192</v>
      </c>
      <c r="C2938" s="1">
        <v>9891222216</v>
      </c>
      <c r="D2938" s="1"/>
      <c r="E2938" s="1"/>
      <c r="F2938" s="1"/>
      <c r="G2938" s="1" t="s">
        <v>146</v>
      </c>
      <c r="H2938" s="1" t="s">
        <v>247</v>
      </c>
      <c r="I2938"/>
      <c r="J2938"/>
      <c r="K2938"/>
      <c r="L2938"/>
      <c r="M2938"/>
      <c r="N2938"/>
      <c r="O2938"/>
      <c r="Q2938" t="s">
        <v>25</v>
      </c>
      <c r="R2938" s="1"/>
      <c r="S2938" s="1"/>
      <c r="T2938" s="1" t="s">
        <v>594</v>
      </c>
      <c r="U2938" s="1" t="s">
        <v>53</v>
      </c>
      <c r="V2938" t="s">
        <v>29</v>
      </c>
      <c r="W2938"/>
      <c r="X2938" t="s">
        <v>30</v>
      </c>
    </row>
    <row r="2939" spans="2:24">
      <c r="B2939" s="2" t="s">
        <v>4193</v>
      </c>
      <c r="C2939" s="1">
        <v>9482531091</v>
      </c>
      <c r="D2939" s="1"/>
      <c r="E2939" s="1"/>
      <c r="F2939" s="1"/>
      <c r="G2939" s="1" t="s">
        <v>45</v>
      </c>
      <c r="H2939" s="1" t="s">
        <v>247</v>
      </c>
      <c r="I2939"/>
      <c r="J2939"/>
      <c r="K2939"/>
      <c r="L2939"/>
      <c r="M2939"/>
      <c r="N2939"/>
      <c r="O2939"/>
      <c r="Q2939" t="s">
        <v>25</v>
      </c>
      <c r="R2939" s="1"/>
      <c r="S2939" s="1"/>
      <c r="T2939" s="1" t="s">
        <v>1079</v>
      </c>
      <c r="U2939" s="1" t="s">
        <v>53</v>
      </c>
      <c r="V2939" t="s">
        <v>29</v>
      </c>
      <c r="W2939"/>
      <c r="X2939" t="s">
        <v>30</v>
      </c>
    </row>
    <row r="2940" spans="2:24">
      <c r="B2940" s="2" t="s">
        <v>4194</v>
      </c>
      <c r="C2940" s="1">
        <v>9964744668</v>
      </c>
      <c r="D2940" s="1"/>
      <c r="E2940" s="1"/>
      <c r="F2940" s="1"/>
      <c r="G2940" s="1" t="s">
        <v>56</v>
      </c>
      <c r="H2940" s="1" t="s">
        <v>57</v>
      </c>
      <c r="I2940"/>
      <c r="J2940"/>
      <c r="K2940"/>
      <c r="L2940"/>
      <c r="M2940"/>
      <c r="N2940"/>
      <c r="O2940"/>
      <c r="Q2940" t="s">
        <v>25</v>
      </c>
      <c r="R2940" s="1"/>
      <c r="S2940" s="1"/>
      <c r="T2940" s="1" t="s">
        <v>631</v>
      </c>
      <c r="U2940" s="1" t="s">
        <v>102</v>
      </c>
      <c r="V2940" t="s">
        <v>29</v>
      </c>
      <c r="W2940"/>
      <c r="X2940" t="s">
        <v>30</v>
      </c>
    </row>
    <row r="2941" spans="2:24">
      <c r="B2941" s="2" t="s">
        <v>4195</v>
      </c>
      <c r="C2941" s="1"/>
      <c r="D2941" s="1"/>
      <c r="E2941" s="1"/>
      <c r="F2941" s="1"/>
      <c r="G2941" s="1"/>
      <c r="H2941" s="1"/>
      <c r="I2941"/>
      <c r="J2941"/>
      <c r="K2941"/>
      <c r="L2941"/>
      <c r="M2941"/>
      <c r="N2941"/>
      <c r="O2941"/>
      <c r="Q2941" t="s">
        <v>25</v>
      </c>
      <c r="R2941" s="1"/>
      <c r="S2941" s="1"/>
      <c r="T2941" s="1" t="s">
        <v>755</v>
      </c>
      <c r="U2941" s="1" t="s">
        <v>755</v>
      </c>
      <c r="V2941" t="s">
        <v>29</v>
      </c>
      <c r="W2941"/>
      <c r="X2941" t="s">
        <v>30</v>
      </c>
    </row>
    <row r="2942" spans="2:24">
      <c r="B2942" s="2" t="s">
        <v>4196</v>
      </c>
      <c r="C2942" s="1"/>
      <c r="D2942" s="1"/>
      <c r="E2942" s="1"/>
      <c r="F2942" s="1"/>
      <c r="G2942" s="1"/>
      <c r="H2942" s="1"/>
      <c r="I2942"/>
      <c r="J2942"/>
      <c r="K2942"/>
      <c r="L2942"/>
      <c r="M2942"/>
      <c r="N2942"/>
      <c r="O2942"/>
      <c r="Q2942" t="s">
        <v>25</v>
      </c>
      <c r="R2942" s="1"/>
      <c r="S2942" s="1"/>
      <c r="T2942" s="1" t="s">
        <v>614</v>
      </c>
      <c r="U2942" s="1" t="s">
        <v>70</v>
      </c>
      <c r="V2942" t="s">
        <v>29</v>
      </c>
      <c r="W2942"/>
      <c r="X2942" t="s">
        <v>30</v>
      </c>
    </row>
    <row r="2943" spans="2:24">
      <c r="B2943" s="2" t="s">
        <v>4197</v>
      </c>
      <c r="C2943" s="1">
        <v>9540135265</v>
      </c>
      <c r="D2943" s="1"/>
      <c r="E2943" s="1"/>
      <c r="F2943" s="1"/>
      <c r="G2943" s="1" t="s">
        <v>45</v>
      </c>
      <c r="H2943" s="1" t="s">
        <v>510</v>
      </c>
      <c r="I2943"/>
      <c r="J2943"/>
      <c r="K2943"/>
      <c r="L2943"/>
      <c r="M2943"/>
      <c r="N2943"/>
      <c r="O2943"/>
      <c r="Q2943" t="s">
        <v>25</v>
      </c>
      <c r="R2943" s="1"/>
      <c r="S2943" s="1"/>
      <c r="T2943" s="1" t="s">
        <v>84</v>
      </c>
      <c r="U2943" s="1" t="s">
        <v>53</v>
      </c>
      <c r="V2943" t="s">
        <v>29</v>
      </c>
      <c r="W2943"/>
      <c r="X2943" t="s">
        <v>30</v>
      </c>
    </row>
    <row r="2944" spans="2:24">
      <c r="B2944" s="2" t="s">
        <v>4198</v>
      </c>
      <c r="C2944" s="1">
        <v>9993416485</v>
      </c>
      <c r="D2944" s="1"/>
      <c r="E2944" s="1"/>
      <c r="F2944" s="1"/>
      <c r="G2944" s="1" t="s">
        <v>45</v>
      </c>
      <c r="H2944" s="1" t="s">
        <v>476</v>
      </c>
      <c r="I2944"/>
      <c r="J2944"/>
      <c r="K2944"/>
      <c r="L2944"/>
      <c r="M2944"/>
      <c r="N2944"/>
      <c r="O2944"/>
      <c r="Q2944" t="s">
        <v>25</v>
      </c>
      <c r="R2944" s="1"/>
      <c r="S2944" s="1"/>
      <c r="T2944" s="1" t="s">
        <v>1076</v>
      </c>
      <c r="U2944" s="1" t="s">
        <v>105</v>
      </c>
      <c r="V2944" t="s">
        <v>29</v>
      </c>
      <c r="W2944"/>
      <c r="X2944" t="s">
        <v>30</v>
      </c>
    </row>
    <row r="2945" spans="2:24">
      <c r="B2945" s="2" t="s">
        <v>4199</v>
      </c>
      <c r="C2945" s="1"/>
      <c r="D2945" s="1"/>
      <c r="E2945" s="1"/>
      <c r="F2945" s="1"/>
      <c r="G2945" s="1"/>
      <c r="H2945" s="1"/>
      <c r="I2945"/>
      <c r="J2945"/>
      <c r="K2945"/>
      <c r="L2945"/>
      <c r="M2945"/>
      <c r="N2945"/>
      <c r="O2945"/>
      <c r="Q2945" t="s">
        <v>25</v>
      </c>
      <c r="R2945" s="1"/>
      <c r="S2945" s="1"/>
      <c r="T2945" s="1" t="s">
        <v>52</v>
      </c>
      <c r="U2945" s="1" t="s">
        <v>53</v>
      </c>
      <c r="V2945" t="s">
        <v>29</v>
      </c>
      <c r="W2945"/>
      <c r="X2945" t="s">
        <v>30</v>
      </c>
    </row>
    <row r="2946" spans="2:24">
      <c r="B2946" s="2" t="s">
        <v>4200</v>
      </c>
      <c r="C2946" s="1"/>
      <c r="D2946" s="1"/>
      <c r="E2946" s="1"/>
      <c r="F2946" s="1"/>
      <c r="G2946" s="1"/>
      <c r="H2946" s="1"/>
      <c r="I2946"/>
      <c r="J2946"/>
      <c r="K2946"/>
      <c r="L2946"/>
      <c r="M2946"/>
      <c r="N2946"/>
      <c r="O2946"/>
      <c r="Q2946" t="s">
        <v>25</v>
      </c>
      <c r="R2946" s="1"/>
      <c r="S2946" s="1"/>
      <c r="T2946" s="1" t="s">
        <v>1779</v>
      </c>
      <c r="U2946" s="1" t="s">
        <v>90</v>
      </c>
      <c r="V2946" t="s">
        <v>29</v>
      </c>
      <c r="W2946"/>
      <c r="X2946" t="s">
        <v>30</v>
      </c>
    </row>
    <row r="2947" spans="2:24">
      <c r="B2947" s="2" t="s">
        <v>4201</v>
      </c>
      <c r="C2947" s="1"/>
      <c r="D2947" s="1"/>
      <c r="E2947" s="1"/>
      <c r="F2947" s="1"/>
      <c r="G2947" s="1"/>
      <c r="H2947" s="1"/>
      <c r="I2947"/>
      <c r="J2947"/>
      <c r="K2947"/>
      <c r="L2947"/>
      <c r="M2947"/>
      <c r="N2947"/>
      <c r="O2947"/>
      <c r="Q2947" t="s">
        <v>25</v>
      </c>
      <c r="R2947" s="1" t="s">
        <v>4202</v>
      </c>
      <c r="S2947" s="1"/>
      <c r="T2947" s="1" t="s">
        <v>423</v>
      </c>
      <c r="U2947" s="1" t="s">
        <v>28</v>
      </c>
      <c r="V2947" t="s">
        <v>29</v>
      </c>
      <c r="W2947"/>
      <c r="X2947" t="s">
        <v>30</v>
      </c>
    </row>
    <row r="2948" spans="2:24">
      <c r="B2948" s="2" t="s">
        <v>4203</v>
      </c>
      <c r="C2948" s="1"/>
      <c r="D2948" s="1"/>
      <c r="E2948" s="1"/>
      <c r="F2948" s="1"/>
      <c r="G2948" s="1"/>
      <c r="H2948" s="1"/>
      <c r="I2948"/>
      <c r="J2948"/>
      <c r="K2948"/>
      <c r="L2948"/>
      <c r="M2948"/>
      <c r="N2948"/>
      <c r="O2948"/>
      <c r="Q2948" t="s">
        <v>25</v>
      </c>
      <c r="R2948" s="1"/>
      <c r="S2948" s="1"/>
      <c r="T2948" s="1" t="s">
        <v>39</v>
      </c>
      <c r="U2948" s="1" t="s">
        <v>28</v>
      </c>
      <c r="V2948" t="s">
        <v>29</v>
      </c>
      <c r="W2948"/>
      <c r="X2948" t="s">
        <v>30</v>
      </c>
    </row>
    <row r="2949" spans="2:24">
      <c r="B2949" s="2" t="s">
        <v>4204</v>
      </c>
      <c r="C2949" s="1"/>
      <c r="D2949" s="1"/>
      <c r="E2949" s="1"/>
      <c r="F2949" s="1"/>
      <c r="G2949" s="1"/>
      <c r="H2949" s="1"/>
      <c r="I2949"/>
      <c r="J2949"/>
      <c r="K2949"/>
      <c r="L2949"/>
      <c r="M2949"/>
      <c r="N2949"/>
      <c r="O2949"/>
      <c r="Q2949" t="s">
        <v>25</v>
      </c>
      <c r="R2949" s="1"/>
      <c r="S2949" s="1"/>
      <c r="T2949" s="1" t="s">
        <v>313</v>
      </c>
      <c r="U2949" s="1" t="s">
        <v>43</v>
      </c>
      <c r="V2949" t="s">
        <v>29</v>
      </c>
      <c r="W2949"/>
      <c r="X2949" t="s">
        <v>30</v>
      </c>
    </row>
    <row r="2950" spans="2:24">
      <c r="B2950" s="2" t="s">
        <v>4205</v>
      </c>
      <c r="C2950" s="1">
        <v>9113414494</v>
      </c>
      <c r="D2950" s="1"/>
      <c r="E2950" s="1"/>
      <c r="F2950" s="1"/>
      <c r="G2950" s="1" t="s">
        <v>45</v>
      </c>
      <c r="H2950" s="1" t="s">
        <v>695</v>
      </c>
      <c r="I2950"/>
      <c r="J2950"/>
      <c r="K2950"/>
      <c r="L2950"/>
      <c r="M2950"/>
      <c r="N2950"/>
      <c r="O2950"/>
      <c r="Q2950" t="s">
        <v>25</v>
      </c>
      <c r="R2950" s="1"/>
      <c r="S2950" s="1"/>
      <c r="T2950" s="1" t="s">
        <v>637</v>
      </c>
      <c r="U2950" s="1" t="s">
        <v>158</v>
      </c>
      <c r="V2950" t="s">
        <v>29</v>
      </c>
      <c r="W2950"/>
      <c r="X2950" t="s">
        <v>30</v>
      </c>
    </row>
    <row r="2951" spans="2:24">
      <c r="B2951" s="2" t="s">
        <v>4206</v>
      </c>
      <c r="C2951" s="1">
        <v>9713293000</v>
      </c>
      <c r="D2951" s="1"/>
      <c r="E2951" s="1"/>
      <c r="F2951" s="1"/>
      <c r="G2951" s="1" t="s">
        <v>45</v>
      </c>
      <c r="H2951" s="1" t="s">
        <v>46</v>
      </c>
      <c r="I2951"/>
      <c r="J2951"/>
      <c r="K2951"/>
      <c r="L2951"/>
      <c r="M2951"/>
      <c r="N2951"/>
      <c r="O2951"/>
      <c r="Q2951" t="s">
        <v>25</v>
      </c>
      <c r="R2951" s="1"/>
      <c r="S2951" s="1"/>
      <c r="T2951" s="1" t="s">
        <v>110</v>
      </c>
      <c r="U2951" s="1" t="s">
        <v>105</v>
      </c>
      <c r="V2951" t="s">
        <v>29</v>
      </c>
      <c r="W2951"/>
      <c r="X2951" t="s">
        <v>30</v>
      </c>
    </row>
    <row r="2952" spans="2:24">
      <c r="B2952" s="2" t="s">
        <v>4207</v>
      </c>
      <c r="C2952" s="1"/>
      <c r="D2952" s="1"/>
      <c r="E2952" s="1"/>
      <c r="F2952" s="1"/>
      <c r="G2952" s="1"/>
      <c r="H2952" s="1"/>
      <c r="I2952"/>
      <c r="J2952"/>
      <c r="K2952"/>
      <c r="L2952"/>
      <c r="M2952"/>
      <c r="N2952"/>
      <c r="O2952"/>
      <c r="Q2952" t="s">
        <v>25</v>
      </c>
      <c r="R2952" s="1"/>
      <c r="S2952" s="1"/>
      <c r="T2952" s="1" t="s">
        <v>187</v>
      </c>
      <c r="U2952" s="1" t="s">
        <v>105</v>
      </c>
      <c r="V2952" t="s">
        <v>29</v>
      </c>
      <c r="W2952"/>
      <c r="X2952" t="s">
        <v>30</v>
      </c>
    </row>
    <row r="2953" spans="2:24">
      <c r="B2953" s="2" t="s">
        <v>4208</v>
      </c>
      <c r="C2953" s="1">
        <v>9810358100</v>
      </c>
      <c r="D2953" s="1"/>
      <c r="E2953" s="1"/>
      <c r="F2953" s="1"/>
      <c r="G2953" s="1" t="s">
        <v>146</v>
      </c>
      <c r="H2953" s="1" t="s">
        <v>476</v>
      </c>
      <c r="I2953"/>
      <c r="J2953"/>
      <c r="K2953"/>
      <c r="L2953"/>
      <c r="M2953"/>
      <c r="N2953"/>
      <c r="O2953"/>
      <c r="Q2953" t="s">
        <v>25</v>
      </c>
      <c r="R2953" s="1"/>
      <c r="S2953" s="1"/>
      <c r="T2953" s="1" t="s">
        <v>39</v>
      </c>
      <c r="U2953" s="1" t="s">
        <v>28</v>
      </c>
      <c r="V2953" t="s">
        <v>29</v>
      </c>
      <c r="W2953"/>
      <c r="X2953" t="s">
        <v>30</v>
      </c>
    </row>
    <row r="2954" spans="2:24">
      <c r="B2954" s="2" t="s">
        <v>4209</v>
      </c>
      <c r="C2954" s="1"/>
      <c r="D2954" s="1"/>
      <c r="E2954" s="1"/>
      <c r="F2954" s="1"/>
      <c r="G2954" s="1"/>
      <c r="H2954" s="1"/>
      <c r="I2954"/>
      <c r="J2954"/>
      <c r="K2954"/>
      <c r="L2954"/>
      <c r="M2954"/>
      <c r="N2954"/>
      <c r="O2954"/>
      <c r="Q2954" t="s">
        <v>25</v>
      </c>
      <c r="R2954" s="1"/>
      <c r="S2954" s="1"/>
      <c r="T2954" s="1" t="s">
        <v>1405</v>
      </c>
      <c r="U2954" s="1" t="s">
        <v>276</v>
      </c>
      <c r="V2954" t="s">
        <v>29</v>
      </c>
      <c r="W2954"/>
      <c r="X2954" t="s">
        <v>30</v>
      </c>
    </row>
    <row r="2955" spans="2:24">
      <c r="B2955" s="2" t="s">
        <v>4210</v>
      </c>
      <c r="C2955" s="1">
        <v>9648445111</v>
      </c>
      <c r="D2955" s="1"/>
      <c r="E2955" s="1"/>
      <c r="F2955" s="1"/>
      <c r="G2955" s="1" t="s">
        <v>45</v>
      </c>
      <c r="H2955" s="1" t="s">
        <v>476</v>
      </c>
      <c r="I2955"/>
      <c r="J2955"/>
      <c r="K2955"/>
      <c r="L2955"/>
      <c r="M2955"/>
      <c r="N2955"/>
      <c r="O2955"/>
      <c r="Q2955" t="s">
        <v>25</v>
      </c>
      <c r="R2955" s="1"/>
      <c r="S2955" s="1"/>
      <c r="T2955" s="1" t="s">
        <v>333</v>
      </c>
      <c r="U2955" s="1" t="s">
        <v>28</v>
      </c>
      <c r="V2955" t="s">
        <v>29</v>
      </c>
      <c r="W2955"/>
      <c r="X2955" t="s">
        <v>30</v>
      </c>
    </row>
    <row r="2956" spans="2:24">
      <c r="B2956" s="2" t="s">
        <v>4211</v>
      </c>
      <c r="C2956" s="1">
        <v>8467930099</v>
      </c>
      <c r="D2956" s="1"/>
      <c r="E2956" s="1"/>
      <c r="F2956" s="1"/>
      <c r="G2956" s="1" t="s">
        <v>72</v>
      </c>
      <c r="H2956" s="1" t="s">
        <v>57</v>
      </c>
      <c r="I2956"/>
      <c r="J2956"/>
      <c r="K2956"/>
      <c r="L2956"/>
      <c r="M2956"/>
      <c r="N2956"/>
      <c r="O2956"/>
      <c r="Q2956" t="s">
        <v>25</v>
      </c>
      <c r="R2956" s="1"/>
      <c r="S2956" s="1"/>
      <c r="T2956" s="1" t="s">
        <v>73</v>
      </c>
      <c r="U2956" s="1" t="s">
        <v>53</v>
      </c>
      <c r="V2956" t="s">
        <v>29</v>
      </c>
      <c r="W2956"/>
      <c r="X2956" t="s">
        <v>30</v>
      </c>
    </row>
    <row r="2957" spans="2:24">
      <c r="B2957" s="2" t="s">
        <v>4212</v>
      </c>
      <c r="C2957" s="1">
        <v>9990300909</v>
      </c>
      <c r="D2957" s="1"/>
      <c r="E2957" s="1"/>
      <c r="F2957" s="1"/>
      <c r="G2957" s="1" t="s">
        <v>146</v>
      </c>
      <c r="H2957" s="1" t="s">
        <v>476</v>
      </c>
      <c r="I2957"/>
      <c r="J2957"/>
      <c r="K2957"/>
      <c r="L2957"/>
      <c r="M2957"/>
      <c r="N2957"/>
      <c r="O2957"/>
      <c r="Q2957" t="s">
        <v>25</v>
      </c>
      <c r="R2957" s="1"/>
      <c r="S2957" s="1"/>
      <c r="T2957" s="1" t="s">
        <v>356</v>
      </c>
      <c r="U2957" s="1" t="s">
        <v>78</v>
      </c>
      <c r="V2957" t="s">
        <v>29</v>
      </c>
      <c r="W2957"/>
      <c r="X2957" t="s">
        <v>30</v>
      </c>
    </row>
    <row r="2958" spans="2:24">
      <c r="B2958" s="2" t="s">
        <v>4213</v>
      </c>
      <c r="C2958" s="1">
        <v>7676468881</v>
      </c>
      <c r="D2958" s="1"/>
      <c r="E2958" s="1"/>
      <c r="F2958" s="1"/>
      <c r="G2958" s="1" t="s">
        <v>1216</v>
      </c>
      <c r="H2958" s="1" t="s">
        <v>46</v>
      </c>
      <c r="I2958"/>
      <c r="J2958"/>
      <c r="K2958"/>
      <c r="L2958"/>
      <c r="M2958"/>
      <c r="N2958"/>
      <c r="O2958"/>
      <c r="Q2958" t="s">
        <v>25</v>
      </c>
      <c r="R2958" s="1"/>
      <c r="S2958" s="1"/>
      <c r="T2958" s="1" t="s">
        <v>4214</v>
      </c>
      <c r="U2958" s="1" t="s">
        <v>102</v>
      </c>
      <c r="V2958" t="s">
        <v>29</v>
      </c>
      <c r="W2958"/>
      <c r="X2958" t="s">
        <v>30</v>
      </c>
    </row>
    <row r="2959" spans="2:24">
      <c r="B2959" s="2" t="s">
        <v>4215</v>
      </c>
      <c r="C2959" s="1"/>
      <c r="D2959" s="1"/>
      <c r="E2959" s="1"/>
      <c r="F2959" s="1"/>
      <c r="G2959" s="1"/>
      <c r="H2959" s="1"/>
      <c r="I2959"/>
      <c r="J2959"/>
      <c r="K2959"/>
      <c r="L2959"/>
      <c r="M2959"/>
      <c r="N2959"/>
      <c r="O2959"/>
      <c r="Q2959" t="s">
        <v>25</v>
      </c>
      <c r="R2959" s="1"/>
      <c r="S2959" s="1"/>
      <c r="T2959" s="1" t="s">
        <v>558</v>
      </c>
      <c r="U2959" s="1" t="s">
        <v>116</v>
      </c>
      <c r="V2959" t="s">
        <v>29</v>
      </c>
      <c r="W2959"/>
      <c r="X2959" t="s">
        <v>30</v>
      </c>
    </row>
    <row r="2960" spans="2:24">
      <c r="B2960" s="2" t="s">
        <v>4216</v>
      </c>
      <c r="C2960" s="1">
        <v>9866012304</v>
      </c>
      <c r="D2960" s="1"/>
      <c r="E2960" s="1"/>
      <c r="F2960" s="1"/>
      <c r="G2960" s="1" t="s">
        <v>45</v>
      </c>
      <c r="H2960" s="1" t="s">
        <v>743</v>
      </c>
      <c r="I2960"/>
      <c r="J2960"/>
      <c r="K2960"/>
      <c r="L2960"/>
      <c r="M2960"/>
      <c r="N2960"/>
      <c r="O2960"/>
      <c r="Q2960" t="s">
        <v>25</v>
      </c>
      <c r="R2960" s="1"/>
      <c r="S2960" s="1"/>
      <c r="T2960" s="1" t="s">
        <v>3705</v>
      </c>
      <c r="U2960" s="1" t="s">
        <v>185</v>
      </c>
      <c r="V2960" t="s">
        <v>29</v>
      </c>
      <c r="W2960"/>
      <c r="X2960" t="s">
        <v>30</v>
      </c>
    </row>
    <row r="2961" spans="2:24">
      <c r="B2961" s="2" t="s">
        <v>4217</v>
      </c>
      <c r="C2961" s="1"/>
      <c r="D2961" s="1"/>
      <c r="E2961" s="1"/>
      <c r="F2961" s="1"/>
      <c r="G2961" s="1"/>
      <c r="H2961" s="1"/>
      <c r="I2961"/>
      <c r="J2961"/>
      <c r="K2961"/>
      <c r="L2961"/>
      <c r="M2961"/>
      <c r="N2961"/>
      <c r="O2961"/>
      <c r="Q2961" t="s">
        <v>25</v>
      </c>
      <c r="R2961" s="1"/>
      <c r="S2961" s="1"/>
      <c r="T2961" s="1" t="s">
        <v>950</v>
      </c>
      <c r="U2961" s="1" t="s">
        <v>43</v>
      </c>
      <c r="V2961" t="s">
        <v>29</v>
      </c>
      <c r="W2961"/>
      <c r="X2961" t="s">
        <v>30</v>
      </c>
    </row>
    <row r="2962" spans="2:24">
      <c r="B2962" s="2" t="s">
        <v>4218</v>
      </c>
      <c r="C2962" s="1"/>
      <c r="D2962" s="1"/>
      <c r="E2962" s="1"/>
      <c r="F2962" s="1"/>
      <c r="G2962" s="1"/>
      <c r="H2962" s="1"/>
      <c r="I2962"/>
      <c r="J2962"/>
      <c r="K2962"/>
      <c r="L2962"/>
      <c r="M2962"/>
      <c r="N2962"/>
      <c r="O2962"/>
      <c r="Q2962" t="s">
        <v>25</v>
      </c>
      <c r="R2962" s="1" t="s">
        <v>4219</v>
      </c>
      <c r="S2962" s="1"/>
      <c r="T2962" s="1" t="s">
        <v>305</v>
      </c>
      <c r="U2962" s="1" t="s">
        <v>33</v>
      </c>
      <c r="V2962" t="s">
        <v>29</v>
      </c>
      <c r="W2962"/>
      <c r="X2962" t="s">
        <v>30</v>
      </c>
    </row>
    <row r="2963" spans="2:24">
      <c r="B2963" s="2" t="s">
        <v>4220</v>
      </c>
      <c r="C2963" s="1"/>
      <c r="D2963" s="1"/>
      <c r="E2963" s="1"/>
      <c r="F2963" s="1"/>
      <c r="G2963" s="1"/>
      <c r="H2963" s="1"/>
      <c r="I2963"/>
      <c r="J2963"/>
      <c r="K2963"/>
      <c r="L2963"/>
      <c r="M2963"/>
      <c r="N2963"/>
      <c r="O2963"/>
      <c r="Q2963" t="s">
        <v>25</v>
      </c>
      <c r="R2963" s="1"/>
      <c r="S2963" s="1"/>
      <c r="T2963" s="1" t="s">
        <v>500</v>
      </c>
      <c r="U2963" s="1" t="s">
        <v>33</v>
      </c>
      <c r="V2963" t="s">
        <v>29</v>
      </c>
      <c r="W2963"/>
      <c r="X2963" t="s">
        <v>30</v>
      </c>
    </row>
    <row r="2964" spans="2:24">
      <c r="B2964" s="2" t="s">
        <v>4221</v>
      </c>
      <c r="C2964" s="1">
        <v>9643552021</v>
      </c>
      <c r="D2964" s="1"/>
      <c r="E2964" s="1"/>
      <c r="F2964" s="1"/>
      <c r="G2964" s="1" t="s">
        <v>199</v>
      </c>
      <c r="H2964" s="1" t="s">
        <v>57</v>
      </c>
      <c r="I2964"/>
      <c r="J2964"/>
      <c r="K2964"/>
      <c r="L2964"/>
      <c r="M2964"/>
      <c r="N2964"/>
      <c r="O2964"/>
      <c r="Q2964" t="s">
        <v>25</v>
      </c>
      <c r="R2964" s="1"/>
      <c r="S2964" s="1"/>
      <c r="T2964" s="1" t="s">
        <v>423</v>
      </c>
      <c r="U2964" s="1" t="s">
        <v>28</v>
      </c>
      <c r="V2964" t="s">
        <v>29</v>
      </c>
      <c r="W2964"/>
      <c r="X2964" t="s">
        <v>30</v>
      </c>
    </row>
    <row r="2965" spans="2:24">
      <c r="B2965" s="2" t="s">
        <v>4222</v>
      </c>
      <c r="C2965" s="1"/>
      <c r="D2965" s="1"/>
      <c r="E2965" s="1"/>
      <c r="F2965" s="1"/>
      <c r="G2965" s="1"/>
      <c r="H2965" s="1"/>
      <c r="I2965"/>
      <c r="J2965"/>
      <c r="K2965"/>
      <c r="L2965"/>
      <c r="M2965"/>
      <c r="N2965"/>
      <c r="O2965"/>
      <c r="Q2965" t="s">
        <v>25</v>
      </c>
      <c r="R2965" s="1"/>
      <c r="S2965" s="1"/>
      <c r="T2965" s="1" t="s">
        <v>2064</v>
      </c>
      <c r="U2965" s="1" t="s">
        <v>102</v>
      </c>
      <c r="V2965" t="s">
        <v>29</v>
      </c>
      <c r="W2965"/>
      <c r="X2965" t="s">
        <v>30</v>
      </c>
    </row>
    <row r="2966" spans="2:24">
      <c r="B2966" s="2" t="s">
        <v>4223</v>
      </c>
      <c r="C2966" s="1"/>
      <c r="D2966" s="1"/>
      <c r="E2966" s="1"/>
      <c r="F2966" s="1"/>
      <c r="G2966" s="1"/>
      <c r="H2966" s="1"/>
      <c r="I2966"/>
      <c r="J2966"/>
      <c r="K2966"/>
      <c r="L2966"/>
      <c r="M2966"/>
      <c r="N2966"/>
      <c r="O2966"/>
      <c r="Q2966" t="s">
        <v>25</v>
      </c>
      <c r="R2966" s="1" t="s">
        <v>4224</v>
      </c>
      <c r="S2966" s="1"/>
      <c r="T2966" s="1" t="s">
        <v>115</v>
      </c>
      <c r="U2966" s="1" t="s">
        <v>116</v>
      </c>
      <c r="V2966" t="s">
        <v>29</v>
      </c>
      <c r="W2966"/>
      <c r="X2966" t="s">
        <v>30</v>
      </c>
    </row>
    <row r="2967" spans="2:24">
      <c r="B2967" s="2" t="s">
        <v>4225</v>
      </c>
      <c r="C2967" s="1"/>
      <c r="D2967" s="1"/>
      <c r="E2967" s="1"/>
      <c r="F2967" s="1"/>
      <c r="G2967" s="1"/>
      <c r="H2967" s="1"/>
      <c r="I2967"/>
      <c r="J2967"/>
      <c r="K2967"/>
      <c r="L2967"/>
      <c r="M2967"/>
      <c r="N2967"/>
      <c r="O2967"/>
      <c r="Q2967" t="s">
        <v>25</v>
      </c>
      <c r="R2967" s="1"/>
      <c r="S2967" s="1"/>
      <c r="T2967" s="1" t="s">
        <v>115</v>
      </c>
      <c r="U2967" s="1" t="s">
        <v>116</v>
      </c>
      <c r="V2967" t="s">
        <v>29</v>
      </c>
      <c r="W2967"/>
      <c r="X2967" t="s">
        <v>30</v>
      </c>
    </row>
    <row r="2968" spans="2:24">
      <c r="B2968" s="2" t="s">
        <v>4226</v>
      </c>
      <c r="C2968" s="1"/>
      <c r="D2968" s="1"/>
      <c r="E2968" s="1"/>
      <c r="F2968" s="1"/>
      <c r="G2968" s="1"/>
      <c r="H2968" s="1"/>
      <c r="I2968"/>
      <c r="J2968"/>
      <c r="K2968"/>
      <c r="L2968"/>
      <c r="M2968"/>
      <c r="N2968"/>
      <c r="O2968"/>
      <c r="Q2968" t="s">
        <v>25</v>
      </c>
      <c r="R2968" s="1"/>
      <c r="S2968" s="1"/>
      <c r="T2968" s="1" t="s">
        <v>52</v>
      </c>
      <c r="U2968" s="1" t="s">
        <v>53</v>
      </c>
      <c r="V2968" t="s">
        <v>29</v>
      </c>
      <c r="W2968"/>
      <c r="X2968" t="s">
        <v>30</v>
      </c>
    </row>
    <row r="2969" spans="2:24">
      <c r="B2969" s="2" t="s">
        <v>4227</v>
      </c>
      <c r="C2969" s="1"/>
      <c r="D2969" s="1"/>
      <c r="E2969" s="1"/>
      <c r="F2969" s="1"/>
      <c r="G2969" s="1"/>
      <c r="H2969" s="1"/>
      <c r="I2969"/>
      <c r="J2969"/>
      <c r="K2969"/>
      <c r="L2969"/>
      <c r="M2969"/>
      <c r="N2969"/>
      <c r="O2969"/>
      <c r="Q2969" t="s">
        <v>25</v>
      </c>
      <c r="R2969" s="1"/>
      <c r="S2969" s="1"/>
      <c r="T2969" s="1" t="s">
        <v>374</v>
      </c>
      <c r="U2969" s="1" t="s">
        <v>78</v>
      </c>
      <c r="V2969" t="s">
        <v>29</v>
      </c>
      <c r="W2969"/>
      <c r="X2969" t="s">
        <v>30</v>
      </c>
    </row>
    <row r="2970" spans="2:24">
      <c r="B2970" s="2" t="s">
        <v>4228</v>
      </c>
      <c r="C2970" s="1"/>
      <c r="D2970" s="1"/>
      <c r="E2970" s="1"/>
      <c r="F2970" s="1"/>
      <c r="G2970" s="1"/>
      <c r="H2970" s="1"/>
      <c r="I2970"/>
      <c r="J2970"/>
      <c r="K2970"/>
      <c r="L2970"/>
      <c r="M2970"/>
      <c r="N2970"/>
      <c r="O2970"/>
      <c r="Q2970" t="s">
        <v>25</v>
      </c>
      <c r="R2970" s="1"/>
      <c r="S2970" s="1"/>
      <c r="T2970" s="1" t="s">
        <v>52</v>
      </c>
      <c r="U2970" s="1" t="s">
        <v>53</v>
      </c>
      <c r="V2970" t="s">
        <v>29</v>
      </c>
      <c r="W2970"/>
      <c r="X2970" t="s">
        <v>30</v>
      </c>
    </row>
    <row r="2971" spans="2:24">
      <c r="B2971" s="2" t="s">
        <v>4229</v>
      </c>
      <c r="C2971" s="1">
        <v>9916301667</v>
      </c>
      <c r="D2971" s="1"/>
      <c r="E2971" s="1"/>
      <c r="F2971" s="1"/>
      <c r="G2971" s="1" t="s">
        <v>45</v>
      </c>
      <c r="H2971" s="1" t="s">
        <v>57</v>
      </c>
      <c r="I2971"/>
      <c r="J2971"/>
      <c r="K2971"/>
      <c r="L2971"/>
      <c r="M2971"/>
      <c r="N2971"/>
      <c r="O2971"/>
      <c r="Q2971" t="s">
        <v>25</v>
      </c>
      <c r="R2971" s="1"/>
      <c r="S2971" s="1"/>
      <c r="T2971" s="1" t="s">
        <v>4230</v>
      </c>
      <c r="U2971" s="1" t="s">
        <v>102</v>
      </c>
      <c r="V2971" t="s">
        <v>29</v>
      </c>
      <c r="W2971"/>
      <c r="X2971" t="s">
        <v>30</v>
      </c>
    </row>
    <row r="2972" spans="2:24">
      <c r="B2972" s="2" t="s">
        <v>4231</v>
      </c>
      <c r="C2972" s="1"/>
      <c r="D2972" s="1"/>
      <c r="E2972" s="1"/>
      <c r="F2972" s="1"/>
      <c r="G2972" s="1"/>
      <c r="H2972" s="1"/>
      <c r="I2972"/>
      <c r="J2972"/>
      <c r="K2972"/>
      <c r="L2972"/>
      <c r="M2972"/>
      <c r="N2972"/>
      <c r="O2972"/>
      <c r="Q2972" t="s">
        <v>25</v>
      </c>
      <c r="R2972" s="1"/>
      <c r="S2972" s="1"/>
      <c r="T2972" s="1" t="s">
        <v>1435</v>
      </c>
      <c r="U2972" s="1" t="s">
        <v>60</v>
      </c>
      <c r="V2972" t="s">
        <v>29</v>
      </c>
      <c r="W2972"/>
      <c r="X2972" t="s">
        <v>30</v>
      </c>
    </row>
    <row r="2973" spans="2:24">
      <c r="B2973" s="2" t="s">
        <v>4232</v>
      </c>
      <c r="C2973" s="1"/>
      <c r="D2973" s="1"/>
      <c r="E2973" s="1"/>
      <c r="F2973" s="1"/>
      <c r="G2973" s="1"/>
      <c r="H2973" s="1"/>
      <c r="I2973"/>
      <c r="J2973"/>
      <c r="K2973"/>
      <c r="L2973"/>
      <c r="M2973"/>
      <c r="N2973"/>
      <c r="O2973"/>
      <c r="Q2973" t="s">
        <v>25</v>
      </c>
      <c r="R2973" s="1"/>
      <c r="S2973" s="1"/>
      <c r="T2973" s="1" t="s">
        <v>2859</v>
      </c>
      <c r="U2973" s="1" t="s">
        <v>60</v>
      </c>
      <c r="V2973" t="s">
        <v>29</v>
      </c>
      <c r="W2973"/>
      <c r="X2973" t="s">
        <v>30</v>
      </c>
    </row>
    <row r="2974" spans="2:24">
      <c r="B2974" s="2" t="s">
        <v>4233</v>
      </c>
      <c r="C2974" s="1"/>
      <c r="D2974" s="1"/>
      <c r="E2974" s="1"/>
      <c r="F2974" s="1"/>
      <c r="G2974" s="1"/>
      <c r="H2974" s="1"/>
      <c r="I2974"/>
      <c r="J2974"/>
      <c r="K2974"/>
      <c r="L2974"/>
      <c r="M2974"/>
      <c r="N2974"/>
      <c r="O2974"/>
      <c r="Q2974" t="s">
        <v>25</v>
      </c>
      <c r="R2974" s="1"/>
      <c r="S2974" s="1"/>
      <c r="T2974" s="1" t="s">
        <v>2583</v>
      </c>
      <c r="U2974" s="1" t="s">
        <v>116</v>
      </c>
      <c r="V2974" t="s">
        <v>29</v>
      </c>
      <c r="W2974"/>
      <c r="X2974" t="s">
        <v>30</v>
      </c>
    </row>
    <row r="2975" spans="2:24">
      <c r="B2975" s="2" t="s">
        <v>4234</v>
      </c>
      <c r="C2975" s="1"/>
      <c r="D2975" s="1"/>
      <c r="E2975" s="1"/>
      <c r="F2975" s="1"/>
      <c r="G2975" s="1"/>
      <c r="H2975" s="1"/>
      <c r="I2975"/>
      <c r="J2975"/>
      <c r="K2975"/>
      <c r="L2975"/>
      <c r="M2975"/>
      <c r="N2975"/>
      <c r="O2975"/>
      <c r="Q2975" t="s">
        <v>25</v>
      </c>
      <c r="R2975" s="1"/>
      <c r="S2975" s="1"/>
      <c r="T2975" s="1" t="s">
        <v>347</v>
      </c>
      <c r="U2975" s="1" t="s">
        <v>33</v>
      </c>
      <c r="V2975" t="s">
        <v>29</v>
      </c>
      <c r="W2975"/>
      <c r="X2975" t="s">
        <v>30</v>
      </c>
    </row>
    <row r="2976" spans="2:24">
      <c r="B2976" s="2" t="s">
        <v>4235</v>
      </c>
      <c r="C2976" s="1">
        <v>9892557732</v>
      </c>
      <c r="D2976" s="1"/>
      <c r="E2976" s="1"/>
      <c r="F2976" s="1"/>
      <c r="G2976" s="1" t="s">
        <v>146</v>
      </c>
      <c r="H2976" s="1" t="s">
        <v>331</v>
      </c>
      <c r="I2976"/>
      <c r="J2976"/>
      <c r="K2976"/>
      <c r="L2976"/>
      <c r="M2976"/>
      <c r="N2976"/>
      <c r="O2976"/>
      <c r="Q2976" t="s">
        <v>25</v>
      </c>
      <c r="R2976" s="1"/>
      <c r="S2976" s="1"/>
      <c r="T2976" s="1" t="s">
        <v>211</v>
      </c>
      <c r="U2976" s="1" t="s">
        <v>33</v>
      </c>
      <c r="V2976" t="s">
        <v>29</v>
      </c>
      <c r="W2976"/>
      <c r="X2976" t="s">
        <v>30</v>
      </c>
    </row>
    <row r="2977" spans="2:24">
      <c r="B2977" s="2" t="s">
        <v>4236</v>
      </c>
      <c r="C2977" s="1">
        <v>8878112580</v>
      </c>
      <c r="D2977" s="1"/>
      <c r="E2977" s="1"/>
      <c r="F2977" s="1"/>
      <c r="G2977" s="1" t="s">
        <v>45</v>
      </c>
      <c r="H2977" s="1" t="s">
        <v>57</v>
      </c>
      <c r="I2977"/>
      <c r="J2977"/>
      <c r="K2977"/>
      <c r="L2977"/>
      <c r="M2977"/>
      <c r="N2977"/>
      <c r="O2977"/>
      <c r="Q2977" t="s">
        <v>25</v>
      </c>
      <c r="R2977" s="1"/>
      <c r="S2977" s="1"/>
      <c r="T2977" s="1" t="s">
        <v>110</v>
      </c>
      <c r="U2977" s="1" t="s">
        <v>105</v>
      </c>
      <c r="V2977" t="s">
        <v>29</v>
      </c>
      <c r="W2977"/>
      <c r="X2977" t="s">
        <v>30</v>
      </c>
    </row>
    <row r="2978" spans="2:24">
      <c r="B2978" s="2" t="s">
        <v>4237</v>
      </c>
      <c r="C2978" s="1"/>
      <c r="D2978" s="1"/>
      <c r="E2978" s="1"/>
      <c r="F2978" s="1"/>
      <c r="G2978" s="1"/>
      <c r="H2978" s="1"/>
      <c r="I2978"/>
      <c r="J2978"/>
      <c r="K2978"/>
      <c r="L2978"/>
      <c r="M2978"/>
      <c r="N2978"/>
      <c r="O2978"/>
      <c r="Q2978" t="s">
        <v>25</v>
      </c>
      <c r="R2978" s="1"/>
      <c r="S2978" s="1"/>
      <c r="T2978" s="1" t="s">
        <v>1326</v>
      </c>
      <c r="U2978" s="1" t="s">
        <v>28</v>
      </c>
      <c r="V2978" t="s">
        <v>29</v>
      </c>
      <c r="W2978"/>
      <c r="X2978" t="s">
        <v>30</v>
      </c>
    </row>
    <row r="2979" spans="2:24">
      <c r="B2979" s="2" t="s">
        <v>4238</v>
      </c>
      <c r="C2979" s="1"/>
      <c r="D2979" s="1"/>
      <c r="E2979" s="1"/>
      <c r="F2979" s="1"/>
      <c r="G2979" s="1"/>
      <c r="H2979" s="1"/>
      <c r="I2979"/>
      <c r="J2979"/>
      <c r="K2979"/>
      <c r="L2979"/>
      <c r="M2979"/>
      <c r="N2979"/>
      <c r="O2979"/>
      <c r="Q2979" t="s">
        <v>25</v>
      </c>
      <c r="R2979" s="1"/>
      <c r="S2979" s="1"/>
      <c r="T2979" s="1" t="s">
        <v>457</v>
      </c>
      <c r="U2979" s="1" t="s">
        <v>33</v>
      </c>
      <c r="V2979" t="s">
        <v>29</v>
      </c>
      <c r="W2979"/>
      <c r="X2979" t="s">
        <v>30</v>
      </c>
    </row>
    <row r="2980" spans="2:24">
      <c r="B2980" s="2" t="s">
        <v>4239</v>
      </c>
      <c r="C2980" s="1"/>
      <c r="D2980" s="1"/>
      <c r="E2980" s="1"/>
      <c r="F2980" s="1"/>
      <c r="G2980" s="1"/>
      <c r="H2980" s="1"/>
      <c r="I2980"/>
      <c r="J2980"/>
      <c r="K2980"/>
      <c r="L2980"/>
      <c r="M2980"/>
      <c r="N2980"/>
      <c r="O2980"/>
      <c r="Q2980" t="s">
        <v>25</v>
      </c>
      <c r="R2980" s="1"/>
      <c r="S2980" s="1"/>
      <c r="T2980" s="1" t="s">
        <v>294</v>
      </c>
      <c r="U2980" s="1" t="s">
        <v>28</v>
      </c>
      <c r="V2980" t="s">
        <v>29</v>
      </c>
      <c r="W2980"/>
      <c r="X2980" t="s">
        <v>30</v>
      </c>
    </row>
    <row r="2981" spans="2:24">
      <c r="B2981" s="2" t="s">
        <v>4240</v>
      </c>
      <c r="C2981" s="1"/>
      <c r="D2981" s="1"/>
      <c r="E2981" s="1"/>
      <c r="F2981" s="1"/>
      <c r="G2981" s="1"/>
      <c r="H2981" s="1"/>
      <c r="I2981"/>
      <c r="J2981"/>
      <c r="K2981"/>
      <c r="L2981"/>
      <c r="M2981"/>
      <c r="N2981"/>
      <c r="O2981"/>
      <c r="Q2981" t="s">
        <v>25</v>
      </c>
      <c r="R2981" s="1"/>
      <c r="S2981" s="1"/>
      <c r="T2981" s="1" t="s">
        <v>32</v>
      </c>
      <c r="U2981" s="1" t="s">
        <v>33</v>
      </c>
      <c r="V2981" t="s">
        <v>29</v>
      </c>
      <c r="W2981"/>
      <c r="X2981" t="s">
        <v>30</v>
      </c>
    </row>
    <row r="2982" spans="2:24">
      <c r="B2982" s="2" t="s">
        <v>4241</v>
      </c>
      <c r="C2982" s="1">
        <v>7889583638</v>
      </c>
      <c r="D2982" s="1"/>
      <c r="E2982" s="1"/>
      <c r="F2982" s="1"/>
      <c r="G2982" s="1" t="s">
        <v>45</v>
      </c>
      <c r="H2982" s="1" t="s">
        <v>57</v>
      </c>
      <c r="I2982"/>
      <c r="J2982"/>
      <c r="K2982"/>
      <c r="L2982"/>
      <c r="M2982"/>
      <c r="N2982"/>
      <c r="O2982"/>
      <c r="Q2982" t="s">
        <v>25</v>
      </c>
      <c r="R2982" s="1"/>
      <c r="S2982" s="1"/>
      <c r="T2982" s="1" t="s">
        <v>1294</v>
      </c>
      <c r="U2982" s="1" t="s">
        <v>148</v>
      </c>
      <c r="V2982" t="s">
        <v>29</v>
      </c>
      <c r="W2982"/>
      <c r="X2982" t="s">
        <v>30</v>
      </c>
    </row>
    <row r="2983" spans="2:24">
      <c r="B2983" s="2" t="s">
        <v>4242</v>
      </c>
      <c r="C2983" s="1">
        <v>9258900006</v>
      </c>
      <c r="D2983" s="1"/>
      <c r="E2983" s="1"/>
      <c r="F2983" s="1"/>
      <c r="G2983" s="1" t="s">
        <v>45</v>
      </c>
      <c r="H2983" s="1" t="s">
        <v>46</v>
      </c>
      <c r="I2983"/>
      <c r="J2983"/>
      <c r="K2983"/>
      <c r="L2983"/>
      <c r="M2983"/>
      <c r="N2983"/>
      <c r="O2983"/>
      <c r="Q2983" t="s">
        <v>25</v>
      </c>
      <c r="R2983" s="1" t="s">
        <v>4243</v>
      </c>
      <c r="S2983" s="1"/>
      <c r="T2983" s="1" t="s">
        <v>1116</v>
      </c>
      <c r="U2983" s="1" t="s">
        <v>90</v>
      </c>
      <c r="V2983" t="s">
        <v>29</v>
      </c>
      <c r="W2983"/>
      <c r="X2983" t="s">
        <v>30</v>
      </c>
    </row>
    <row r="2984" spans="2:24">
      <c r="B2984" s="2" t="s">
        <v>4244</v>
      </c>
      <c r="C2984" s="1"/>
      <c r="D2984" s="1"/>
      <c r="E2984" s="1"/>
      <c r="F2984" s="1"/>
      <c r="G2984" s="1"/>
      <c r="H2984" s="1"/>
      <c r="I2984"/>
      <c r="J2984"/>
      <c r="K2984"/>
      <c r="L2984"/>
      <c r="M2984"/>
      <c r="N2984"/>
      <c r="O2984"/>
      <c r="Q2984" t="s">
        <v>25</v>
      </c>
      <c r="R2984" s="1"/>
      <c r="S2984" s="1"/>
      <c r="T2984" s="1" t="s">
        <v>4245</v>
      </c>
      <c r="U2984" s="1" t="s">
        <v>60</v>
      </c>
      <c r="V2984" t="s">
        <v>29</v>
      </c>
      <c r="W2984"/>
      <c r="X2984" t="s">
        <v>30</v>
      </c>
    </row>
    <row r="2985" spans="2:24">
      <c r="B2985" s="2" t="s">
        <v>4246</v>
      </c>
      <c r="C2985" s="1"/>
      <c r="D2985" s="1"/>
      <c r="E2985" s="1"/>
      <c r="F2985" s="1"/>
      <c r="G2985" s="1"/>
      <c r="H2985" s="1"/>
      <c r="I2985"/>
      <c r="J2985"/>
      <c r="K2985"/>
      <c r="L2985"/>
      <c r="M2985"/>
      <c r="N2985"/>
      <c r="O2985"/>
      <c r="Q2985" t="s">
        <v>25</v>
      </c>
      <c r="R2985" s="1"/>
      <c r="S2985" s="1"/>
      <c r="T2985" s="1" t="s">
        <v>1877</v>
      </c>
      <c r="U2985" s="1" t="s">
        <v>90</v>
      </c>
      <c r="V2985" t="s">
        <v>29</v>
      </c>
      <c r="W2985"/>
      <c r="X2985" t="s">
        <v>30</v>
      </c>
    </row>
    <row r="2986" spans="2:24">
      <c r="B2986" s="2" t="s">
        <v>4247</v>
      </c>
      <c r="C2986" s="1"/>
      <c r="D2986" s="1"/>
      <c r="E2986" s="1"/>
      <c r="F2986" s="1"/>
      <c r="G2986" s="1"/>
      <c r="H2986" s="1"/>
      <c r="I2986"/>
      <c r="J2986"/>
      <c r="K2986"/>
      <c r="L2986"/>
      <c r="M2986"/>
      <c r="N2986"/>
      <c r="O2986"/>
      <c r="Q2986" t="s">
        <v>25</v>
      </c>
      <c r="R2986" s="1" t="s">
        <v>4248</v>
      </c>
      <c r="S2986" s="1"/>
      <c r="T2986" s="1" t="s">
        <v>423</v>
      </c>
      <c r="U2986" s="1" t="s">
        <v>28</v>
      </c>
      <c r="V2986" t="s">
        <v>29</v>
      </c>
      <c r="W2986"/>
      <c r="X2986" t="s">
        <v>30</v>
      </c>
    </row>
    <row r="2987" spans="2:24">
      <c r="B2987" s="2" t="s">
        <v>4249</v>
      </c>
      <c r="C2987" s="1"/>
      <c r="D2987" s="1"/>
      <c r="E2987" s="1"/>
      <c r="F2987" s="1"/>
      <c r="G2987" s="1"/>
      <c r="H2987" s="1"/>
      <c r="I2987"/>
      <c r="J2987"/>
      <c r="K2987"/>
      <c r="L2987"/>
      <c r="M2987"/>
      <c r="N2987"/>
      <c r="O2987"/>
      <c r="Q2987" t="s">
        <v>25</v>
      </c>
      <c r="R2987" s="1" t="s">
        <v>4250</v>
      </c>
      <c r="S2987" s="1"/>
      <c r="T2987" s="1" t="s">
        <v>52</v>
      </c>
      <c r="U2987" s="1" t="s">
        <v>53</v>
      </c>
      <c r="V2987" t="s">
        <v>29</v>
      </c>
      <c r="W2987"/>
      <c r="X2987" t="s">
        <v>30</v>
      </c>
    </row>
    <row r="2988" spans="2:24">
      <c r="B2988" s="2" t="s">
        <v>4251</v>
      </c>
      <c r="C2988" s="1"/>
      <c r="D2988" s="1"/>
      <c r="E2988" s="1"/>
      <c r="F2988" s="1"/>
      <c r="G2988" s="1"/>
      <c r="H2988" s="1"/>
      <c r="I2988"/>
      <c r="J2988"/>
      <c r="K2988"/>
      <c r="L2988"/>
      <c r="M2988"/>
      <c r="N2988"/>
      <c r="O2988"/>
      <c r="Q2988" t="s">
        <v>25</v>
      </c>
      <c r="R2988" s="1"/>
      <c r="S2988" s="1"/>
      <c r="T2988" s="1" t="s">
        <v>1663</v>
      </c>
      <c r="U2988" s="1" t="s">
        <v>78</v>
      </c>
      <c r="V2988" t="s">
        <v>29</v>
      </c>
      <c r="W2988"/>
      <c r="X2988" t="s">
        <v>30</v>
      </c>
    </row>
    <row r="2989" spans="2:24">
      <c r="B2989" s="2" t="s">
        <v>4252</v>
      </c>
      <c r="C2989" s="1"/>
      <c r="D2989" s="1"/>
      <c r="E2989" s="1"/>
      <c r="F2989" s="1"/>
      <c r="G2989" s="1"/>
      <c r="H2989" s="1"/>
      <c r="I2989"/>
      <c r="J2989"/>
      <c r="K2989"/>
      <c r="L2989"/>
      <c r="M2989"/>
      <c r="N2989"/>
      <c r="O2989"/>
      <c r="Q2989" t="s">
        <v>25</v>
      </c>
      <c r="R2989" s="1"/>
      <c r="S2989" s="1"/>
      <c r="T2989" s="1" t="s">
        <v>1663</v>
      </c>
      <c r="U2989" s="1" t="s">
        <v>78</v>
      </c>
      <c r="V2989" t="s">
        <v>29</v>
      </c>
      <c r="W2989"/>
      <c r="X2989" t="s">
        <v>30</v>
      </c>
    </row>
    <row r="2990" spans="2:24">
      <c r="B2990" s="2" t="s">
        <v>4253</v>
      </c>
      <c r="C2990" s="1"/>
      <c r="D2990" s="1"/>
      <c r="E2990" s="1"/>
      <c r="F2990" s="1"/>
      <c r="G2990" s="1"/>
      <c r="H2990" s="1"/>
      <c r="I2990"/>
      <c r="J2990"/>
      <c r="K2990"/>
      <c r="L2990"/>
      <c r="M2990"/>
      <c r="N2990"/>
      <c r="O2990"/>
      <c r="Q2990" t="s">
        <v>25</v>
      </c>
      <c r="R2990" s="1"/>
      <c r="S2990" s="1"/>
      <c r="T2990" s="1" t="s">
        <v>489</v>
      </c>
      <c r="U2990" s="1" t="s">
        <v>60</v>
      </c>
      <c r="V2990" t="s">
        <v>29</v>
      </c>
      <c r="W2990"/>
      <c r="X2990" t="s">
        <v>30</v>
      </c>
    </row>
    <row r="2991" spans="2:24">
      <c r="B2991" s="2" t="s">
        <v>4254</v>
      </c>
      <c r="C2991" s="1"/>
      <c r="D2991" s="1"/>
      <c r="E2991" s="1"/>
      <c r="F2991" s="1"/>
      <c r="G2991" s="1"/>
      <c r="H2991" s="1"/>
      <c r="I2991"/>
      <c r="J2991"/>
      <c r="K2991"/>
      <c r="L2991"/>
      <c r="M2991"/>
      <c r="N2991"/>
      <c r="O2991"/>
      <c r="Q2991" t="s">
        <v>25</v>
      </c>
      <c r="R2991" s="1" t="s">
        <v>4255</v>
      </c>
      <c r="S2991" s="1"/>
      <c r="T2991" s="1" t="s">
        <v>52</v>
      </c>
      <c r="U2991" s="1" t="s">
        <v>53</v>
      </c>
      <c r="V2991" t="s">
        <v>29</v>
      </c>
      <c r="W2991"/>
      <c r="X2991" t="s">
        <v>30</v>
      </c>
    </row>
    <row r="2992" spans="2:24">
      <c r="B2992" s="2" t="s">
        <v>4256</v>
      </c>
      <c r="C2992" s="1"/>
      <c r="D2992" s="1"/>
      <c r="E2992" s="1"/>
      <c r="F2992" s="1"/>
      <c r="G2992" s="1"/>
      <c r="H2992" s="1"/>
      <c r="I2992"/>
      <c r="J2992"/>
      <c r="K2992"/>
      <c r="L2992"/>
      <c r="M2992"/>
      <c r="N2992"/>
      <c r="O2992"/>
      <c r="Q2992" t="s">
        <v>25</v>
      </c>
      <c r="R2992" s="1"/>
      <c r="S2992" s="1"/>
      <c r="T2992" s="1" t="s">
        <v>374</v>
      </c>
      <c r="U2992" s="1" t="s">
        <v>78</v>
      </c>
      <c r="V2992" t="s">
        <v>29</v>
      </c>
      <c r="W2992"/>
      <c r="X2992" t="s">
        <v>30</v>
      </c>
    </row>
    <row r="2993" spans="2:24">
      <c r="B2993" s="2" t="s">
        <v>4257</v>
      </c>
      <c r="C2993" s="1"/>
      <c r="D2993" s="1"/>
      <c r="E2993" s="1"/>
      <c r="F2993" s="1"/>
      <c r="G2993" s="1"/>
      <c r="H2993" s="1"/>
      <c r="I2993"/>
      <c r="J2993"/>
      <c r="K2993"/>
      <c r="L2993"/>
      <c r="M2993"/>
      <c r="N2993"/>
      <c r="O2993"/>
      <c r="Q2993" t="s">
        <v>25</v>
      </c>
      <c r="R2993" s="1" t="s">
        <v>4258</v>
      </c>
      <c r="S2993" s="1"/>
      <c r="T2993" s="1" t="s">
        <v>52</v>
      </c>
      <c r="U2993" s="1" t="s">
        <v>53</v>
      </c>
      <c r="V2993" t="s">
        <v>29</v>
      </c>
      <c r="W2993"/>
      <c r="X2993" t="s">
        <v>30</v>
      </c>
    </row>
    <row r="2994" spans="2:24">
      <c r="B2994" s="2" t="s">
        <v>4259</v>
      </c>
      <c r="C2994" s="1"/>
      <c r="D2994" s="1"/>
      <c r="E2994" s="1"/>
      <c r="F2994" s="1"/>
      <c r="G2994" s="1"/>
      <c r="H2994" s="1"/>
      <c r="I2994"/>
      <c r="J2994"/>
      <c r="K2994"/>
      <c r="L2994"/>
      <c r="M2994"/>
      <c r="N2994"/>
      <c r="O2994"/>
      <c r="Q2994" t="s">
        <v>25</v>
      </c>
      <c r="R2994" s="1"/>
      <c r="S2994" s="1"/>
      <c r="T2994" s="1" t="s">
        <v>52</v>
      </c>
      <c r="U2994" s="1" t="s">
        <v>53</v>
      </c>
      <c r="V2994" t="s">
        <v>29</v>
      </c>
      <c r="W2994"/>
      <c r="X2994" t="s">
        <v>30</v>
      </c>
    </row>
    <row r="2995" spans="2:24">
      <c r="B2995" s="2" t="s">
        <v>4260</v>
      </c>
      <c r="C2995" s="1"/>
      <c r="D2995" s="1"/>
      <c r="E2995" s="1"/>
      <c r="F2995" s="1"/>
      <c r="G2995" s="1"/>
      <c r="H2995" s="1"/>
      <c r="I2995"/>
      <c r="J2995"/>
      <c r="K2995"/>
      <c r="L2995"/>
      <c r="M2995"/>
      <c r="N2995"/>
      <c r="O2995"/>
      <c r="Q2995" t="s">
        <v>25</v>
      </c>
      <c r="R2995" s="1"/>
      <c r="S2995" s="1"/>
      <c r="T2995" s="1" t="s">
        <v>52</v>
      </c>
      <c r="U2995" s="1" t="s">
        <v>53</v>
      </c>
      <c r="V2995" t="s">
        <v>29</v>
      </c>
      <c r="W2995"/>
      <c r="X2995" t="s">
        <v>30</v>
      </c>
    </row>
    <row r="2996" spans="2:24">
      <c r="B2996" s="2" t="s">
        <v>4261</v>
      </c>
      <c r="C2996" s="1"/>
      <c r="D2996" s="1"/>
      <c r="E2996" s="1"/>
      <c r="F2996" s="1"/>
      <c r="G2996" s="1"/>
      <c r="H2996" s="1"/>
      <c r="I2996"/>
      <c r="J2996"/>
      <c r="K2996"/>
      <c r="L2996"/>
      <c r="M2996"/>
      <c r="N2996"/>
      <c r="O2996"/>
      <c r="Q2996" t="s">
        <v>25</v>
      </c>
      <c r="R2996" s="1"/>
      <c r="S2996" s="1"/>
      <c r="T2996" s="1" t="s">
        <v>1836</v>
      </c>
      <c r="U2996" s="1" t="s">
        <v>105</v>
      </c>
      <c r="V2996" t="s">
        <v>29</v>
      </c>
      <c r="W2996"/>
      <c r="X2996" t="s">
        <v>30</v>
      </c>
    </row>
    <row r="2997" spans="2:24">
      <c r="B2997" s="2" t="s">
        <v>4262</v>
      </c>
      <c r="C2997" s="1"/>
      <c r="D2997" s="1"/>
      <c r="E2997" s="1"/>
      <c r="F2997" s="1"/>
      <c r="G2997" s="1"/>
      <c r="H2997" s="1"/>
      <c r="I2997"/>
      <c r="J2997"/>
      <c r="K2997"/>
      <c r="L2997"/>
      <c r="M2997"/>
      <c r="N2997"/>
      <c r="O2997"/>
      <c r="Q2997" t="s">
        <v>25</v>
      </c>
      <c r="R2997" s="1"/>
      <c r="S2997" s="1"/>
      <c r="T2997" s="1" t="s">
        <v>347</v>
      </c>
      <c r="U2997" s="1" t="s">
        <v>33</v>
      </c>
      <c r="V2997" t="s">
        <v>29</v>
      </c>
      <c r="W2997"/>
      <c r="X2997" t="s">
        <v>30</v>
      </c>
    </row>
    <row r="2998" spans="2:24">
      <c r="B2998" s="2" t="s">
        <v>4263</v>
      </c>
      <c r="C2998" s="1"/>
      <c r="D2998" s="1"/>
      <c r="E2998" s="1"/>
      <c r="F2998" s="1"/>
      <c r="G2998" s="1"/>
      <c r="H2998" s="1"/>
      <c r="I2998"/>
      <c r="J2998"/>
      <c r="K2998"/>
      <c r="L2998"/>
      <c r="M2998"/>
      <c r="N2998"/>
      <c r="O2998"/>
      <c r="Q2998" t="s">
        <v>25</v>
      </c>
      <c r="R2998" s="1" t="s">
        <v>4264</v>
      </c>
      <c r="S2998" s="1"/>
      <c r="T2998" s="1" t="s">
        <v>614</v>
      </c>
      <c r="U2998" s="1" t="s">
        <v>70</v>
      </c>
      <c r="V2998" t="s">
        <v>29</v>
      </c>
      <c r="W2998"/>
      <c r="X2998" t="s">
        <v>30</v>
      </c>
    </row>
    <row r="2999" spans="2:24">
      <c r="B2999" s="2" t="s">
        <v>4265</v>
      </c>
      <c r="C2999" s="1">
        <v>8281434618</v>
      </c>
      <c r="D2999" s="1"/>
      <c r="E2999" s="1"/>
      <c r="F2999" s="1"/>
      <c r="G2999" s="1" t="s">
        <v>56</v>
      </c>
      <c r="H2999" s="1" t="s">
        <v>57</v>
      </c>
      <c r="I2999"/>
      <c r="J2999"/>
      <c r="K2999"/>
      <c r="L2999"/>
      <c r="M2999"/>
      <c r="N2999"/>
      <c r="O2999"/>
      <c r="Q2999" t="s">
        <v>25</v>
      </c>
      <c r="R2999" s="1"/>
      <c r="S2999" s="1"/>
      <c r="T2999" s="1" t="s">
        <v>291</v>
      </c>
      <c r="U2999" s="1" t="s">
        <v>60</v>
      </c>
      <c r="V2999" t="s">
        <v>29</v>
      </c>
      <c r="W2999"/>
      <c r="X2999" t="s">
        <v>30</v>
      </c>
    </row>
    <row r="3000" spans="2:24">
      <c r="B3000" s="2" t="s">
        <v>4266</v>
      </c>
      <c r="C3000" s="1"/>
      <c r="D3000" s="1"/>
      <c r="E3000" s="1"/>
      <c r="F3000" s="1"/>
      <c r="G3000" s="1"/>
      <c r="H3000" s="1"/>
      <c r="I3000"/>
      <c r="J3000"/>
      <c r="K3000"/>
      <c r="L3000"/>
      <c r="M3000"/>
      <c r="N3000"/>
      <c r="O3000"/>
      <c r="Q3000" t="s">
        <v>25</v>
      </c>
      <c r="R3000" s="1"/>
      <c r="S3000" s="1"/>
      <c r="T3000" s="1" t="s">
        <v>4245</v>
      </c>
      <c r="U3000" s="1" t="s">
        <v>60</v>
      </c>
      <c r="V3000" t="s">
        <v>29</v>
      </c>
      <c r="W3000"/>
      <c r="X3000" t="s">
        <v>30</v>
      </c>
    </row>
    <row r="3001" spans="2:24">
      <c r="B3001" s="2" t="s">
        <v>4267</v>
      </c>
      <c r="C3001" s="1">
        <v>9811764643</v>
      </c>
      <c r="D3001" s="1"/>
      <c r="E3001" s="1"/>
      <c r="F3001" s="1"/>
      <c r="G3001" s="1" t="s">
        <v>56</v>
      </c>
      <c r="H3001" s="1" t="s">
        <v>46</v>
      </c>
      <c r="I3001"/>
      <c r="J3001"/>
      <c r="K3001"/>
      <c r="L3001"/>
      <c r="M3001"/>
      <c r="N3001"/>
      <c r="O3001"/>
      <c r="Q3001" t="s">
        <v>25</v>
      </c>
      <c r="R3001" s="1"/>
      <c r="S3001" s="1"/>
      <c r="T3001" s="1" t="s">
        <v>73</v>
      </c>
      <c r="U3001" s="1" t="s">
        <v>53</v>
      </c>
      <c r="V3001" t="s">
        <v>29</v>
      </c>
      <c r="W3001"/>
      <c r="X3001" t="s">
        <v>30</v>
      </c>
    </row>
    <row r="3002" spans="2:24">
      <c r="B3002" s="2" t="s">
        <v>4268</v>
      </c>
      <c r="C3002" s="1"/>
      <c r="D3002" s="1"/>
      <c r="E3002" s="1"/>
      <c r="F3002" s="1"/>
      <c r="G3002" s="1"/>
      <c r="H3002" s="1"/>
      <c r="I3002"/>
      <c r="J3002"/>
      <c r="K3002"/>
      <c r="L3002"/>
      <c r="M3002"/>
      <c r="N3002"/>
      <c r="O3002"/>
      <c r="Q3002" t="s">
        <v>25</v>
      </c>
      <c r="R3002" s="1"/>
      <c r="S3002" s="1"/>
      <c r="T3002" s="1" t="s">
        <v>608</v>
      </c>
      <c r="U3002" s="1" t="s">
        <v>78</v>
      </c>
      <c r="V3002" t="s">
        <v>29</v>
      </c>
      <c r="W3002"/>
      <c r="X3002" t="s">
        <v>30</v>
      </c>
    </row>
    <row r="3003" spans="2:24">
      <c r="B3003" s="2" t="s">
        <v>4269</v>
      </c>
      <c r="C3003" s="1"/>
      <c r="D3003" s="1"/>
      <c r="E3003" s="1"/>
      <c r="F3003" s="1"/>
      <c r="G3003" s="1"/>
      <c r="H3003" s="1"/>
      <c r="I3003"/>
      <c r="J3003"/>
      <c r="K3003"/>
      <c r="L3003"/>
      <c r="M3003"/>
      <c r="N3003"/>
      <c r="O3003"/>
      <c r="Q3003" t="s">
        <v>25</v>
      </c>
      <c r="R3003" s="1" t="s">
        <v>4270</v>
      </c>
      <c r="S3003" s="1"/>
      <c r="T3003" s="1" t="s">
        <v>52</v>
      </c>
      <c r="U3003" s="1" t="s">
        <v>53</v>
      </c>
      <c r="V3003" t="s">
        <v>29</v>
      </c>
      <c r="W3003"/>
      <c r="X3003" t="s">
        <v>30</v>
      </c>
    </row>
    <row r="3004" spans="2:24">
      <c r="B3004" s="2" t="s">
        <v>4271</v>
      </c>
      <c r="C3004" s="1"/>
      <c r="D3004" s="1"/>
      <c r="E3004" s="1"/>
      <c r="F3004" s="1"/>
      <c r="G3004" s="1"/>
      <c r="H3004" s="1"/>
      <c r="I3004"/>
      <c r="J3004"/>
      <c r="K3004"/>
      <c r="L3004"/>
      <c r="M3004"/>
      <c r="N3004"/>
      <c r="O3004"/>
      <c r="Q3004" t="s">
        <v>25</v>
      </c>
      <c r="R3004" s="1"/>
      <c r="S3004" s="1"/>
      <c r="T3004" s="1" t="s">
        <v>1019</v>
      </c>
      <c r="U3004" s="1" t="s">
        <v>102</v>
      </c>
      <c r="V3004" t="s">
        <v>29</v>
      </c>
      <c r="W3004"/>
      <c r="X3004" t="s">
        <v>30</v>
      </c>
    </row>
    <row r="3005" spans="2:24">
      <c r="B3005" s="2" t="s">
        <v>4272</v>
      </c>
      <c r="C3005" s="1"/>
      <c r="D3005" s="1"/>
      <c r="E3005" s="1"/>
      <c r="F3005" s="1"/>
      <c r="G3005" s="1"/>
      <c r="H3005" s="1"/>
      <c r="I3005"/>
      <c r="J3005"/>
      <c r="K3005"/>
      <c r="L3005"/>
      <c r="M3005"/>
      <c r="N3005"/>
      <c r="O3005"/>
      <c r="Q3005" t="s">
        <v>25</v>
      </c>
      <c r="R3005" s="1"/>
      <c r="S3005" s="1"/>
      <c r="T3005" s="1" t="s">
        <v>182</v>
      </c>
      <c r="U3005" s="1" t="s">
        <v>182</v>
      </c>
      <c r="V3005" t="s">
        <v>29</v>
      </c>
      <c r="W3005"/>
      <c r="X3005" t="s">
        <v>30</v>
      </c>
    </row>
    <row r="3006" spans="2:24">
      <c r="B3006" s="2" t="s">
        <v>4273</v>
      </c>
      <c r="C3006" s="1"/>
      <c r="D3006" s="1"/>
      <c r="E3006" s="1"/>
      <c r="F3006" s="1"/>
      <c r="G3006" s="1"/>
      <c r="H3006" s="1"/>
      <c r="I3006"/>
      <c r="J3006"/>
      <c r="K3006"/>
      <c r="L3006"/>
      <c r="M3006"/>
      <c r="N3006"/>
      <c r="O3006"/>
      <c r="Q3006" t="s">
        <v>25</v>
      </c>
      <c r="R3006" s="1" t="s">
        <v>4274</v>
      </c>
      <c r="S3006" s="1"/>
      <c r="T3006" s="1" t="s">
        <v>32</v>
      </c>
      <c r="U3006" s="1" t="s">
        <v>33</v>
      </c>
      <c r="V3006" t="s">
        <v>29</v>
      </c>
      <c r="W3006"/>
      <c r="X3006" t="s">
        <v>30</v>
      </c>
    </row>
    <row r="3007" spans="2:24">
      <c r="B3007" s="2" t="s">
        <v>4275</v>
      </c>
      <c r="C3007" s="1"/>
      <c r="D3007" s="1"/>
      <c r="E3007" s="1"/>
      <c r="F3007" s="1"/>
      <c r="G3007" s="1"/>
      <c r="H3007" s="1"/>
      <c r="I3007"/>
      <c r="J3007"/>
      <c r="K3007"/>
      <c r="L3007"/>
      <c r="M3007"/>
      <c r="N3007"/>
      <c r="O3007"/>
      <c r="Q3007" t="s">
        <v>25</v>
      </c>
      <c r="R3007" s="1"/>
      <c r="S3007" s="1"/>
      <c r="T3007" s="1" t="s">
        <v>123</v>
      </c>
      <c r="U3007" s="1" t="s">
        <v>43</v>
      </c>
      <c r="V3007" t="s">
        <v>29</v>
      </c>
      <c r="W3007"/>
      <c r="X3007" t="s">
        <v>30</v>
      </c>
    </row>
    <row r="3008" spans="2:24">
      <c r="B3008" s="2" t="s">
        <v>4276</v>
      </c>
      <c r="C3008" s="1"/>
      <c r="D3008" s="1"/>
      <c r="E3008" s="1"/>
      <c r="F3008" s="1"/>
      <c r="G3008" s="1"/>
      <c r="H3008" s="1"/>
      <c r="I3008"/>
      <c r="J3008"/>
      <c r="K3008"/>
      <c r="L3008"/>
      <c r="M3008"/>
      <c r="N3008"/>
      <c r="O3008"/>
      <c r="Q3008" t="s">
        <v>25</v>
      </c>
      <c r="R3008" s="1"/>
      <c r="S3008" s="1"/>
      <c r="T3008" s="1" t="s">
        <v>1021</v>
      </c>
      <c r="U3008" s="1" t="s">
        <v>179</v>
      </c>
      <c r="V3008" t="s">
        <v>29</v>
      </c>
      <c r="W3008"/>
      <c r="X3008" t="s">
        <v>30</v>
      </c>
    </row>
    <row r="3009" spans="2:24">
      <c r="B3009" s="2" t="s">
        <v>4277</v>
      </c>
      <c r="C3009" s="1"/>
      <c r="D3009" s="1"/>
      <c r="E3009" s="1"/>
      <c r="F3009" s="1"/>
      <c r="G3009" s="1"/>
      <c r="H3009" s="1"/>
      <c r="I3009"/>
      <c r="J3009"/>
      <c r="K3009"/>
      <c r="L3009"/>
      <c r="M3009"/>
      <c r="N3009"/>
      <c r="O3009"/>
      <c r="Q3009" t="s">
        <v>25</v>
      </c>
      <c r="R3009" s="1" t="s">
        <v>4278</v>
      </c>
      <c r="S3009" s="1"/>
      <c r="T3009" s="1" t="s">
        <v>182</v>
      </c>
      <c r="U3009" s="1" t="s">
        <v>182</v>
      </c>
      <c r="V3009" t="s">
        <v>29</v>
      </c>
      <c r="W3009"/>
      <c r="X3009" t="s">
        <v>30</v>
      </c>
    </row>
    <row r="3010" spans="2:24">
      <c r="B3010" s="2" t="s">
        <v>4279</v>
      </c>
      <c r="C3010" s="1">
        <v>7010968217</v>
      </c>
      <c r="D3010" s="1"/>
      <c r="E3010" s="1"/>
      <c r="F3010" s="1"/>
      <c r="G3010" s="1" t="s">
        <v>72</v>
      </c>
      <c r="H3010" s="1" t="s">
        <v>57</v>
      </c>
      <c r="I3010"/>
      <c r="J3010"/>
      <c r="K3010"/>
      <c r="L3010"/>
      <c r="M3010"/>
      <c r="N3010"/>
      <c r="O3010"/>
      <c r="Q3010" t="s">
        <v>25</v>
      </c>
      <c r="R3010" s="1" t="s">
        <v>4280</v>
      </c>
      <c r="S3010" s="1"/>
      <c r="T3010" s="1" t="s">
        <v>784</v>
      </c>
      <c r="U3010" s="1" t="s">
        <v>179</v>
      </c>
      <c r="V3010" t="s">
        <v>29</v>
      </c>
      <c r="W3010"/>
      <c r="X3010" t="s">
        <v>30</v>
      </c>
    </row>
    <row r="3011" spans="2:24">
      <c r="B3011" s="2" t="s">
        <v>4281</v>
      </c>
      <c r="C3011" s="1"/>
      <c r="D3011" s="1"/>
      <c r="E3011" s="1"/>
      <c r="F3011" s="1"/>
      <c r="G3011" s="1"/>
      <c r="H3011" s="1"/>
      <c r="I3011"/>
      <c r="J3011"/>
      <c r="K3011"/>
      <c r="L3011"/>
      <c r="M3011"/>
      <c r="N3011"/>
      <c r="O3011"/>
      <c r="Q3011" t="s">
        <v>25</v>
      </c>
      <c r="R3011" s="1" t="s">
        <v>4282</v>
      </c>
      <c r="S3011" s="1"/>
      <c r="T3011" s="1" t="s">
        <v>39</v>
      </c>
      <c r="U3011" s="1" t="s">
        <v>28</v>
      </c>
      <c r="V3011" t="s">
        <v>29</v>
      </c>
      <c r="W3011"/>
      <c r="X3011" t="s">
        <v>30</v>
      </c>
    </row>
    <row r="3012" spans="2:24">
      <c r="B3012" s="2" t="s">
        <v>4283</v>
      </c>
      <c r="C3012" s="1"/>
      <c r="D3012" s="1"/>
      <c r="E3012" s="1"/>
      <c r="F3012" s="1"/>
      <c r="G3012" s="1"/>
      <c r="H3012" s="1"/>
      <c r="I3012"/>
      <c r="J3012"/>
      <c r="K3012"/>
      <c r="L3012"/>
      <c r="M3012"/>
      <c r="N3012"/>
      <c r="O3012"/>
      <c r="Q3012" t="s">
        <v>25</v>
      </c>
      <c r="R3012" s="1"/>
      <c r="S3012" s="1"/>
      <c r="T3012" s="1" t="s">
        <v>631</v>
      </c>
      <c r="U3012" s="1" t="s">
        <v>102</v>
      </c>
      <c r="V3012" t="s">
        <v>29</v>
      </c>
      <c r="W3012"/>
      <c r="X3012" t="s">
        <v>30</v>
      </c>
    </row>
    <row r="3013" spans="2:24">
      <c r="B3013" s="2" t="s">
        <v>4284</v>
      </c>
      <c r="C3013" s="1">
        <v>9040420568</v>
      </c>
      <c r="D3013" s="1"/>
      <c r="E3013" s="1"/>
      <c r="F3013" s="1"/>
      <c r="G3013" s="1" t="s">
        <v>146</v>
      </c>
      <c r="H3013" s="1" t="s">
        <v>331</v>
      </c>
      <c r="I3013"/>
      <c r="J3013"/>
      <c r="K3013"/>
      <c r="L3013"/>
      <c r="M3013"/>
      <c r="N3013"/>
      <c r="O3013"/>
      <c r="Q3013" t="s">
        <v>25</v>
      </c>
      <c r="R3013" s="1"/>
      <c r="S3013" s="1"/>
      <c r="T3013" s="1" t="s">
        <v>1511</v>
      </c>
      <c r="U3013" s="1" t="s">
        <v>240</v>
      </c>
      <c r="V3013" t="s">
        <v>29</v>
      </c>
      <c r="W3013"/>
      <c r="X3013" t="s">
        <v>30</v>
      </c>
    </row>
    <row r="3014" spans="2:24">
      <c r="B3014" s="2" t="s">
        <v>4285</v>
      </c>
      <c r="C3014" s="1"/>
      <c r="D3014" s="1"/>
      <c r="E3014" s="1"/>
      <c r="F3014" s="1"/>
      <c r="G3014" s="1"/>
      <c r="H3014" s="1"/>
      <c r="I3014"/>
      <c r="J3014"/>
      <c r="K3014"/>
      <c r="L3014"/>
      <c r="M3014"/>
      <c r="N3014"/>
      <c r="O3014"/>
      <c r="Q3014" t="s">
        <v>25</v>
      </c>
      <c r="R3014" s="1"/>
      <c r="S3014" s="1"/>
      <c r="T3014" s="1" t="s">
        <v>39</v>
      </c>
      <c r="U3014" s="1" t="s">
        <v>28</v>
      </c>
      <c r="V3014" t="s">
        <v>29</v>
      </c>
      <c r="W3014"/>
      <c r="X3014" t="s">
        <v>30</v>
      </c>
    </row>
    <row r="3015" spans="2:24">
      <c r="B3015" s="2" t="s">
        <v>4286</v>
      </c>
      <c r="C3015" s="1">
        <f>919172065628</f>
        <v>919172065628</v>
      </c>
      <c r="D3015" s="1"/>
      <c r="E3015" s="1"/>
      <c r="F3015" s="1"/>
      <c r="G3015" s="1" t="s">
        <v>72</v>
      </c>
      <c r="H3015" s="1" t="s">
        <v>92</v>
      </c>
      <c r="I3015"/>
      <c r="J3015"/>
      <c r="K3015"/>
      <c r="L3015"/>
      <c r="M3015"/>
      <c r="N3015"/>
      <c r="O3015"/>
      <c r="Q3015" t="s">
        <v>25</v>
      </c>
      <c r="R3015" s="1"/>
      <c r="S3015" s="1"/>
      <c r="T3015" s="1" t="s">
        <v>73</v>
      </c>
      <c r="U3015" s="1" t="s">
        <v>53</v>
      </c>
      <c r="V3015" t="s">
        <v>29</v>
      </c>
      <c r="W3015"/>
      <c r="X3015" t="s">
        <v>30</v>
      </c>
    </row>
    <row r="3016" spans="2:24">
      <c r="B3016" s="2" t="s">
        <v>4287</v>
      </c>
      <c r="C3016" s="1"/>
      <c r="D3016" s="1"/>
      <c r="E3016" s="1"/>
      <c r="F3016" s="1"/>
      <c r="G3016" s="1"/>
      <c r="H3016" s="1"/>
      <c r="I3016"/>
      <c r="J3016"/>
      <c r="K3016"/>
      <c r="L3016"/>
      <c r="M3016"/>
      <c r="N3016"/>
      <c r="O3016"/>
      <c r="Q3016" t="s">
        <v>25</v>
      </c>
      <c r="R3016" s="1"/>
      <c r="S3016" s="1"/>
      <c r="T3016" s="1" t="s">
        <v>4245</v>
      </c>
      <c r="U3016" s="1" t="s">
        <v>60</v>
      </c>
      <c r="V3016" t="s">
        <v>29</v>
      </c>
      <c r="W3016"/>
      <c r="X3016" t="s">
        <v>30</v>
      </c>
    </row>
    <row r="3017" spans="2:24">
      <c r="B3017" s="2" t="s">
        <v>4288</v>
      </c>
      <c r="C3017" s="1"/>
      <c r="D3017" s="1"/>
      <c r="E3017" s="1"/>
      <c r="F3017" s="1"/>
      <c r="G3017" s="1"/>
      <c r="H3017" s="1"/>
      <c r="I3017"/>
      <c r="J3017"/>
      <c r="K3017"/>
      <c r="L3017"/>
      <c r="M3017"/>
      <c r="N3017"/>
      <c r="O3017"/>
      <c r="Q3017" t="s">
        <v>25</v>
      </c>
      <c r="R3017" s="1" t="s">
        <v>4289</v>
      </c>
      <c r="S3017" s="1"/>
      <c r="T3017" s="1" t="s">
        <v>32</v>
      </c>
      <c r="U3017" s="1" t="s">
        <v>33</v>
      </c>
      <c r="V3017" t="s">
        <v>29</v>
      </c>
      <c r="W3017"/>
      <c r="X3017" t="s">
        <v>30</v>
      </c>
    </row>
    <row r="3018" spans="2:24">
      <c r="B3018" s="2" t="s">
        <v>4290</v>
      </c>
      <c r="C3018" s="1"/>
      <c r="D3018" s="1"/>
      <c r="E3018" s="1"/>
      <c r="F3018" s="1"/>
      <c r="G3018" s="1"/>
      <c r="H3018" s="1"/>
      <c r="I3018"/>
      <c r="J3018"/>
      <c r="K3018"/>
      <c r="L3018"/>
      <c r="M3018"/>
      <c r="N3018"/>
      <c r="O3018"/>
      <c r="Q3018" t="s">
        <v>25</v>
      </c>
      <c r="R3018" s="1" t="s">
        <v>4291</v>
      </c>
      <c r="S3018" s="1"/>
      <c r="T3018" s="1" t="s">
        <v>52</v>
      </c>
      <c r="U3018" s="1" t="s">
        <v>53</v>
      </c>
      <c r="V3018" t="s">
        <v>29</v>
      </c>
      <c r="W3018"/>
      <c r="X3018" t="s">
        <v>30</v>
      </c>
    </row>
    <row r="3019" spans="2:24">
      <c r="B3019" s="2" t="s">
        <v>4292</v>
      </c>
      <c r="C3019" s="1"/>
      <c r="D3019" s="1"/>
      <c r="E3019" s="1"/>
      <c r="F3019" s="1"/>
      <c r="G3019" s="1"/>
      <c r="H3019" s="1"/>
      <c r="I3019"/>
      <c r="J3019"/>
      <c r="K3019"/>
      <c r="L3019"/>
      <c r="M3019"/>
      <c r="N3019"/>
      <c r="O3019"/>
      <c r="Q3019" t="s">
        <v>25</v>
      </c>
      <c r="R3019" s="1"/>
      <c r="S3019" s="1"/>
      <c r="T3019" s="1" t="s">
        <v>678</v>
      </c>
      <c r="U3019" s="1" t="s">
        <v>90</v>
      </c>
      <c r="V3019" t="s">
        <v>29</v>
      </c>
      <c r="W3019"/>
      <c r="X3019" t="s">
        <v>30</v>
      </c>
    </row>
    <row r="3020" spans="2:24">
      <c r="B3020" s="2" t="s">
        <v>4293</v>
      </c>
      <c r="C3020" s="1">
        <v>8930000986</v>
      </c>
      <c r="D3020" s="1"/>
      <c r="E3020" s="1"/>
      <c r="F3020" s="1"/>
      <c r="G3020" s="1" t="s">
        <v>146</v>
      </c>
      <c r="H3020" s="1" t="s">
        <v>247</v>
      </c>
      <c r="I3020"/>
      <c r="J3020"/>
      <c r="K3020"/>
      <c r="L3020"/>
      <c r="M3020"/>
      <c r="N3020"/>
      <c r="O3020"/>
      <c r="Q3020" t="s">
        <v>25</v>
      </c>
      <c r="R3020" s="1"/>
      <c r="S3020" s="1"/>
      <c r="T3020" s="1" t="s">
        <v>463</v>
      </c>
      <c r="U3020" s="1" t="s">
        <v>78</v>
      </c>
      <c r="V3020" t="s">
        <v>29</v>
      </c>
      <c r="W3020"/>
      <c r="X3020" t="s">
        <v>30</v>
      </c>
    </row>
    <row r="3021" spans="2:24">
      <c r="B3021" s="2" t="s">
        <v>4294</v>
      </c>
      <c r="C3021" s="1">
        <v>9866017747</v>
      </c>
      <c r="D3021" s="1"/>
      <c r="E3021" s="1"/>
      <c r="F3021" s="1"/>
      <c r="G3021" s="1" t="s">
        <v>56</v>
      </c>
      <c r="H3021" s="1" t="s">
        <v>331</v>
      </c>
      <c r="I3021"/>
      <c r="J3021"/>
      <c r="K3021"/>
      <c r="L3021"/>
      <c r="M3021"/>
      <c r="N3021"/>
      <c r="O3021"/>
      <c r="Q3021" t="s">
        <v>25</v>
      </c>
      <c r="R3021" s="1" t="s">
        <v>4295</v>
      </c>
      <c r="S3021" s="1"/>
      <c r="T3021" s="1" t="s">
        <v>273</v>
      </c>
      <c r="U3021" s="1" t="s">
        <v>185</v>
      </c>
      <c r="V3021" t="s">
        <v>29</v>
      </c>
      <c r="W3021"/>
      <c r="X3021" t="s">
        <v>30</v>
      </c>
    </row>
    <row r="3022" spans="2:24">
      <c r="B3022" s="2" t="s">
        <v>4296</v>
      </c>
      <c r="C3022" s="1"/>
      <c r="D3022" s="1"/>
      <c r="E3022" s="1"/>
      <c r="F3022" s="1"/>
      <c r="G3022" s="1"/>
      <c r="H3022" s="1"/>
      <c r="I3022"/>
      <c r="J3022"/>
      <c r="K3022"/>
      <c r="L3022"/>
      <c r="M3022"/>
      <c r="N3022"/>
      <c r="O3022"/>
      <c r="Q3022" t="s">
        <v>25</v>
      </c>
      <c r="R3022" s="1" t="s">
        <v>4297</v>
      </c>
      <c r="S3022" s="1"/>
      <c r="T3022" s="1" t="s">
        <v>52</v>
      </c>
      <c r="U3022" s="1" t="s">
        <v>53</v>
      </c>
      <c r="V3022" t="s">
        <v>29</v>
      </c>
      <c r="W3022"/>
      <c r="X3022" t="s">
        <v>30</v>
      </c>
    </row>
    <row r="3023" spans="2:24">
      <c r="B3023" s="2" t="s">
        <v>4298</v>
      </c>
      <c r="C3023" s="1">
        <v>9810625208</v>
      </c>
      <c r="D3023" s="1"/>
      <c r="E3023" s="1"/>
      <c r="F3023" s="1"/>
      <c r="G3023" s="1" t="s">
        <v>56</v>
      </c>
      <c r="H3023" s="1" t="s">
        <v>476</v>
      </c>
      <c r="I3023"/>
      <c r="J3023"/>
      <c r="K3023"/>
      <c r="L3023"/>
      <c r="M3023"/>
      <c r="N3023"/>
      <c r="O3023"/>
      <c r="Q3023" t="s">
        <v>25</v>
      </c>
      <c r="R3023" s="1"/>
      <c r="S3023" s="1"/>
      <c r="T3023" s="1" t="s">
        <v>39</v>
      </c>
      <c r="U3023" s="1" t="s">
        <v>28</v>
      </c>
      <c r="V3023" t="s">
        <v>29</v>
      </c>
      <c r="W3023"/>
      <c r="X3023" t="s">
        <v>30</v>
      </c>
    </row>
    <row r="3024" spans="2:24">
      <c r="B3024" s="2" t="s">
        <v>4299</v>
      </c>
      <c r="C3024" s="1"/>
      <c r="D3024" s="1"/>
      <c r="E3024" s="1"/>
      <c r="F3024" s="1"/>
      <c r="G3024" s="1"/>
      <c r="H3024" s="1"/>
      <c r="I3024"/>
      <c r="J3024"/>
      <c r="K3024"/>
      <c r="L3024"/>
      <c r="M3024"/>
      <c r="N3024"/>
      <c r="O3024"/>
      <c r="Q3024" t="s">
        <v>25</v>
      </c>
      <c r="R3024" s="1" t="s">
        <v>4300</v>
      </c>
      <c r="S3024" s="1"/>
      <c r="T3024" s="1" t="s">
        <v>255</v>
      </c>
      <c r="U3024" s="1" t="s">
        <v>116</v>
      </c>
      <c r="V3024" t="s">
        <v>29</v>
      </c>
      <c r="W3024"/>
      <c r="X3024" t="s">
        <v>30</v>
      </c>
    </row>
    <row r="3025" spans="2:24">
      <c r="B3025" s="2" t="s">
        <v>4301</v>
      </c>
      <c r="C3025" s="1"/>
      <c r="D3025" s="1"/>
      <c r="E3025" s="1"/>
      <c r="F3025" s="1"/>
      <c r="G3025" s="1"/>
      <c r="H3025" s="1"/>
      <c r="I3025"/>
      <c r="J3025"/>
      <c r="K3025"/>
      <c r="L3025"/>
      <c r="M3025"/>
      <c r="N3025"/>
      <c r="O3025"/>
      <c r="Q3025" t="s">
        <v>25</v>
      </c>
      <c r="R3025" s="1" t="s">
        <v>4302</v>
      </c>
      <c r="S3025" s="1"/>
      <c r="T3025" s="1" t="s">
        <v>39</v>
      </c>
      <c r="U3025" s="1" t="s">
        <v>28</v>
      </c>
      <c r="V3025" t="s">
        <v>29</v>
      </c>
      <c r="W3025"/>
      <c r="X3025" t="s">
        <v>30</v>
      </c>
    </row>
    <row r="3026" spans="2:24">
      <c r="B3026" s="2" t="s">
        <v>4303</v>
      </c>
      <c r="C3026" s="1">
        <v>9814855569</v>
      </c>
      <c r="D3026" s="1"/>
      <c r="E3026" s="1"/>
      <c r="F3026" s="1"/>
      <c r="G3026" s="1" t="s">
        <v>45</v>
      </c>
      <c r="H3026" s="1" t="s">
        <v>695</v>
      </c>
      <c r="I3026"/>
      <c r="J3026"/>
      <c r="K3026"/>
      <c r="L3026"/>
      <c r="M3026"/>
      <c r="N3026"/>
      <c r="O3026"/>
      <c r="Q3026" t="s">
        <v>25</v>
      </c>
      <c r="R3026" s="1"/>
      <c r="S3026" s="1"/>
      <c r="T3026" s="1" t="s">
        <v>755</v>
      </c>
      <c r="U3026" s="1" t="s">
        <v>2627</v>
      </c>
      <c r="V3026" t="s">
        <v>29</v>
      </c>
      <c r="W3026"/>
      <c r="X3026" t="s">
        <v>30</v>
      </c>
    </row>
    <row r="3027" spans="2:24">
      <c r="B3027" s="2" t="s">
        <v>4304</v>
      </c>
      <c r="C3027" s="1"/>
      <c r="D3027" s="1"/>
      <c r="E3027" s="1"/>
      <c r="F3027" s="1"/>
      <c r="G3027" s="1"/>
      <c r="H3027" s="1"/>
      <c r="I3027"/>
      <c r="J3027"/>
      <c r="K3027"/>
      <c r="L3027"/>
      <c r="M3027"/>
      <c r="N3027"/>
      <c r="O3027"/>
      <c r="Q3027" t="s">
        <v>25</v>
      </c>
      <c r="R3027" s="1"/>
      <c r="S3027" s="1"/>
      <c r="T3027" s="1" t="s">
        <v>217</v>
      </c>
      <c r="U3027" s="1" t="s">
        <v>28</v>
      </c>
      <c r="V3027" t="s">
        <v>29</v>
      </c>
      <c r="W3027"/>
      <c r="X3027" t="s">
        <v>30</v>
      </c>
    </row>
    <row r="3028" spans="2:24">
      <c r="B3028" s="2" t="s">
        <v>4305</v>
      </c>
      <c r="C3028" s="1"/>
      <c r="D3028" s="1"/>
      <c r="E3028" s="1"/>
      <c r="F3028" s="1"/>
      <c r="G3028" s="1"/>
      <c r="H3028" s="1"/>
      <c r="I3028"/>
      <c r="J3028"/>
      <c r="K3028"/>
      <c r="L3028"/>
      <c r="M3028"/>
      <c r="N3028"/>
      <c r="O3028"/>
      <c r="Q3028" t="s">
        <v>25</v>
      </c>
      <c r="R3028" s="1" t="s">
        <v>4306</v>
      </c>
      <c r="S3028" s="1"/>
      <c r="T3028" s="1" t="s">
        <v>1365</v>
      </c>
      <c r="U3028" s="1" t="s">
        <v>105</v>
      </c>
      <c r="V3028" t="s">
        <v>29</v>
      </c>
      <c r="W3028"/>
      <c r="X3028" t="s">
        <v>30</v>
      </c>
    </row>
    <row r="3029" spans="2:24">
      <c r="B3029" s="2" t="s">
        <v>4307</v>
      </c>
      <c r="C3029" s="1"/>
      <c r="D3029" s="1"/>
      <c r="E3029" s="1"/>
      <c r="F3029" s="1"/>
      <c r="G3029" s="1"/>
      <c r="H3029" s="1"/>
      <c r="I3029"/>
      <c r="J3029"/>
      <c r="K3029"/>
      <c r="L3029"/>
      <c r="M3029"/>
      <c r="N3029"/>
      <c r="O3029"/>
      <c r="Q3029" t="s">
        <v>25</v>
      </c>
      <c r="R3029" s="1" t="s">
        <v>4308</v>
      </c>
      <c r="S3029" s="1"/>
      <c r="T3029" s="1" t="s">
        <v>305</v>
      </c>
      <c r="U3029" s="1" t="s">
        <v>33</v>
      </c>
      <c r="V3029" t="s">
        <v>29</v>
      </c>
      <c r="W3029"/>
      <c r="X3029" t="s">
        <v>30</v>
      </c>
    </row>
    <row r="3030" spans="2:24">
      <c r="B3030" s="2" t="s">
        <v>4309</v>
      </c>
      <c r="C3030" s="1"/>
      <c r="D3030" s="1"/>
      <c r="E3030" s="1"/>
      <c r="F3030" s="1"/>
      <c r="G3030" s="1"/>
      <c r="H3030" s="1"/>
      <c r="I3030"/>
      <c r="J3030"/>
      <c r="K3030"/>
      <c r="L3030"/>
      <c r="M3030"/>
      <c r="N3030"/>
      <c r="O3030"/>
      <c r="Q3030" t="s">
        <v>25</v>
      </c>
      <c r="R3030" s="1"/>
      <c r="S3030" s="1"/>
      <c r="T3030" s="1" t="s">
        <v>843</v>
      </c>
      <c r="U3030" s="1" t="s">
        <v>78</v>
      </c>
      <c r="V3030" t="s">
        <v>29</v>
      </c>
      <c r="W3030"/>
      <c r="X3030" t="s">
        <v>30</v>
      </c>
    </row>
    <row r="3031" spans="2:24">
      <c r="B3031" s="2" t="s">
        <v>4310</v>
      </c>
      <c r="C3031" s="1"/>
      <c r="D3031" s="1"/>
      <c r="E3031" s="1"/>
      <c r="F3031" s="1"/>
      <c r="G3031" s="1"/>
      <c r="H3031" s="1"/>
      <c r="I3031"/>
      <c r="J3031"/>
      <c r="K3031"/>
      <c r="L3031"/>
      <c r="M3031"/>
      <c r="N3031"/>
      <c r="O3031"/>
      <c r="Q3031" t="s">
        <v>25</v>
      </c>
      <c r="R3031" s="1" t="s">
        <v>4311</v>
      </c>
      <c r="S3031" s="1"/>
      <c r="T3031" s="1" t="s">
        <v>155</v>
      </c>
      <c r="U3031" s="1" t="s">
        <v>90</v>
      </c>
      <c r="V3031" t="s">
        <v>29</v>
      </c>
      <c r="W3031"/>
      <c r="X3031" t="s">
        <v>30</v>
      </c>
    </row>
    <row r="3032" spans="2:24">
      <c r="B3032" s="2" t="s">
        <v>4312</v>
      </c>
      <c r="C3032" s="1"/>
      <c r="D3032" s="1"/>
      <c r="E3032" s="1"/>
      <c r="F3032" s="1"/>
      <c r="G3032" s="1"/>
      <c r="H3032" s="1"/>
      <c r="I3032"/>
      <c r="J3032"/>
      <c r="K3032"/>
      <c r="L3032"/>
      <c r="M3032"/>
      <c r="N3032"/>
      <c r="O3032"/>
      <c r="Q3032" t="s">
        <v>25</v>
      </c>
      <c r="R3032" s="1"/>
      <c r="S3032" s="1"/>
      <c r="T3032" s="1" t="s">
        <v>155</v>
      </c>
      <c r="U3032" s="1" t="s">
        <v>90</v>
      </c>
      <c r="V3032" t="s">
        <v>29</v>
      </c>
      <c r="W3032"/>
      <c r="X3032" t="s">
        <v>30</v>
      </c>
    </row>
    <row r="3033" spans="2:24">
      <c r="B3033" s="2" t="s">
        <v>4313</v>
      </c>
      <c r="C3033" s="1"/>
      <c r="D3033" s="1"/>
      <c r="E3033" s="1"/>
      <c r="F3033" s="1"/>
      <c r="G3033" s="1"/>
      <c r="H3033" s="1"/>
      <c r="I3033"/>
      <c r="J3033"/>
      <c r="K3033"/>
      <c r="L3033"/>
      <c r="M3033"/>
      <c r="N3033"/>
      <c r="O3033"/>
      <c r="Q3033" t="s">
        <v>25</v>
      </c>
      <c r="R3033" s="1"/>
      <c r="S3033" s="1"/>
      <c r="T3033" s="1" t="s">
        <v>1564</v>
      </c>
      <c r="U3033" s="1" t="s">
        <v>102</v>
      </c>
      <c r="V3033" t="s">
        <v>29</v>
      </c>
      <c r="W3033"/>
      <c r="X3033" t="s">
        <v>30</v>
      </c>
    </row>
    <row r="3034" spans="2:24">
      <c r="B3034" s="2" t="s">
        <v>4314</v>
      </c>
      <c r="C3034" s="1">
        <v>9674108117</v>
      </c>
      <c r="D3034" s="1"/>
      <c r="E3034" s="1"/>
      <c r="F3034" s="1"/>
      <c r="G3034" s="1" t="s">
        <v>45</v>
      </c>
      <c r="H3034" s="1" t="s">
        <v>46</v>
      </c>
      <c r="I3034"/>
      <c r="J3034"/>
      <c r="K3034"/>
      <c r="L3034"/>
      <c r="M3034"/>
      <c r="N3034"/>
      <c r="O3034"/>
      <c r="Q3034" t="s">
        <v>25</v>
      </c>
      <c r="R3034" s="1"/>
      <c r="S3034" s="1"/>
      <c r="T3034" s="1" t="s">
        <v>614</v>
      </c>
      <c r="U3034" s="1" t="s">
        <v>70</v>
      </c>
      <c r="V3034" t="s">
        <v>29</v>
      </c>
      <c r="W3034"/>
      <c r="X3034" t="s">
        <v>30</v>
      </c>
    </row>
    <row r="3035" spans="2:24">
      <c r="B3035" s="2" t="s">
        <v>4315</v>
      </c>
      <c r="C3035" s="1">
        <v>9727720300</v>
      </c>
      <c r="D3035" s="1"/>
      <c r="E3035" s="1"/>
      <c r="F3035" s="1"/>
      <c r="G3035" s="1" t="s">
        <v>230</v>
      </c>
      <c r="H3035" s="1" t="s">
        <v>57</v>
      </c>
      <c r="I3035"/>
      <c r="J3035"/>
      <c r="K3035"/>
      <c r="L3035"/>
      <c r="M3035"/>
      <c r="N3035"/>
      <c r="O3035"/>
      <c r="Q3035" t="s">
        <v>25</v>
      </c>
      <c r="R3035" s="1"/>
      <c r="S3035" s="1"/>
      <c r="T3035" s="1" t="s">
        <v>4316</v>
      </c>
      <c r="U3035" s="1" t="s">
        <v>116</v>
      </c>
      <c r="V3035" t="s">
        <v>29</v>
      </c>
      <c r="W3035"/>
      <c r="X3035" t="s">
        <v>30</v>
      </c>
    </row>
    <row r="3036" spans="2:24">
      <c r="B3036" s="2" t="s">
        <v>4317</v>
      </c>
      <c r="C3036" s="1"/>
      <c r="D3036" s="1"/>
      <c r="E3036" s="1"/>
      <c r="F3036" s="1"/>
      <c r="G3036" s="1"/>
      <c r="H3036" s="1"/>
      <c r="I3036"/>
      <c r="J3036"/>
      <c r="K3036"/>
      <c r="L3036"/>
      <c r="M3036"/>
      <c r="N3036"/>
      <c r="O3036"/>
      <c r="Q3036" t="s">
        <v>25</v>
      </c>
      <c r="R3036" s="1"/>
      <c r="S3036" s="1"/>
      <c r="T3036" s="1" t="s">
        <v>52</v>
      </c>
      <c r="U3036" s="1" t="s">
        <v>53</v>
      </c>
      <c r="V3036" t="s">
        <v>29</v>
      </c>
      <c r="W3036"/>
      <c r="X3036" t="s">
        <v>30</v>
      </c>
    </row>
    <row r="3037" spans="2:24">
      <c r="B3037" s="2" t="s">
        <v>4318</v>
      </c>
      <c r="C3037" s="1"/>
      <c r="D3037" s="1"/>
      <c r="E3037" s="1"/>
      <c r="F3037" s="1"/>
      <c r="G3037" s="1"/>
      <c r="H3037" s="1"/>
      <c r="I3037"/>
      <c r="J3037"/>
      <c r="K3037"/>
      <c r="L3037"/>
      <c r="M3037"/>
      <c r="N3037"/>
      <c r="O3037"/>
      <c r="Q3037" t="s">
        <v>25</v>
      </c>
      <c r="R3037" s="1"/>
      <c r="S3037" s="1"/>
      <c r="T3037" s="1" t="s">
        <v>4319</v>
      </c>
      <c r="U3037" s="1" t="s">
        <v>78</v>
      </c>
      <c r="V3037" t="s">
        <v>29</v>
      </c>
      <c r="W3037"/>
      <c r="X3037" t="s">
        <v>30</v>
      </c>
    </row>
    <row r="3038" spans="2:24">
      <c r="B3038" s="2" t="s">
        <v>4320</v>
      </c>
      <c r="C3038" s="1"/>
      <c r="D3038" s="1"/>
      <c r="E3038" s="1"/>
      <c r="F3038" s="1"/>
      <c r="G3038" s="1"/>
      <c r="H3038" s="1"/>
      <c r="I3038"/>
      <c r="J3038"/>
      <c r="K3038"/>
      <c r="L3038"/>
      <c r="M3038"/>
      <c r="N3038"/>
      <c r="O3038"/>
      <c r="Q3038" t="s">
        <v>25</v>
      </c>
      <c r="R3038" s="1"/>
      <c r="S3038" s="1"/>
      <c r="T3038" s="1" t="s">
        <v>423</v>
      </c>
      <c r="U3038" s="1" t="s">
        <v>28</v>
      </c>
      <c r="V3038" t="s">
        <v>29</v>
      </c>
      <c r="W3038"/>
      <c r="X3038" t="s">
        <v>30</v>
      </c>
    </row>
    <row r="3039" spans="2:24">
      <c r="B3039" s="2" t="s">
        <v>4321</v>
      </c>
      <c r="C3039" s="1">
        <v>7774086270</v>
      </c>
      <c r="D3039" s="1"/>
      <c r="E3039" s="1"/>
      <c r="F3039" s="1"/>
      <c r="G3039" s="1" t="s">
        <v>230</v>
      </c>
      <c r="H3039" s="1" t="s">
        <v>57</v>
      </c>
      <c r="I3039"/>
      <c r="J3039"/>
      <c r="K3039"/>
      <c r="L3039"/>
      <c r="M3039"/>
      <c r="N3039"/>
      <c r="O3039"/>
      <c r="Q3039" t="s">
        <v>25</v>
      </c>
      <c r="R3039" s="1" t="s">
        <v>4322</v>
      </c>
      <c r="S3039" s="1"/>
      <c r="T3039" s="1" t="s">
        <v>305</v>
      </c>
      <c r="U3039" s="1" t="s">
        <v>33</v>
      </c>
      <c r="V3039" t="s">
        <v>29</v>
      </c>
      <c r="W3039"/>
      <c r="X3039" t="s">
        <v>30</v>
      </c>
    </row>
    <row r="3040" spans="2:24">
      <c r="B3040" s="2" t="s">
        <v>4323</v>
      </c>
      <c r="C3040" s="1"/>
      <c r="D3040" s="1"/>
      <c r="E3040" s="1"/>
      <c r="F3040" s="1"/>
      <c r="G3040" s="1"/>
      <c r="H3040" s="1"/>
      <c r="I3040"/>
      <c r="J3040"/>
      <c r="K3040"/>
      <c r="L3040"/>
      <c r="M3040"/>
      <c r="N3040"/>
      <c r="O3040"/>
      <c r="Q3040" t="s">
        <v>25</v>
      </c>
      <c r="R3040" s="1"/>
      <c r="S3040" s="1"/>
      <c r="T3040" s="1" t="s">
        <v>356</v>
      </c>
      <c r="U3040" s="1" t="s">
        <v>78</v>
      </c>
      <c r="V3040" t="s">
        <v>29</v>
      </c>
      <c r="W3040"/>
      <c r="X3040" t="s">
        <v>30</v>
      </c>
    </row>
    <row r="3041" spans="2:24">
      <c r="B3041" s="2" t="s">
        <v>4324</v>
      </c>
      <c r="C3041" s="1"/>
      <c r="D3041" s="1"/>
      <c r="E3041" s="1"/>
      <c r="F3041" s="1"/>
      <c r="G3041" s="1"/>
      <c r="H3041" s="1"/>
      <c r="I3041"/>
      <c r="J3041"/>
      <c r="K3041"/>
      <c r="L3041"/>
      <c r="M3041"/>
      <c r="N3041"/>
      <c r="O3041"/>
      <c r="Q3041" t="s">
        <v>25</v>
      </c>
      <c r="R3041" s="1"/>
      <c r="S3041" s="1"/>
      <c r="T3041" s="1" t="s">
        <v>52</v>
      </c>
      <c r="U3041" s="1" t="s">
        <v>53</v>
      </c>
      <c r="V3041" t="s">
        <v>29</v>
      </c>
      <c r="W3041"/>
      <c r="X3041" t="s">
        <v>30</v>
      </c>
    </row>
    <row r="3042" spans="2:24">
      <c r="B3042" s="2" t="s">
        <v>4325</v>
      </c>
      <c r="C3042" s="1">
        <v>9394663634</v>
      </c>
      <c r="D3042" s="1"/>
      <c r="E3042" s="1"/>
      <c r="F3042" s="1"/>
      <c r="G3042" s="1" t="s">
        <v>45</v>
      </c>
      <c r="H3042" s="1" t="s">
        <v>331</v>
      </c>
      <c r="I3042"/>
      <c r="J3042"/>
      <c r="K3042"/>
      <c r="L3042"/>
      <c r="M3042"/>
      <c r="N3042"/>
      <c r="O3042"/>
      <c r="Q3042" t="s">
        <v>25</v>
      </c>
      <c r="R3042" s="1"/>
      <c r="S3042" s="1"/>
      <c r="T3042" s="1" t="s">
        <v>184</v>
      </c>
      <c r="U3042" s="1" t="s">
        <v>185</v>
      </c>
      <c r="V3042" t="s">
        <v>29</v>
      </c>
      <c r="W3042"/>
      <c r="X3042" t="s">
        <v>30</v>
      </c>
    </row>
    <row r="3043" spans="2:24">
      <c r="B3043" s="2" t="s">
        <v>4326</v>
      </c>
      <c r="C3043" s="1"/>
      <c r="D3043" s="1"/>
      <c r="E3043" s="1"/>
      <c r="F3043" s="1"/>
      <c r="G3043" s="1"/>
      <c r="H3043" s="1"/>
      <c r="I3043"/>
      <c r="J3043"/>
      <c r="K3043"/>
      <c r="L3043"/>
      <c r="M3043"/>
      <c r="N3043"/>
      <c r="O3043"/>
      <c r="Q3043" t="s">
        <v>25</v>
      </c>
      <c r="R3043" s="1"/>
      <c r="S3043" s="1"/>
      <c r="T3043" s="1" t="s">
        <v>52</v>
      </c>
      <c r="U3043" s="1" t="s">
        <v>53</v>
      </c>
      <c r="V3043" t="s">
        <v>29</v>
      </c>
      <c r="W3043"/>
      <c r="X3043" t="s">
        <v>30</v>
      </c>
    </row>
    <row r="3044" spans="2:24">
      <c r="B3044" s="2" t="s">
        <v>4327</v>
      </c>
      <c r="C3044" s="1"/>
      <c r="D3044" s="1"/>
      <c r="E3044" s="1"/>
      <c r="F3044" s="1"/>
      <c r="G3044" s="1"/>
      <c r="H3044" s="1"/>
      <c r="I3044"/>
      <c r="J3044"/>
      <c r="K3044"/>
      <c r="L3044"/>
      <c r="M3044"/>
      <c r="N3044"/>
      <c r="O3044"/>
      <c r="Q3044" t="s">
        <v>25</v>
      </c>
      <c r="R3044" s="1" t="s">
        <v>4328</v>
      </c>
      <c r="S3044" s="1"/>
      <c r="T3044" s="1" t="s">
        <v>182</v>
      </c>
      <c r="U3044" s="1" t="s">
        <v>182</v>
      </c>
      <c r="V3044" t="s">
        <v>29</v>
      </c>
      <c r="W3044"/>
      <c r="X3044" t="s">
        <v>30</v>
      </c>
    </row>
    <row r="3045" spans="2:24">
      <c r="B3045" s="2" t="s">
        <v>4329</v>
      </c>
      <c r="C3045" s="1"/>
      <c r="D3045" s="1"/>
      <c r="E3045" s="1"/>
      <c r="F3045" s="1"/>
      <c r="G3045" s="1"/>
      <c r="H3045" s="1"/>
      <c r="I3045"/>
      <c r="J3045"/>
      <c r="K3045"/>
      <c r="L3045"/>
      <c r="M3045"/>
      <c r="N3045"/>
      <c r="O3045"/>
      <c r="Q3045" t="s">
        <v>25</v>
      </c>
      <c r="R3045" s="1"/>
      <c r="S3045" s="1"/>
      <c r="T3045" s="1" t="s">
        <v>835</v>
      </c>
      <c r="U3045" s="1" t="s">
        <v>276</v>
      </c>
      <c r="V3045" t="s">
        <v>29</v>
      </c>
      <c r="W3045"/>
      <c r="X3045" t="s">
        <v>30</v>
      </c>
    </row>
    <row r="3046" spans="2:24">
      <c r="B3046" s="2" t="s">
        <v>4330</v>
      </c>
      <c r="C3046" s="1">
        <f>919811598677</f>
        <v>919811598677</v>
      </c>
      <c r="D3046" s="1"/>
      <c r="E3046" s="1"/>
      <c r="F3046" s="1"/>
      <c r="G3046" s="1" t="s">
        <v>72</v>
      </c>
      <c r="H3046" s="1" t="s">
        <v>57</v>
      </c>
      <c r="I3046"/>
      <c r="J3046"/>
      <c r="K3046"/>
      <c r="L3046"/>
      <c r="M3046"/>
      <c r="N3046"/>
      <c r="O3046"/>
      <c r="Q3046" t="s">
        <v>25</v>
      </c>
      <c r="R3046" s="1"/>
      <c r="S3046" s="1"/>
      <c r="T3046" s="1" t="s">
        <v>382</v>
      </c>
      <c r="U3046" s="1" t="s">
        <v>53</v>
      </c>
      <c r="V3046" t="s">
        <v>29</v>
      </c>
      <c r="W3046"/>
      <c r="X3046" t="s">
        <v>30</v>
      </c>
    </row>
    <row r="3047" spans="2:24">
      <c r="B3047" s="2" t="s">
        <v>4331</v>
      </c>
      <c r="C3047" s="1"/>
      <c r="D3047" s="1"/>
      <c r="E3047" s="1"/>
      <c r="F3047" s="1"/>
      <c r="G3047" s="1"/>
      <c r="H3047" s="1"/>
      <c r="I3047"/>
      <c r="J3047"/>
      <c r="K3047"/>
      <c r="L3047"/>
      <c r="M3047"/>
      <c r="N3047"/>
      <c r="O3047"/>
      <c r="Q3047" t="s">
        <v>25</v>
      </c>
      <c r="R3047" s="1"/>
      <c r="S3047" s="1"/>
      <c r="T3047" s="1" t="s">
        <v>52</v>
      </c>
      <c r="U3047" s="1" t="s">
        <v>53</v>
      </c>
      <c r="V3047" t="s">
        <v>29</v>
      </c>
      <c r="W3047"/>
      <c r="X3047" t="s">
        <v>30</v>
      </c>
    </row>
    <row r="3048" spans="2:24">
      <c r="B3048" s="2" t="s">
        <v>4332</v>
      </c>
      <c r="C3048" s="1">
        <v>8380931122</v>
      </c>
      <c r="D3048" s="1"/>
      <c r="E3048" s="1"/>
      <c r="F3048" s="1"/>
      <c r="G3048" s="1" t="s">
        <v>45</v>
      </c>
      <c r="H3048" s="1" t="s">
        <v>92</v>
      </c>
      <c r="I3048"/>
      <c r="J3048"/>
      <c r="K3048"/>
      <c r="L3048"/>
      <c r="M3048"/>
      <c r="N3048"/>
      <c r="O3048"/>
      <c r="Q3048" t="s">
        <v>25</v>
      </c>
      <c r="R3048" s="1" t="s">
        <v>4333</v>
      </c>
      <c r="S3048" s="1"/>
      <c r="T3048" s="1" t="s">
        <v>3503</v>
      </c>
      <c r="U3048" s="1" t="s">
        <v>33</v>
      </c>
      <c r="V3048" t="s">
        <v>29</v>
      </c>
      <c r="W3048"/>
      <c r="X3048" t="s">
        <v>30</v>
      </c>
    </row>
    <row r="3049" spans="2:24">
      <c r="B3049" s="2" t="s">
        <v>4334</v>
      </c>
      <c r="C3049" s="1"/>
      <c r="D3049" s="1"/>
      <c r="E3049" s="1"/>
      <c r="F3049" s="1"/>
      <c r="G3049" s="1"/>
      <c r="H3049" s="1"/>
      <c r="I3049"/>
      <c r="J3049"/>
      <c r="K3049"/>
      <c r="L3049"/>
      <c r="M3049"/>
      <c r="N3049"/>
      <c r="O3049"/>
      <c r="Q3049" t="s">
        <v>25</v>
      </c>
      <c r="R3049" s="1" t="s">
        <v>4335</v>
      </c>
      <c r="S3049" s="1"/>
      <c r="T3049" s="1" t="s">
        <v>4316</v>
      </c>
      <c r="U3049" s="1" t="s">
        <v>116</v>
      </c>
      <c r="V3049" t="s">
        <v>29</v>
      </c>
      <c r="W3049"/>
      <c r="X3049" t="s">
        <v>30</v>
      </c>
    </row>
    <row r="3050" spans="2:24">
      <c r="B3050" s="2" t="s">
        <v>4336</v>
      </c>
      <c r="C3050" s="1">
        <v>9198238888</v>
      </c>
      <c r="D3050" s="1"/>
      <c r="E3050" s="1"/>
      <c r="F3050" s="1"/>
      <c r="G3050" s="1" t="s">
        <v>45</v>
      </c>
      <c r="H3050" s="1" t="s">
        <v>247</v>
      </c>
      <c r="I3050"/>
      <c r="J3050"/>
      <c r="K3050"/>
      <c r="L3050"/>
      <c r="M3050"/>
      <c r="N3050"/>
      <c r="O3050"/>
      <c r="Q3050" t="s">
        <v>25</v>
      </c>
      <c r="R3050" s="1" t="s">
        <v>4337</v>
      </c>
      <c r="S3050" s="1"/>
      <c r="T3050" s="1" t="s">
        <v>670</v>
      </c>
      <c r="U3050" s="1" t="s">
        <v>28</v>
      </c>
      <c r="V3050" t="s">
        <v>29</v>
      </c>
      <c r="W3050"/>
      <c r="X3050" t="s">
        <v>30</v>
      </c>
    </row>
    <row r="3051" spans="2:24">
      <c r="B3051" s="2" t="s">
        <v>4338</v>
      </c>
      <c r="C3051" s="1"/>
      <c r="D3051" s="1"/>
      <c r="E3051" s="1"/>
      <c r="F3051" s="1"/>
      <c r="G3051" s="1"/>
      <c r="H3051" s="1"/>
      <c r="I3051"/>
      <c r="J3051"/>
      <c r="K3051"/>
      <c r="L3051"/>
      <c r="M3051"/>
      <c r="N3051"/>
      <c r="O3051"/>
      <c r="Q3051" t="s">
        <v>25</v>
      </c>
      <c r="R3051" s="1"/>
      <c r="S3051" s="1"/>
      <c r="T3051" s="1" t="s">
        <v>52</v>
      </c>
      <c r="U3051" s="1" t="s">
        <v>53</v>
      </c>
      <c r="V3051" t="s">
        <v>29</v>
      </c>
      <c r="W3051"/>
      <c r="X3051" t="s">
        <v>30</v>
      </c>
    </row>
    <row r="3052" spans="2:24">
      <c r="B3052" s="2" t="s">
        <v>4339</v>
      </c>
      <c r="C3052" s="1"/>
      <c r="D3052" s="1"/>
      <c r="E3052" s="1"/>
      <c r="F3052" s="1"/>
      <c r="G3052" s="1"/>
      <c r="H3052" s="1"/>
      <c r="I3052"/>
      <c r="J3052"/>
      <c r="K3052"/>
      <c r="L3052"/>
      <c r="M3052"/>
      <c r="N3052"/>
      <c r="O3052"/>
      <c r="Q3052" t="s">
        <v>25</v>
      </c>
      <c r="R3052" s="1"/>
      <c r="S3052" s="1"/>
      <c r="T3052" s="1" t="s">
        <v>614</v>
      </c>
      <c r="U3052" s="1" t="s">
        <v>70</v>
      </c>
      <c r="V3052" t="s">
        <v>29</v>
      </c>
      <c r="W3052"/>
      <c r="X3052" t="s">
        <v>30</v>
      </c>
    </row>
    <row r="3053" spans="2:24">
      <c r="B3053" s="2" t="s">
        <v>4340</v>
      </c>
      <c r="C3053" s="1"/>
      <c r="D3053" s="1"/>
      <c r="E3053" s="1"/>
      <c r="F3053" s="1"/>
      <c r="G3053" s="1"/>
      <c r="H3053" s="1"/>
      <c r="I3053"/>
      <c r="J3053"/>
      <c r="K3053"/>
      <c r="L3053"/>
      <c r="M3053"/>
      <c r="N3053"/>
      <c r="O3053"/>
      <c r="Q3053" t="s">
        <v>25</v>
      </c>
      <c r="R3053" s="1" t="s">
        <v>4341</v>
      </c>
      <c r="S3053" s="1"/>
      <c r="T3053" s="1" t="s">
        <v>792</v>
      </c>
      <c r="U3053" s="1" t="s">
        <v>60</v>
      </c>
      <c r="V3053" t="s">
        <v>29</v>
      </c>
      <c r="W3053"/>
      <c r="X3053" t="s">
        <v>30</v>
      </c>
    </row>
    <row r="3054" spans="2:24">
      <c r="B3054" s="2" t="s">
        <v>4342</v>
      </c>
      <c r="C3054" s="1"/>
      <c r="D3054" s="1"/>
      <c r="E3054" s="1"/>
      <c r="F3054" s="1"/>
      <c r="G3054" s="1"/>
      <c r="H3054" s="1"/>
      <c r="I3054"/>
      <c r="J3054"/>
      <c r="K3054"/>
      <c r="L3054"/>
      <c r="M3054"/>
      <c r="N3054"/>
      <c r="O3054"/>
      <c r="Q3054" t="s">
        <v>25</v>
      </c>
      <c r="R3054" s="1"/>
      <c r="S3054" s="1"/>
      <c r="T3054" s="1" t="s">
        <v>135</v>
      </c>
      <c r="U3054" s="1" t="s">
        <v>116</v>
      </c>
      <c r="V3054" t="s">
        <v>29</v>
      </c>
      <c r="W3054"/>
      <c r="X3054" t="s">
        <v>30</v>
      </c>
    </row>
    <row r="3055" spans="2:24">
      <c r="B3055" s="2" t="s">
        <v>4343</v>
      </c>
      <c r="C3055" s="1"/>
      <c r="D3055" s="1"/>
      <c r="E3055" s="1"/>
      <c r="F3055" s="1"/>
      <c r="G3055" s="1"/>
      <c r="H3055" s="1"/>
      <c r="I3055"/>
      <c r="J3055"/>
      <c r="K3055"/>
      <c r="L3055"/>
      <c r="M3055"/>
      <c r="N3055"/>
      <c r="O3055"/>
      <c r="Q3055" t="s">
        <v>25</v>
      </c>
      <c r="R3055" s="1"/>
      <c r="S3055" s="1"/>
      <c r="T3055" s="1" t="s">
        <v>184</v>
      </c>
      <c r="U3055" s="1" t="s">
        <v>185</v>
      </c>
      <c r="V3055" t="s">
        <v>29</v>
      </c>
      <c r="W3055"/>
      <c r="X3055" t="s">
        <v>30</v>
      </c>
    </row>
    <row r="3056" spans="2:24">
      <c r="B3056" s="2" t="s">
        <v>4344</v>
      </c>
      <c r="C3056" s="1">
        <v>9425510929</v>
      </c>
      <c r="D3056" s="1"/>
      <c r="E3056" s="1"/>
      <c r="F3056" s="1"/>
      <c r="G3056" s="1" t="s">
        <v>230</v>
      </c>
      <c r="H3056" s="1" t="s">
        <v>57</v>
      </c>
      <c r="I3056"/>
      <c r="J3056"/>
      <c r="K3056"/>
      <c r="L3056"/>
      <c r="M3056"/>
      <c r="N3056"/>
      <c r="O3056"/>
      <c r="Q3056" t="s">
        <v>25</v>
      </c>
      <c r="R3056" s="1" t="s">
        <v>4345</v>
      </c>
      <c r="S3056" s="1"/>
      <c r="T3056" s="1" t="s">
        <v>391</v>
      </c>
      <c r="U3056" s="1" t="s">
        <v>350</v>
      </c>
      <c r="V3056" t="s">
        <v>29</v>
      </c>
      <c r="W3056"/>
      <c r="X3056" t="s">
        <v>30</v>
      </c>
    </row>
    <row r="3057" spans="2:24">
      <c r="B3057" s="2" t="s">
        <v>4346</v>
      </c>
      <c r="C3057" s="1"/>
      <c r="D3057" s="1"/>
      <c r="E3057" s="1"/>
      <c r="F3057" s="1"/>
      <c r="G3057" s="1"/>
      <c r="H3057" s="1"/>
      <c r="I3057"/>
      <c r="J3057"/>
      <c r="K3057"/>
      <c r="L3057"/>
      <c r="M3057"/>
      <c r="N3057"/>
      <c r="O3057"/>
      <c r="Q3057" t="s">
        <v>25</v>
      </c>
      <c r="R3057" s="1" t="s">
        <v>4347</v>
      </c>
      <c r="S3057" s="1"/>
      <c r="T3057" s="1" t="s">
        <v>391</v>
      </c>
      <c r="U3057" s="1" t="s">
        <v>350</v>
      </c>
      <c r="V3057" t="s">
        <v>29</v>
      </c>
      <c r="W3057"/>
      <c r="X3057" t="s">
        <v>30</v>
      </c>
    </row>
    <row r="3058" spans="2:24">
      <c r="B3058" s="2" t="s">
        <v>4348</v>
      </c>
      <c r="C3058" s="1">
        <v>9824345922</v>
      </c>
      <c r="D3058" s="1"/>
      <c r="E3058" s="1"/>
      <c r="F3058" s="1"/>
      <c r="G3058" s="1" t="s">
        <v>45</v>
      </c>
      <c r="H3058" s="1" t="s">
        <v>247</v>
      </c>
      <c r="I3058"/>
      <c r="J3058"/>
      <c r="K3058"/>
      <c r="L3058"/>
      <c r="M3058"/>
      <c r="N3058"/>
      <c r="O3058"/>
      <c r="Q3058" t="s">
        <v>25</v>
      </c>
      <c r="R3058" s="1"/>
      <c r="S3058" s="1"/>
      <c r="T3058" s="1" t="s">
        <v>303</v>
      </c>
      <c r="U3058" s="1" t="s">
        <v>116</v>
      </c>
      <c r="V3058" t="s">
        <v>29</v>
      </c>
      <c r="W3058"/>
      <c r="X3058" t="s">
        <v>30</v>
      </c>
    </row>
    <row r="3059" spans="2:24">
      <c r="B3059" s="2" t="s">
        <v>4349</v>
      </c>
      <c r="C3059" s="1">
        <v>9711888337</v>
      </c>
      <c r="D3059" s="1"/>
      <c r="E3059" s="1"/>
      <c r="F3059" s="1"/>
      <c r="G3059" s="1" t="s">
        <v>146</v>
      </c>
      <c r="H3059" s="1" t="s">
        <v>57</v>
      </c>
      <c r="I3059"/>
      <c r="J3059"/>
      <c r="K3059"/>
      <c r="L3059"/>
      <c r="M3059"/>
      <c r="N3059"/>
      <c r="O3059"/>
      <c r="Q3059" t="s">
        <v>25</v>
      </c>
      <c r="R3059" s="1"/>
      <c r="S3059" s="1"/>
      <c r="T3059" s="1" t="s">
        <v>93</v>
      </c>
      <c r="U3059" s="1" t="s">
        <v>53</v>
      </c>
      <c r="V3059" t="s">
        <v>29</v>
      </c>
      <c r="W3059"/>
      <c r="X3059" t="s">
        <v>30</v>
      </c>
    </row>
    <row r="3060" spans="2:24">
      <c r="B3060" s="2" t="s">
        <v>4350</v>
      </c>
      <c r="C3060" s="1">
        <v>9866082293</v>
      </c>
      <c r="D3060" s="1"/>
      <c r="E3060" s="1"/>
      <c r="F3060" s="1"/>
      <c r="G3060" s="1" t="s">
        <v>45</v>
      </c>
      <c r="H3060" s="1" t="s">
        <v>46</v>
      </c>
      <c r="I3060"/>
      <c r="J3060"/>
      <c r="K3060"/>
      <c r="L3060"/>
      <c r="M3060"/>
      <c r="N3060"/>
      <c r="O3060"/>
      <c r="Q3060" t="s">
        <v>25</v>
      </c>
      <c r="R3060" s="1"/>
      <c r="S3060" s="1"/>
      <c r="T3060" s="1" t="s">
        <v>184</v>
      </c>
      <c r="U3060" s="1" t="s">
        <v>185</v>
      </c>
      <c r="V3060" t="s">
        <v>29</v>
      </c>
      <c r="W3060"/>
      <c r="X3060" t="s">
        <v>30</v>
      </c>
    </row>
    <row r="3061" spans="2:24">
      <c r="B3061" s="2" t="s">
        <v>4351</v>
      </c>
      <c r="C3061" s="1"/>
      <c r="D3061" s="1"/>
      <c r="E3061" s="1"/>
      <c r="F3061" s="1"/>
      <c r="G3061" s="1"/>
      <c r="H3061" s="1"/>
      <c r="I3061"/>
      <c r="J3061"/>
      <c r="K3061"/>
      <c r="L3061"/>
      <c r="M3061"/>
      <c r="N3061"/>
      <c r="O3061"/>
      <c r="Q3061" t="s">
        <v>25</v>
      </c>
      <c r="R3061" s="1"/>
      <c r="S3061" s="1"/>
      <c r="T3061" s="1" t="s">
        <v>4352</v>
      </c>
      <c r="U3061" s="1" t="s">
        <v>43</v>
      </c>
      <c r="V3061" t="s">
        <v>29</v>
      </c>
      <c r="W3061"/>
      <c r="X3061" t="s">
        <v>30</v>
      </c>
    </row>
    <row r="3062" spans="2:24">
      <c r="B3062" s="2" t="s">
        <v>4353</v>
      </c>
      <c r="C3062" s="1"/>
      <c r="D3062" s="1"/>
      <c r="E3062" s="1"/>
      <c r="F3062" s="1"/>
      <c r="G3062" s="1"/>
      <c r="H3062" s="1"/>
      <c r="I3062"/>
      <c r="J3062"/>
      <c r="K3062"/>
      <c r="L3062"/>
      <c r="M3062"/>
      <c r="N3062"/>
      <c r="O3062"/>
      <c r="Q3062" t="s">
        <v>25</v>
      </c>
      <c r="R3062" s="1"/>
      <c r="S3062" s="1"/>
      <c r="T3062" s="1" t="s">
        <v>719</v>
      </c>
      <c r="U3062" s="1" t="s">
        <v>90</v>
      </c>
      <c r="V3062" t="s">
        <v>29</v>
      </c>
      <c r="W3062"/>
      <c r="X3062" t="s">
        <v>30</v>
      </c>
    </row>
    <row r="3063" spans="2:24">
      <c r="B3063" s="2" t="s">
        <v>4354</v>
      </c>
      <c r="C3063" s="1"/>
      <c r="D3063" s="1"/>
      <c r="E3063" s="1"/>
      <c r="F3063" s="1"/>
      <c r="G3063" s="1"/>
      <c r="H3063" s="1"/>
      <c r="I3063"/>
      <c r="J3063"/>
      <c r="K3063"/>
      <c r="L3063"/>
      <c r="M3063"/>
      <c r="N3063"/>
      <c r="O3063"/>
      <c r="Q3063" t="s">
        <v>25</v>
      </c>
      <c r="R3063" s="1"/>
      <c r="S3063" s="1"/>
      <c r="T3063" s="1" t="s">
        <v>374</v>
      </c>
      <c r="U3063" s="1" t="s">
        <v>78</v>
      </c>
      <c r="V3063" t="s">
        <v>29</v>
      </c>
      <c r="W3063"/>
      <c r="X3063" t="s">
        <v>30</v>
      </c>
    </row>
    <row r="3064" spans="2:24">
      <c r="B3064" s="2" t="s">
        <v>4355</v>
      </c>
      <c r="C3064" s="1">
        <v>7976160972</v>
      </c>
      <c r="D3064" s="1"/>
      <c r="E3064" s="1"/>
      <c r="F3064" s="1"/>
      <c r="G3064" s="1" t="s">
        <v>731</v>
      </c>
      <c r="H3064" s="1" t="s">
        <v>46</v>
      </c>
      <c r="I3064"/>
      <c r="J3064"/>
      <c r="K3064"/>
      <c r="L3064"/>
      <c r="M3064"/>
      <c r="N3064"/>
      <c r="O3064"/>
      <c r="Q3064" t="s">
        <v>25</v>
      </c>
      <c r="R3064" s="1"/>
      <c r="S3064" s="1"/>
      <c r="T3064" s="1" t="s">
        <v>172</v>
      </c>
      <c r="U3064" s="1" t="s">
        <v>43</v>
      </c>
      <c r="V3064" t="s">
        <v>29</v>
      </c>
      <c r="W3064"/>
      <c r="X3064" t="s">
        <v>30</v>
      </c>
    </row>
    <row r="3065" spans="2:24">
      <c r="B3065" s="2" t="s">
        <v>4356</v>
      </c>
      <c r="C3065" s="1"/>
      <c r="D3065" s="1"/>
      <c r="E3065" s="1"/>
      <c r="F3065" s="1"/>
      <c r="G3065" s="1"/>
      <c r="H3065" s="1"/>
      <c r="I3065"/>
      <c r="J3065"/>
      <c r="K3065"/>
      <c r="L3065"/>
      <c r="M3065"/>
      <c r="N3065"/>
      <c r="O3065"/>
      <c r="Q3065" t="s">
        <v>25</v>
      </c>
      <c r="R3065" s="1"/>
      <c r="S3065" s="1"/>
      <c r="T3065" s="1" t="s">
        <v>52</v>
      </c>
      <c r="U3065" s="1" t="s">
        <v>53</v>
      </c>
      <c r="V3065" t="s">
        <v>29</v>
      </c>
      <c r="W3065"/>
      <c r="X3065" t="s">
        <v>30</v>
      </c>
    </row>
    <row r="3066" spans="2:24">
      <c r="B3066" s="2" t="s">
        <v>4357</v>
      </c>
      <c r="C3066" s="1"/>
      <c r="D3066" s="1"/>
      <c r="E3066" s="1"/>
      <c r="F3066" s="1"/>
      <c r="G3066" s="1"/>
      <c r="H3066" s="1"/>
      <c r="I3066"/>
      <c r="J3066"/>
      <c r="K3066"/>
      <c r="L3066"/>
      <c r="M3066"/>
      <c r="N3066"/>
      <c r="O3066"/>
      <c r="Q3066" t="s">
        <v>25</v>
      </c>
      <c r="R3066" s="1"/>
      <c r="S3066" s="1"/>
      <c r="T3066" s="1" t="s">
        <v>52</v>
      </c>
      <c r="U3066" s="1" t="s">
        <v>53</v>
      </c>
      <c r="V3066" t="s">
        <v>29</v>
      </c>
      <c r="W3066"/>
      <c r="X3066" t="s">
        <v>30</v>
      </c>
    </row>
    <row r="3067" spans="2:24">
      <c r="B3067" s="2" t="s">
        <v>4358</v>
      </c>
      <c r="C3067" s="1">
        <v>9450886912</v>
      </c>
      <c r="D3067" s="1"/>
      <c r="E3067" s="1"/>
      <c r="F3067" s="1"/>
      <c r="G3067" s="1" t="s">
        <v>146</v>
      </c>
      <c r="H3067" s="1" t="s">
        <v>476</v>
      </c>
      <c r="I3067"/>
      <c r="J3067"/>
      <c r="K3067"/>
      <c r="L3067"/>
      <c r="M3067"/>
      <c r="N3067"/>
      <c r="O3067"/>
      <c r="Q3067" t="s">
        <v>25</v>
      </c>
      <c r="R3067" s="1" t="s">
        <v>4359</v>
      </c>
      <c r="S3067" s="1"/>
      <c r="T3067" s="1" t="s">
        <v>533</v>
      </c>
      <c r="U3067" s="1" t="s">
        <v>28</v>
      </c>
      <c r="V3067" t="s">
        <v>29</v>
      </c>
      <c r="W3067"/>
      <c r="X3067" t="s">
        <v>30</v>
      </c>
    </row>
    <row r="3068" spans="2:24">
      <c r="B3068" s="2" t="s">
        <v>4360</v>
      </c>
      <c r="C3068" s="1"/>
      <c r="D3068" s="1"/>
      <c r="E3068" s="1"/>
      <c r="F3068" s="1"/>
      <c r="G3068" s="1"/>
      <c r="H3068" s="1"/>
      <c r="I3068"/>
      <c r="J3068"/>
      <c r="K3068"/>
      <c r="L3068"/>
      <c r="M3068"/>
      <c r="N3068"/>
      <c r="O3068"/>
      <c r="Q3068" t="s">
        <v>25</v>
      </c>
      <c r="R3068" s="1"/>
      <c r="S3068" s="1"/>
      <c r="T3068" s="1" t="s">
        <v>52</v>
      </c>
      <c r="U3068" s="1" t="s">
        <v>53</v>
      </c>
      <c r="V3068" t="s">
        <v>29</v>
      </c>
      <c r="W3068"/>
      <c r="X3068" t="s">
        <v>30</v>
      </c>
    </row>
    <row r="3069" spans="2:24">
      <c r="B3069" s="2" t="s">
        <v>4361</v>
      </c>
      <c r="C3069" s="1"/>
      <c r="D3069" s="1"/>
      <c r="E3069" s="1"/>
      <c r="F3069" s="1"/>
      <c r="G3069" s="1"/>
      <c r="H3069" s="1"/>
      <c r="I3069"/>
      <c r="J3069"/>
      <c r="K3069"/>
      <c r="L3069"/>
      <c r="M3069"/>
      <c r="N3069"/>
      <c r="O3069"/>
      <c r="Q3069" t="s">
        <v>25</v>
      </c>
      <c r="R3069" s="1"/>
      <c r="S3069" s="1"/>
      <c r="T3069" s="1" t="s">
        <v>32</v>
      </c>
      <c r="U3069" s="1" t="s">
        <v>33</v>
      </c>
      <c r="V3069" t="s">
        <v>29</v>
      </c>
      <c r="W3069"/>
      <c r="X3069" t="s">
        <v>30</v>
      </c>
    </row>
    <row r="3070" spans="2:24">
      <c r="B3070" s="2" t="s">
        <v>4362</v>
      </c>
      <c r="C3070" s="1">
        <v>9412519490</v>
      </c>
      <c r="D3070" s="1"/>
      <c r="E3070" s="1"/>
      <c r="F3070" s="1"/>
      <c r="G3070" s="1" t="s">
        <v>230</v>
      </c>
      <c r="H3070" s="1" t="s">
        <v>57</v>
      </c>
      <c r="I3070"/>
      <c r="J3070"/>
      <c r="K3070"/>
      <c r="L3070"/>
      <c r="M3070"/>
      <c r="N3070"/>
      <c r="O3070"/>
      <c r="Q3070" t="s">
        <v>25</v>
      </c>
      <c r="R3070" s="1"/>
      <c r="S3070" s="1"/>
      <c r="T3070" s="1" t="s">
        <v>328</v>
      </c>
      <c r="U3070" s="1" t="s">
        <v>28</v>
      </c>
      <c r="V3070" t="s">
        <v>29</v>
      </c>
      <c r="W3070"/>
      <c r="X3070" t="s">
        <v>30</v>
      </c>
    </row>
    <row r="3071" spans="2:24">
      <c r="B3071" s="2" t="s">
        <v>4363</v>
      </c>
      <c r="C3071" s="1"/>
      <c r="D3071" s="1"/>
      <c r="E3071" s="1"/>
      <c r="F3071" s="1"/>
      <c r="G3071" s="1"/>
      <c r="H3071" s="1"/>
      <c r="I3071"/>
      <c r="J3071"/>
      <c r="K3071"/>
      <c r="L3071"/>
      <c r="M3071"/>
      <c r="N3071"/>
      <c r="O3071"/>
      <c r="Q3071" t="s">
        <v>25</v>
      </c>
      <c r="R3071" s="1"/>
      <c r="S3071" s="1"/>
      <c r="T3071" s="1" t="s">
        <v>4364</v>
      </c>
      <c r="U3071" s="1" t="s">
        <v>60</v>
      </c>
      <c r="V3071" t="s">
        <v>29</v>
      </c>
      <c r="W3071"/>
      <c r="X3071" t="s">
        <v>30</v>
      </c>
    </row>
    <row r="3072" spans="2:24">
      <c r="B3072" s="2" t="s">
        <v>4365</v>
      </c>
      <c r="C3072" s="1"/>
      <c r="D3072" s="1"/>
      <c r="E3072" s="1"/>
      <c r="F3072" s="1"/>
      <c r="G3072" s="1"/>
      <c r="H3072" s="1"/>
      <c r="I3072"/>
      <c r="J3072"/>
      <c r="K3072"/>
      <c r="L3072"/>
      <c r="M3072"/>
      <c r="N3072"/>
      <c r="O3072"/>
      <c r="Q3072" t="s">
        <v>25</v>
      </c>
      <c r="R3072" s="1" t="s">
        <v>4366</v>
      </c>
      <c r="S3072" s="1"/>
      <c r="T3072" s="1" t="s">
        <v>908</v>
      </c>
      <c r="U3072" s="1" t="s">
        <v>43</v>
      </c>
      <c r="V3072" t="s">
        <v>29</v>
      </c>
      <c r="W3072"/>
      <c r="X3072" t="s">
        <v>30</v>
      </c>
    </row>
    <row r="3073" spans="2:24">
      <c r="B3073" s="2" t="s">
        <v>4367</v>
      </c>
      <c r="C3073" s="1">
        <v>8926161979</v>
      </c>
      <c r="D3073" s="1"/>
      <c r="E3073" s="1"/>
      <c r="F3073" s="1"/>
      <c r="G3073" s="1" t="s">
        <v>915</v>
      </c>
      <c r="H3073" s="1" t="s">
        <v>57</v>
      </c>
      <c r="I3073"/>
      <c r="J3073"/>
      <c r="K3073"/>
      <c r="L3073"/>
      <c r="M3073"/>
      <c r="N3073"/>
      <c r="O3073"/>
      <c r="Q3073" t="s">
        <v>25</v>
      </c>
      <c r="R3073" s="1"/>
      <c r="S3073" s="1"/>
      <c r="T3073" s="1" t="s">
        <v>4368</v>
      </c>
      <c r="U3073" s="1" t="s">
        <v>70</v>
      </c>
      <c r="V3073" t="s">
        <v>29</v>
      </c>
      <c r="W3073"/>
      <c r="X3073" t="s">
        <v>30</v>
      </c>
    </row>
    <row r="3074" spans="2:24">
      <c r="B3074" s="2" t="s">
        <v>4369</v>
      </c>
      <c r="C3074" s="1">
        <v>9953749817</v>
      </c>
      <c r="D3074" s="1"/>
      <c r="E3074" s="1"/>
      <c r="F3074" s="1"/>
      <c r="G3074" s="1" t="s">
        <v>146</v>
      </c>
      <c r="H3074" s="1" t="s">
        <v>476</v>
      </c>
      <c r="I3074"/>
      <c r="J3074"/>
      <c r="K3074"/>
      <c r="L3074"/>
      <c r="M3074"/>
      <c r="N3074"/>
      <c r="O3074"/>
      <c r="Q3074" t="s">
        <v>25</v>
      </c>
      <c r="R3074" s="1" t="s">
        <v>4370</v>
      </c>
      <c r="S3074" s="1"/>
      <c r="T3074" s="1" t="s">
        <v>382</v>
      </c>
      <c r="U3074" s="1" t="s">
        <v>53</v>
      </c>
      <c r="V3074" t="s">
        <v>29</v>
      </c>
      <c r="W3074"/>
      <c r="X3074" t="s">
        <v>30</v>
      </c>
    </row>
    <row r="3075" spans="2:24">
      <c r="B3075" s="2" t="s">
        <v>4371</v>
      </c>
      <c r="C3075" s="1">
        <v>9916817958</v>
      </c>
      <c r="D3075" s="1"/>
      <c r="E3075" s="1"/>
      <c r="F3075" s="1"/>
      <c r="G3075" s="1" t="s">
        <v>72</v>
      </c>
      <c r="H3075" s="1" t="s">
        <v>46</v>
      </c>
      <c r="I3075"/>
      <c r="J3075"/>
      <c r="K3075"/>
      <c r="L3075"/>
      <c r="M3075"/>
      <c r="N3075"/>
      <c r="O3075"/>
      <c r="Q3075" t="s">
        <v>25</v>
      </c>
      <c r="R3075" s="1"/>
      <c r="S3075" s="1"/>
      <c r="T3075" s="1" t="s">
        <v>77</v>
      </c>
      <c r="U3075" s="1" t="s">
        <v>78</v>
      </c>
      <c r="V3075" t="s">
        <v>29</v>
      </c>
      <c r="W3075"/>
      <c r="X3075" t="s">
        <v>30</v>
      </c>
    </row>
    <row r="3076" spans="2:24">
      <c r="B3076" s="2" t="s">
        <v>4372</v>
      </c>
      <c r="C3076" s="1"/>
      <c r="D3076" s="1"/>
      <c r="E3076" s="1"/>
      <c r="F3076" s="1"/>
      <c r="G3076" s="1"/>
      <c r="H3076" s="1"/>
      <c r="I3076"/>
      <c r="J3076"/>
      <c r="K3076"/>
      <c r="L3076"/>
      <c r="M3076"/>
      <c r="N3076"/>
      <c r="O3076"/>
      <c r="Q3076" t="s">
        <v>25</v>
      </c>
      <c r="R3076" s="1" t="s">
        <v>4373</v>
      </c>
      <c r="S3076" s="1"/>
      <c r="T3076" s="1" t="s">
        <v>39</v>
      </c>
      <c r="U3076" s="1" t="s">
        <v>28</v>
      </c>
      <c r="V3076" t="s">
        <v>29</v>
      </c>
      <c r="W3076"/>
      <c r="X3076" t="s">
        <v>30</v>
      </c>
    </row>
    <row r="3077" spans="2:24">
      <c r="B3077" s="2" t="s">
        <v>4374</v>
      </c>
      <c r="C3077" s="1"/>
      <c r="D3077" s="1"/>
      <c r="E3077" s="1"/>
      <c r="F3077" s="1"/>
      <c r="G3077" s="1"/>
      <c r="H3077" s="1"/>
      <c r="I3077"/>
      <c r="J3077"/>
      <c r="K3077"/>
      <c r="L3077"/>
      <c r="M3077"/>
      <c r="N3077"/>
      <c r="O3077"/>
      <c r="Q3077" t="s">
        <v>25</v>
      </c>
      <c r="R3077" s="1"/>
      <c r="S3077" s="1"/>
      <c r="T3077" s="1" t="s">
        <v>39</v>
      </c>
      <c r="U3077" s="1" t="s">
        <v>28</v>
      </c>
      <c r="V3077" t="s">
        <v>29</v>
      </c>
      <c r="W3077"/>
      <c r="X3077" t="s">
        <v>30</v>
      </c>
    </row>
    <row r="3078" spans="2:24">
      <c r="B3078" s="2" t="s">
        <v>4375</v>
      </c>
      <c r="C3078" s="1"/>
      <c r="D3078" s="1"/>
      <c r="E3078" s="1"/>
      <c r="F3078" s="1"/>
      <c r="G3078" s="1"/>
      <c r="H3078" s="1"/>
      <c r="I3078"/>
      <c r="J3078"/>
      <c r="K3078"/>
      <c r="L3078"/>
      <c r="M3078"/>
      <c r="N3078"/>
      <c r="O3078"/>
      <c r="Q3078" t="s">
        <v>25</v>
      </c>
      <c r="R3078" s="1"/>
      <c r="S3078" s="1"/>
      <c r="T3078" s="1" t="s">
        <v>4029</v>
      </c>
      <c r="U3078" s="1" t="s">
        <v>289</v>
      </c>
      <c r="V3078" t="s">
        <v>29</v>
      </c>
      <c r="W3078"/>
      <c r="X3078" t="s">
        <v>30</v>
      </c>
    </row>
    <row r="3079" spans="2:24">
      <c r="B3079" s="2" t="s">
        <v>4376</v>
      </c>
      <c r="C3079" s="1"/>
      <c r="D3079" s="1"/>
      <c r="E3079" s="1"/>
      <c r="F3079" s="1"/>
      <c r="G3079" s="1"/>
      <c r="H3079" s="1"/>
      <c r="I3079"/>
      <c r="J3079"/>
      <c r="K3079"/>
      <c r="L3079"/>
      <c r="M3079"/>
      <c r="N3079"/>
      <c r="O3079"/>
      <c r="Q3079" t="s">
        <v>25</v>
      </c>
      <c r="R3079" s="1"/>
      <c r="S3079" s="1"/>
      <c r="T3079" s="1" t="s">
        <v>52</v>
      </c>
      <c r="U3079" s="1" t="s">
        <v>53</v>
      </c>
      <c r="V3079" t="s">
        <v>29</v>
      </c>
      <c r="W3079"/>
      <c r="X3079" t="s">
        <v>30</v>
      </c>
    </row>
    <row r="3080" spans="2:24">
      <c r="B3080" s="2" t="s">
        <v>4377</v>
      </c>
      <c r="C3080" s="1"/>
      <c r="D3080" s="1"/>
      <c r="E3080" s="1"/>
      <c r="F3080" s="1"/>
      <c r="G3080" s="1"/>
      <c r="H3080" s="1"/>
      <c r="I3080"/>
      <c r="J3080"/>
      <c r="K3080"/>
      <c r="L3080"/>
      <c r="M3080"/>
      <c r="N3080"/>
      <c r="O3080"/>
      <c r="Q3080" t="s">
        <v>25</v>
      </c>
      <c r="R3080" s="1"/>
      <c r="S3080" s="1"/>
      <c r="T3080" s="1" t="s">
        <v>258</v>
      </c>
      <c r="U3080" s="1" t="s">
        <v>179</v>
      </c>
      <c r="V3080" t="s">
        <v>29</v>
      </c>
      <c r="W3080"/>
      <c r="X3080" t="s">
        <v>30</v>
      </c>
    </row>
    <row r="3081" spans="2:24">
      <c r="B3081" s="2" t="s">
        <v>4378</v>
      </c>
      <c r="C3081" s="1">
        <f>918923508851</f>
        <v>918923508851</v>
      </c>
      <c r="D3081" s="1"/>
      <c r="E3081" s="1"/>
      <c r="F3081" s="1"/>
      <c r="G3081" s="1" t="s">
        <v>146</v>
      </c>
      <c r="H3081" s="1" t="s">
        <v>1268</v>
      </c>
      <c r="I3081"/>
      <c r="J3081"/>
      <c r="K3081"/>
      <c r="L3081"/>
      <c r="M3081"/>
      <c r="N3081"/>
      <c r="O3081"/>
      <c r="Q3081" t="s">
        <v>25</v>
      </c>
      <c r="R3081" s="1"/>
      <c r="S3081" s="1"/>
      <c r="T3081" s="1" t="s">
        <v>167</v>
      </c>
      <c r="U3081" s="1" t="s">
        <v>28</v>
      </c>
      <c r="V3081" t="s">
        <v>29</v>
      </c>
      <c r="W3081"/>
      <c r="X3081" t="s">
        <v>30</v>
      </c>
    </row>
    <row r="3082" spans="2:24">
      <c r="B3082" s="2" t="s">
        <v>4379</v>
      </c>
      <c r="C3082" s="1"/>
      <c r="D3082" s="1"/>
      <c r="E3082" s="1"/>
      <c r="F3082" s="1"/>
      <c r="G3082" s="1"/>
      <c r="H3082" s="1"/>
      <c r="I3082"/>
      <c r="J3082"/>
      <c r="K3082"/>
      <c r="L3082"/>
      <c r="M3082"/>
      <c r="N3082"/>
      <c r="O3082"/>
      <c r="Q3082" t="s">
        <v>25</v>
      </c>
      <c r="R3082" s="1"/>
      <c r="S3082" s="1"/>
      <c r="T3082" s="1" t="s">
        <v>849</v>
      </c>
      <c r="U3082" s="1" t="s">
        <v>284</v>
      </c>
      <c r="V3082" t="s">
        <v>29</v>
      </c>
      <c r="W3082"/>
      <c r="X3082" t="s">
        <v>30</v>
      </c>
    </row>
    <row r="3083" spans="2:24">
      <c r="B3083" s="2" t="s">
        <v>4380</v>
      </c>
      <c r="C3083" s="1"/>
      <c r="D3083" s="1"/>
      <c r="E3083" s="1"/>
      <c r="F3083" s="1"/>
      <c r="G3083" s="1"/>
      <c r="H3083" s="1"/>
      <c r="I3083"/>
      <c r="J3083"/>
      <c r="K3083"/>
      <c r="L3083"/>
      <c r="M3083"/>
      <c r="N3083"/>
      <c r="O3083"/>
      <c r="Q3083" t="s">
        <v>25</v>
      </c>
      <c r="R3083" s="1"/>
      <c r="S3083" s="1"/>
      <c r="T3083" s="1" t="s">
        <v>52</v>
      </c>
      <c r="U3083" s="1" t="s">
        <v>53</v>
      </c>
      <c r="V3083" t="s">
        <v>29</v>
      </c>
      <c r="W3083"/>
      <c r="X3083" t="s">
        <v>30</v>
      </c>
    </row>
    <row r="3084" spans="2:24">
      <c r="B3084" s="2" t="s">
        <v>4381</v>
      </c>
      <c r="C3084" s="1"/>
      <c r="D3084" s="1"/>
      <c r="E3084" s="1"/>
      <c r="F3084" s="1"/>
      <c r="G3084" s="1"/>
      <c r="H3084" s="1"/>
      <c r="I3084"/>
      <c r="J3084"/>
      <c r="K3084"/>
      <c r="L3084"/>
      <c r="M3084"/>
      <c r="N3084"/>
      <c r="O3084"/>
      <c r="Q3084" t="s">
        <v>25</v>
      </c>
      <c r="R3084" s="1" t="s">
        <v>4382</v>
      </c>
      <c r="S3084" s="1"/>
      <c r="T3084" s="1" t="s">
        <v>356</v>
      </c>
      <c r="U3084" s="1" t="s">
        <v>78</v>
      </c>
      <c r="V3084" t="s">
        <v>29</v>
      </c>
      <c r="W3084"/>
      <c r="X3084" t="s">
        <v>30</v>
      </c>
    </row>
    <row r="3085" spans="2:24">
      <c r="B3085" s="2" t="s">
        <v>4383</v>
      </c>
      <c r="C3085" s="1"/>
      <c r="D3085" s="1"/>
      <c r="E3085" s="1"/>
      <c r="F3085" s="1"/>
      <c r="G3085" s="1"/>
      <c r="H3085" s="1"/>
      <c r="I3085"/>
      <c r="J3085"/>
      <c r="K3085"/>
      <c r="L3085"/>
      <c r="M3085"/>
      <c r="N3085"/>
      <c r="O3085"/>
      <c r="Q3085" t="s">
        <v>25</v>
      </c>
      <c r="R3085" s="1"/>
      <c r="S3085" s="1"/>
      <c r="T3085" s="1" t="s">
        <v>1383</v>
      </c>
      <c r="U3085" s="1" t="s">
        <v>53</v>
      </c>
      <c r="V3085" t="s">
        <v>29</v>
      </c>
      <c r="W3085"/>
      <c r="X3085" t="s">
        <v>30</v>
      </c>
    </row>
    <row r="3086" spans="2:24">
      <c r="B3086" s="2" t="s">
        <v>4384</v>
      </c>
      <c r="C3086" s="1">
        <v>9810148932</v>
      </c>
      <c r="D3086" s="1"/>
      <c r="E3086" s="1"/>
      <c r="F3086" s="1"/>
      <c r="G3086" s="1" t="s">
        <v>230</v>
      </c>
      <c r="H3086" s="1" t="s">
        <v>695</v>
      </c>
      <c r="I3086"/>
      <c r="J3086"/>
      <c r="K3086"/>
      <c r="L3086"/>
      <c r="M3086"/>
      <c r="N3086"/>
      <c r="O3086"/>
      <c r="Q3086" t="s">
        <v>25</v>
      </c>
      <c r="R3086" s="1"/>
      <c r="S3086" s="1"/>
      <c r="T3086" s="1" t="s">
        <v>660</v>
      </c>
      <c r="U3086" s="1" t="s">
        <v>53</v>
      </c>
      <c r="V3086" t="s">
        <v>29</v>
      </c>
      <c r="W3086"/>
      <c r="X3086" t="s">
        <v>30</v>
      </c>
    </row>
    <row r="3087" spans="2:24">
      <c r="B3087" s="2" t="s">
        <v>4385</v>
      </c>
      <c r="C3087" s="1">
        <v>7893271955</v>
      </c>
      <c r="D3087" s="1"/>
      <c r="E3087" s="1"/>
      <c r="F3087" s="1"/>
      <c r="G3087" s="1" t="s">
        <v>146</v>
      </c>
      <c r="H3087" s="1" t="s">
        <v>476</v>
      </c>
      <c r="I3087"/>
      <c r="J3087"/>
      <c r="K3087"/>
      <c r="L3087"/>
      <c r="M3087"/>
      <c r="N3087"/>
      <c r="O3087"/>
      <c r="Q3087" t="s">
        <v>25</v>
      </c>
      <c r="R3087" s="1"/>
      <c r="S3087" s="1"/>
      <c r="T3087" s="1" t="s">
        <v>2052</v>
      </c>
      <c r="U3087" s="1" t="s">
        <v>185</v>
      </c>
      <c r="V3087" t="s">
        <v>29</v>
      </c>
      <c r="W3087"/>
      <c r="X3087" t="s">
        <v>30</v>
      </c>
    </row>
    <row r="3088" spans="2:24">
      <c r="B3088" s="2" t="s">
        <v>4386</v>
      </c>
      <c r="C3088" s="1">
        <v>9964722837</v>
      </c>
      <c r="D3088" s="1"/>
      <c r="E3088" s="1"/>
      <c r="F3088" s="1"/>
      <c r="G3088" s="1" t="s">
        <v>45</v>
      </c>
      <c r="H3088" s="1" t="s">
        <v>57</v>
      </c>
      <c r="I3088"/>
      <c r="J3088"/>
      <c r="K3088"/>
      <c r="L3088"/>
      <c r="M3088"/>
      <c r="N3088"/>
      <c r="O3088"/>
      <c r="Q3088" t="s">
        <v>25</v>
      </c>
      <c r="R3088" s="1"/>
      <c r="S3088" s="1"/>
      <c r="T3088" s="1" t="s">
        <v>631</v>
      </c>
      <c r="U3088" s="1" t="s">
        <v>102</v>
      </c>
      <c r="V3088" t="s">
        <v>29</v>
      </c>
      <c r="W3088"/>
      <c r="X3088" t="s">
        <v>30</v>
      </c>
    </row>
    <row r="3089" spans="2:24">
      <c r="B3089" s="2" t="s">
        <v>4387</v>
      </c>
      <c r="C3089" s="1"/>
      <c r="D3089" s="1"/>
      <c r="E3089" s="1"/>
      <c r="F3089" s="1"/>
      <c r="G3089" s="1"/>
      <c r="H3089" s="1"/>
      <c r="I3089"/>
      <c r="J3089"/>
      <c r="K3089"/>
      <c r="L3089"/>
      <c r="M3089"/>
      <c r="N3089"/>
      <c r="O3089"/>
      <c r="Q3089" t="s">
        <v>25</v>
      </c>
      <c r="R3089" s="1" t="s">
        <v>4388</v>
      </c>
      <c r="S3089" s="1"/>
      <c r="T3089" s="1" t="s">
        <v>211</v>
      </c>
      <c r="U3089" s="1" t="s">
        <v>33</v>
      </c>
      <c r="V3089" t="s">
        <v>29</v>
      </c>
      <c r="W3089"/>
      <c r="X3089" t="s">
        <v>30</v>
      </c>
    </row>
    <row r="3090" spans="2:24">
      <c r="B3090" s="2" t="s">
        <v>4389</v>
      </c>
      <c r="C3090" s="1"/>
      <c r="D3090" s="1"/>
      <c r="E3090" s="1"/>
      <c r="F3090" s="1"/>
      <c r="G3090" s="1"/>
      <c r="H3090" s="1"/>
      <c r="I3090"/>
      <c r="J3090"/>
      <c r="K3090"/>
      <c r="L3090"/>
      <c r="M3090"/>
      <c r="N3090"/>
      <c r="O3090"/>
      <c r="Q3090" t="s">
        <v>25</v>
      </c>
      <c r="R3090" s="1"/>
      <c r="S3090" s="1"/>
      <c r="T3090" s="1" t="s">
        <v>52</v>
      </c>
      <c r="U3090" s="1" t="s">
        <v>53</v>
      </c>
      <c r="V3090" t="s">
        <v>29</v>
      </c>
      <c r="W3090"/>
      <c r="X3090" t="s">
        <v>30</v>
      </c>
    </row>
    <row r="3091" spans="2:24">
      <c r="B3091" s="2" t="s">
        <v>4390</v>
      </c>
      <c r="C3091" s="1">
        <v>8851137396</v>
      </c>
      <c r="D3091" s="1"/>
      <c r="E3091" s="1"/>
      <c r="F3091" s="1"/>
      <c r="G3091" s="1" t="s">
        <v>72</v>
      </c>
      <c r="H3091" s="1" t="s">
        <v>57</v>
      </c>
      <c r="I3091"/>
      <c r="J3091"/>
      <c r="K3091"/>
      <c r="L3091"/>
      <c r="M3091"/>
      <c r="N3091"/>
      <c r="O3091"/>
      <c r="Q3091" t="s">
        <v>25</v>
      </c>
      <c r="R3091" s="1" t="s">
        <v>4391</v>
      </c>
      <c r="S3091" s="1"/>
      <c r="T3091" s="1" t="s">
        <v>73</v>
      </c>
      <c r="U3091" s="1" t="s">
        <v>53</v>
      </c>
      <c r="V3091" t="s">
        <v>29</v>
      </c>
      <c r="W3091"/>
      <c r="X3091" t="s">
        <v>30</v>
      </c>
    </row>
    <row r="3092" spans="2:24">
      <c r="B3092" s="2" t="s">
        <v>4392</v>
      </c>
      <c r="C3092" s="1"/>
      <c r="D3092" s="1"/>
      <c r="E3092" s="1"/>
      <c r="F3092" s="1"/>
      <c r="G3092" s="1"/>
      <c r="H3092" s="1"/>
      <c r="I3092"/>
      <c r="J3092"/>
      <c r="K3092"/>
      <c r="L3092"/>
      <c r="M3092"/>
      <c r="N3092"/>
      <c r="O3092"/>
      <c r="Q3092" t="s">
        <v>25</v>
      </c>
      <c r="R3092" s="1"/>
      <c r="S3092" s="1"/>
      <c r="T3092" s="1" t="s">
        <v>273</v>
      </c>
      <c r="U3092" s="1" t="s">
        <v>185</v>
      </c>
      <c r="V3092" t="s">
        <v>29</v>
      </c>
      <c r="W3092"/>
      <c r="X3092" t="s">
        <v>30</v>
      </c>
    </row>
    <row r="3093" spans="2:24">
      <c r="B3093" s="2" t="s">
        <v>4393</v>
      </c>
      <c r="C3093" s="1"/>
      <c r="D3093" s="1"/>
      <c r="E3093" s="1"/>
      <c r="F3093" s="1"/>
      <c r="G3093" s="1"/>
      <c r="H3093" s="1"/>
      <c r="I3093"/>
      <c r="J3093"/>
      <c r="K3093"/>
      <c r="L3093"/>
      <c r="M3093"/>
      <c r="N3093"/>
      <c r="O3093"/>
      <c r="Q3093" t="s">
        <v>25</v>
      </c>
      <c r="R3093" s="1"/>
      <c r="S3093" s="1"/>
      <c r="T3093" s="1" t="s">
        <v>52</v>
      </c>
      <c r="U3093" s="1" t="s">
        <v>53</v>
      </c>
      <c r="V3093" t="s">
        <v>29</v>
      </c>
      <c r="W3093"/>
      <c r="X3093" t="s">
        <v>30</v>
      </c>
    </row>
    <row r="3094" spans="2:24">
      <c r="B3094" s="2" t="s">
        <v>4394</v>
      </c>
      <c r="C3094" s="1"/>
      <c r="D3094" s="1"/>
      <c r="E3094" s="1"/>
      <c r="F3094" s="1"/>
      <c r="G3094" s="1"/>
      <c r="H3094" s="1"/>
      <c r="I3094"/>
      <c r="J3094"/>
      <c r="K3094"/>
      <c r="L3094"/>
      <c r="M3094"/>
      <c r="N3094"/>
      <c r="O3094"/>
      <c r="Q3094" t="s">
        <v>25</v>
      </c>
      <c r="R3094" s="1" t="s">
        <v>4395</v>
      </c>
      <c r="S3094" s="1"/>
      <c r="T3094" s="1" t="s">
        <v>1019</v>
      </c>
      <c r="U3094" s="1" t="s">
        <v>102</v>
      </c>
      <c r="V3094" t="s">
        <v>29</v>
      </c>
      <c r="W3094"/>
      <c r="X3094" t="s">
        <v>30</v>
      </c>
    </row>
    <row r="3095" spans="2:24">
      <c r="B3095" s="2" t="s">
        <v>4396</v>
      </c>
      <c r="C3095" s="1"/>
      <c r="D3095" s="1"/>
      <c r="E3095" s="1"/>
      <c r="F3095" s="1"/>
      <c r="G3095" s="1"/>
      <c r="H3095" s="1"/>
      <c r="I3095"/>
      <c r="J3095"/>
      <c r="K3095"/>
      <c r="L3095"/>
      <c r="M3095"/>
      <c r="N3095"/>
      <c r="O3095"/>
      <c r="Q3095" t="s">
        <v>25</v>
      </c>
      <c r="R3095" s="1"/>
      <c r="S3095" s="1"/>
      <c r="T3095" s="1" t="s">
        <v>52</v>
      </c>
      <c r="U3095" s="1" t="s">
        <v>53</v>
      </c>
      <c r="V3095" t="s">
        <v>29</v>
      </c>
      <c r="W3095"/>
      <c r="X3095" t="s">
        <v>30</v>
      </c>
    </row>
    <row r="3096" spans="2:24">
      <c r="B3096" s="2" t="s">
        <v>4397</v>
      </c>
      <c r="C3096" s="1">
        <v>9992420518</v>
      </c>
      <c r="D3096" s="1"/>
      <c r="E3096" s="1"/>
      <c r="F3096" s="1"/>
      <c r="G3096" s="1" t="s">
        <v>146</v>
      </c>
      <c r="H3096" s="1" t="s">
        <v>476</v>
      </c>
      <c r="I3096"/>
      <c r="J3096"/>
      <c r="K3096"/>
      <c r="L3096"/>
      <c r="M3096"/>
      <c r="N3096"/>
      <c r="O3096"/>
      <c r="Q3096" t="s">
        <v>25</v>
      </c>
      <c r="R3096" s="1"/>
      <c r="S3096" s="1"/>
      <c r="T3096" s="1" t="s">
        <v>463</v>
      </c>
      <c r="U3096" s="1" t="s">
        <v>78</v>
      </c>
      <c r="V3096" t="s">
        <v>29</v>
      </c>
      <c r="W3096"/>
      <c r="X3096" t="s">
        <v>30</v>
      </c>
    </row>
    <row r="3097" spans="2:24">
      <c r="B3097" s="2" t="s">
        <v>4398</v>
      </c>
      <c r="C3097" s="1">
        <v>9417315341</v>
      </c>
      <c r="D3097" s="1"/>
      <c r="E3097" s="1"/>
      <c r="F3097" s="1"/>
      <c r="G3097" s="1" t="s">
        <v>146</v>
      </c>
      <c r="H3097" s="1" t="s">
        <v>247</v>
      </c>
      <c r="I3097"/>
      <c r="J3097"/>
      <c r="K3097"/>
      <c r="L3097"/>
      <c r="M3097"/>
      <c r="N3097"/>
      <c r="O3097"/>
      <c r="Q3097" t="s">
        <v>25</v>
      </c>
      <c r="R3097" s="1"/>
      <c r="S3097" s="1"/>
      <c r="T3097" s="1" t="s">
        <v>321</v>
      </c>
      <c r="U3097" s="1" t="s">
        <v>90</v>
      </c>
      <c r="V3097" t="s">
        <v>29</v>
      </c>
      <c r="W3097"/>
      <c r="X3097" t="s">
        <v>30</v>
      </c>
    </row>
    <row r="3098" spans="2:24">
      <c r="B3098" s="2" t="s">
        <v>4399</v>
      </c>
      <c r="C3098" s="1"/>
      <c r="D3098" s="1"/>
      <c r="E3098" s="1"/>
      <c r="F3098" s="1"/>
      <c r="G3098" s="1"/>
      <c r="H3098" s="1"/>
      <c r="I3098"/>
      <c r="J3098"/>
      <c r="K3098"/>
      <c r="L3098"/>
      <c r="M3098"/>
      <c r="N3098"/>
      <c r="O3098"/>
      <c r="Q3098" t="s">
        <v>25</v>
      </c>
      <c r="R3098" s="1"/>
      <c r="S3098" s="1"/>
      <c r="T3098" s="1" t="s">
        <v>52</v>
      </c>
      <c r="U3098" s="1" t="s">
        <v>53</v>
      </c>
      <c r="V3098" t="s">
        <v>29</v>
      </c>
      <c r="W3098"/>
      <c r="X3098" t="s">
        <v>30</v>
      </c>
    </row>
    <row r="3099" spans="2:24">
      <c r="B3099" s="2" t="s">
        <v>4400</v>
      </c>
      <c r="C3099" s="1"/>
      <c r="D3099" s="1"/>
      <c r="E3099" s="1"/>
      <c r="F3099" s="1"/>
      <c r="G3099" s="1"/>
      <c r="H3099" s="1"/>
      <c r="I3099"/>
      <c r="J3099"/>
      <c r="K3099"/>
      <c r="L3099"/>
      <c r="M3099"/>
      <c r="N3099"/>
      <c r="O3099"/>
      <c r="Q3099" t="s">
        <v>25</v>
      </c>
      <c r="R3099" s="1"/>
      <c r="S3099" s="1"/>
      <c r="T3099" s="1" t="s">
        <v>52</v>
      </c>
      <c r="U3099" s="1" t="s">
        <v>53</v>
      </c>
      <c r="V3099" t="s">
        <v>29</v>
      </c>
      <c r="W3099"/>
      <c r="X3099" t="s">
        <v>30</v>
      </c>
    </row>
    <row r="3100" spans="2:24">
      <c r="B3100" s="2" t="s">
        <v>4401</v>
      </c>
      <c r="C3100" s="1"/>
      <c r="D3100" s="1"/>
      <c r="E3100" s="1"/>
      <c r="F3100" s="1"/>
      <c r="G3100" s="1"/>
      <c r="H3100" s="1"/>
      <c r="I3100"/>
      <c r="J3100"/>
      <c r="K3100"/>
      <c r="L3100"/>
      <c r="M3100"/>
      <c r="N3100"/>
      <c r="O3100"/>
      <c r="Q3100" t="s">
        <v>25</v>
      </c>
      <c r="R3100" s="1"/>
      <c r="S3100" s="1"/>
      <c r="T3100" s="1" t="s">
        <v>39</v>
      </c>
      <c r="U3100" s="1" t="s">
        <v>28</v>
      </c>
      <c r="V3100" t="s">
        <v>29</v>
      </c>
      <c r="W3100"/>
      <c r="X3100" t="s">
        <v>30</v>
      </c>
    </row>
    <row r="3101" spans="2:24">
      <c r="B3101" s="2" t="s">
        <v>4402</v>
      </c>
      <c r="C3101" s="1"/>
      <c r="D3101" s="1"/>
      <c r="E3101" s="1"/>
      <c r="F3101" s="1"/>
      <c r="G3101" s="1"/>
      <c r="H3101" s="1"/>
      <c r="I3101"/>
      <c r="J3101"/>
      <c r="K3101"/>
      <c r="L3101"/>
      <c r="M3101"/>
      <c r="N3101"/>
      <c r="O3101"/>
      <c r="Q3101" t="s">
        <v>25</v>
      </c>
      <c r="R3101" s="1" t="s">
        <v>4403</v>
      </c>
      <c r="S3101" s="1"/>
      <c r="T3101" s="1" t="s">
        <v>220</v>
      </c>
      <c r="U3101" s="1" t="s">
        <v>60</v>
      </c>
      <c r="V3101" t="s">
        <v>29</v>
      </c>
      <c r="W3101"/>
      <c r="X3101" t="s">
        <v>30</v>
      </c>
    </row>
    <row r="3102" spans="2:24">
      <c r="B3102" s="2" t="s">
        <v>4404</v>
      </c>
      <c r="C3102" s="1">
        <v>8826922736</v>
      </c>
      <c r="D3102" s="1"/>
      <c r="E3102" s="1"/>
      <c r="F3102" s="1"/>
      <c r="G3102" s="1" t="s">
        <v>72</v>
      </c>
      <c r="H3102" s="1" t="s">
        <v>46</v>
      </c>
      <c r="I3102"/>
      <c r="J3102"/>
      <c r="K3102"/>
      <c r="L3102"/>
      <c r="M3102"/>
      <c r="N3102"/>
      <c r="O3102"/>
      <c r="Q3102" t="s">
        <v>25</v>
      </c>
      <c r="R3102" s="1"/>
      <c r="S3102" s="1"/>
      <c r="T3102" s="1" t="s">
        <v>952</v>
      </c>
      <c r="U3102" s="1" t="s">
        <v>78</v>
      </c>
      <c r="V3102" t="s">
        <v>29</v>
      </c>
      <c r="W3102"/>
      <c r="X3102" t="s">
        <v>30</v>
      </c>
    </row>
    <row r="3103" spans="2:24">
      <c r="B3103" s="2" t="s">
        <v>4405</v>
      </c>
      <c r="C3103" s="1">
        <v>9811628654</v>
      </c>
      <c r="D3103" s="1"/>
      <c r="E3103" s="1"/>
      <c r="F3103" s="1"/>
      <c r="G3103" s="1" t="s">
        <v>146</v>
      </c>
      <c r="H3103" s="1" t="s">
        <v>331</v>
      </c>
      <c r="I3103"/>
      <c r="J3103"/>
      <c r="K3103"/>
      <c r="L3103"/>
      <c r="M3103"/>
      <c r="N3103"/>
      <c r="O3103"/>
      <c r="Q3103" t="s">
        <v>25</v>
      </c>
      <c r="R3103" s="1" t="s">
        <v>4406</v>
      </c>
      <c r="S3103" s="1"/>
      <c r="T3103" s="1" t="s">
        <v>39</v>
      </c>
      <c r="U3103" s="1" t="s">
        <v>28</v>
      </c>
      <c r="V3103" t="s">
        <v>29</v>
      </c>
      <c r="W3103"/>
      <c r="X3103" t="s">
        <v>30</v>
      </c>
    </row>
    <row r="3104" spans="2:24">
      <c r="B3104" s="2" t="s">
        <v>4407</v>
      </c>
      <c r="C3104" s="1"/>
      <c r="D3104" s="1"/>
      <c r="E3104" s="1"/>
      <c r="F3104" s="1"/>
      <c r="G3104" s="1"/>
      <c r="H3104" s="1"/>
      <c r="I3104"/>
      <c r="J3104"/>
      <c r="K3104"/>
      <c r="L3104"/>
      <c r="M3104"/>
      <c r="N3104"/>
      <c r="O3104"/>
      <c r="Q3104" t="s">
        <v>25</v>
      </c>
      <c r="R3104" s="1"/>
      <c r="S3104" s="1"/>
      <c r="T3104" s="1" t="s">
        <v>52</v>
      </c>
      <c r="U3104" s="1" t="s">
        <v>53</v>
      </c>
      <c r="V3104" t="s">
        <v>29</v>
      </c>
      <c r="W3104"/>
      <c r="X3104" t="s">
        <v>30</v>
      </c>
    </row>
    <row r="3105" spans="2:24">
      <c r="B3105" s="2" t="s">
        <v>4408</v>
      </c>
      <c r="C3105" s="1"/>
      <c r="D3105" s="1"/>
      <c r="E3105" s="1"/>
      <c r="F3105" s="1"/>
      <c r="G3105" s="1"/>
      <c r="H3105" s="1"/>
      <c r="I3105"/>
      <c r="J3105"/>
      <c r="K3105"/>
      <c r="L3105"/>
      <c r="M3105"/>
      <c r="N3105"/>
      <c r="O3105"/>
      <c r="Q3105" t="s">
        <v>25</v>
      </c>
      <c r="R3105" s="1" t="s">
        <v>4409</v>
      </c>
      <c r="S3105" s="1"/>
      <c r="T3105" s="1" t="s">
        <v>52</v>
      </c>
      <c r="U3105" s="1" t="s">
        <v>53</v>
      </c>
      <c r="V3105" t="s">
        <v>29</v>
      </c>
      <c r="W3105"/>
      <c r="X3105" t="s">
        <v>30</v>
      </c>
    </row>
    <row r="3106" spans="2:24">
      <c r="B3106" s="2" t="s">
        <v>4410</v>
      </c>
      <c r="C3106" s="1">
        <v>9841130001</v>
      </c>
      <c r="D3106" s="1"/>
      <c r="E3106" s="1"/>
      <c r="F3106" s="1"/>
      <c r="G3106" s="1" t="s">
        <v>45</v>
      </c>
      <c r="H3106" s="1" t="s">
        <v>57</v>
      </c>
      <c r="I3106"/>
      <c r="J3106"/>
      <c r="K3106"/>
      <c r="L3106"/>
      <c r="M3106"/>
      <c r="N3106"/>
      <c r="O3106"/>
      <c r="Q3106" t="s">
        <v>25</v>
      </c>
      <c r="R3106" s="1" t="s">
        <v>4411</v>
      </c>
      <c r="S3106" s="1"/>
      <c r="T3106" s="1" t="s">
        <v>1005</v>
      </c>
      <c r="U3106" s="1" t="s">
        <v>90</v>
      </c>
      <c r="V3106" t="s">
        <v>29</v>
      </c>
      <c r="W3106"/>
      <c r="X3106" t="s">
        <v>30</v>
      </c>
    </row>
    <row r="3107" spans="2:24">
      <c r="B3107" s="2" t="s">
        <v>4412</v>
      </c>
      <c r="C3107" s="1">
        <v>9884071371</v>
      </c>
      <c r="D3107" s="1"/>
      <c r="E3107" s="1"/>
      <c r="F3107" s="1"/>
      <c r="G3107" s="1" t="s">
        <v>45</v>
      </c>
      <c r="H3107" s="1" t="s">
        <v>57</v>
      </c>
      <c r="I3107"/>
      <c r="J3107"/>
      <c r="K3107"/>
      <c r="L3107"/>
      <c r="M3107"/>
      <c r="N3107"/>
      <c r="O3107"/>
      <c r="Q3107" t="s">
        <v>25</v>
      </c>
      <c r="R3107" s="1"/>
      <c r="S3107" s="1"/>
      <c r="T3107" s="1" t="s">
        <v>258</v>
      </c>
      <c r="U3107" s="1" t="s">
        <v>179</v>
      </c>
      <c r="V3107" t="s">
        <v>29</v>
      </c>
      <c r="W3107"/>
      <c r="X3107" t="s">
        <v>30</v>
      </c>
    </row>
    <row r="3108" spans="2:24">
      <c r="B3108" s="2" t="s">
        <v>4413</v>
      </c>
      <c r="C3108" s="1"/>
      <c r="D3108" s="1"/>
      <c r="E3108" s="1"/>
      <c r="F3108" s="1"/>
      <c r="G3108" s="1"/>
      <c r="H3108" s="1"/>
      <c r="I3108"/>
      <c r="J3108"/>
      <c r="K3108"/>
      <c r="L3108"/>
      <c r="M3108"/>
      <c r="N3108"/>
      <c r="O3108"/>
      <c r="Q3108" t="s">
        <v>25</v>
      </c>
      <c r="R3108" s="1"/>
      <c r="S3108" s="1"/>
      <c r="T3108" s="1" t="s">
        <v>39</v>
      </c>
      <c r="U3108" s="1" t="s">
        <v>28</v>
      </c>
      <c r="V3108" t="s">
        <v>29</v>
      </c>
      <c r="W3108"/>
      <c r="X3108" t="s">
        <v>30</v>
      </c>
    </row>
    <row r="3109" spans="2:24">
      <c r="B3109" s="2" t="s">
        <v>4414</v>
      </c>
      <c r="C3109" s="1"/>
      <c r="D3109" s="1"/>
      <c r="E3109" s="1"/>
      <c r="F3109" s="1"/>
      <c r="G3109" s="1"/>
      <c r="H3109" s="1"/>
      <c r="I3109"/>
      <c r="J3109"/>
      <c r="K3109"/>
      <c r="L3109"/>
      <c r="M3109"/>
      <c r="N3109"/>
      <c r="O3109"/>
      <c r="Q3109" t="s">
        <v>25</v>
      </c>
      <c r="R3109" s="1"/>
      <c r="S3109" s="1"/>
      <c r="T3109" s="1" t="s">
        <v>184</v>
      </c>
      <c r="U3109" s="1" t="s">
        <v>185</v>
      </c>
      <c r="V3109" t="s">
        <v>29</v>
      </c>
      <c r="W3109"/>
      <c r="X3109" t="s">
        <v>30</v>
      </c>
    </row>
    <row r="3110" spans="2:24">
      <c r="B3110" s="2" t="s">
        <v>4415</v>
      </c>
      <c r="C3110" s="1">
        <v>9818385480</v>
      </c>
      <c r="D3110" s="1"/>
      <c r="E3110" s="1"/>
      <c r="F3110" s="1"/>
      <c r="G3110" s="1" t="s">
        <v>72</v>
      </c>
      <c r="H3110" s="1" t="s">
        <v>46</v>
      </c>
      <c r="I3110"/>
      <c r="J3110"/>
      <c r="K3110"/>
      <c r="L3110"/>
      <c r="M3110"/>
      <c r="N3110"/>
      <c r="O3110"/>
      <c r="Q3110" t="s">
        <v>25</v>
      </c>
      <c r="R3110" s="1"/>
      <c r="S3110" s="1"/>
      <c r="T3110" s="1" t="s">
        <v>382</v>
      </c>
      <c r="U3110" s="1" t="s">
        <v>53</v>
      </c>
      <c r="V3110" t="s">
        <v>29</v>
      </c>
      <c r="W3110"/>
      <c r="X3110" t="s">
        <v>30</v>
      </c>
    </row>
    <row r="3111" spans="2:24">
      <c r="B3111" s="2" t="s">
        <v>4416</v>
      </c>
      <c r="C3111" s="1"/>
      <c r="D3111" s="1"/>
      <c r="E3111" s="1"/>
      <c r="F3111" s="1"/>
      <c r="G3111" s="1"/>
      <c r="H3111" s="1"/>
      <c r="I3111"/>
      <c r="J3111"/>
      <c r="K3111"/>
      <c r="L3111"/>
      <c r="M3111"/>
      <c r="N3111"/>
      <c r="O3111"/>
      <c r="Q3111" t="s">
        <v>25</v>
      </c>
      <c r="R3111" s="1"/>
      <c r="S3111" s="1"/>
      <c r="T3111" s="1" t="s">
        <v>52</v>
      </c>
      <c r="U3111" s="1" t="s">
        <v>53</v>
      </c>
      <c r="V3111" t="s">
        <v>29</v>
      </c>
      <c r="W3111"/>
      <c r="X3111" t="s">
        <v>30</v>
      </c>
    </row>
    <row r="3112" spans="2:24">
      <c r="B3112" s="2" t="s">
        <v>4417</v>
      </c>
      <c r="C3112" s="1"/>
      <c r="D3112" s="1"/>
      <c r="E3112" s="1"/>
      <c r="F3112" s="1"/>
      <c r="G3112" s="1"/>
      <c r="H3112" s="1"/>
      <c r="I3112"/>
      <c r="J3112"/>
      <c r="K3112"/>
      <c r="L3112"/>
      <c r="M3112"/>
      <c r="N3112"/>
      <c r="O3112"/>
      <c r="Q3112" t="s">
        <v>25</v>
      </c>
      <c r="R3112" s="1"/>
      <c r="S3112" s="1"/>
      <c r="T3112" s="1" t="s">
        <v>516</v>
      </c>
      <c r="U3112" s="1" t="s">
        <v>105</v>
      </c>
      <c r="V3112" t="s">
        <v>29</v>
      </c>
      <c r="W3112"/>
      <c r="X3112" t="s">
        <v>30</v>
      </c>
    </row>
    <row r="3113" spans="2:24">
      <c r="B3113" s="2" t="s">
        <v>4418</v>
      </c>
      <c r="C3113" s="1">
        <v>9425152593</v>
      </c>
      <c r="D3113" s="1"/>
      <c r="E3113" s="1"/>
      <c r="F3113" s="1"/>
      <c r="G3113" s="1" t="s">
        <v>45</v>
      </c>
      <c r="H3113" s="1" t="s">
        <v>476</v>
      </c>
      <c r="I3113"/>
      <c r="J3113"/>
      <c r="K3113"/>
      <c r="L3113"/>
      <c r="M3113"/>
      <c r="N3113"/>
      <c r="O3113"/>
      <c r="Q3113" t="s">
        <v>25</v>
      </c>
      <c r="R3113" s="1"/>
      <c r="S3113" s="1"/>
      <c r="T3113" s="1" t="s">
        <v>1076</v>
      </c>
      <c r="U3113" s="1" t="s">
        <v>105</v>
      </c>
      <c r="V3113" t="s">
        <v>29</v>
      </c>
      <c r="W3113"/>
      <c r="X3113" t="s">
        <v>30</v>
      </c>
    </row>
    <row r="3114" spans="2:24">
      <c r="B3114" s="2" t="s">
        <v>4419</v>
      </c>
      <c r="C3114" s="1"/>
      <c r="D3114" s="1"/>
      <c r="E3114" s="1"/>
      <c r="F3114" s="1"/>
      <c r="G3114" s="1"/>
      <c r="H3114" s="1"/>
      <c r="I3114"/>
      <c r="J3114"/>
      <c r="K3114"/>
      <c r="L3114"/>
      <c r="M3114"/>
      <c r="N3114"/>
      <c r="O3114"/>
      <c r="Q3114" t="s">
        <v>25</v>
      </c>
      <c r="R3114" s="1"/>
      <c r="S3114" s="1"/>
      <c r="T3114" s="1" t="s">
        <v>255</v>
      </c>
      <c r="U3114" s="1" t="s">
        <v>116</v>
      </c>
      <c r="V3114" t="s">
        <v>29</v>
      </c>
      <c r="W3114"/>
      <c r="X3114" t="s">
        <v>30</v>
      </c>
    </row>
    <row r="3115" spans="2:24">
      <c r="B3115" s="2" t="s">
        <v>4420</v>
      </c>
      <c r="C3115" s="1">
        <v>9844766879</v>
      </c>
      <c r="D3115" s="1"/>
      <c r="E3115" s="1"/>
      <c r="F3115" s="1"/>
      <c r="G3115" s="1" t="s">
        <v>56</v>
      </c>
      <c r="H3115" s="1" t="s">
        <v>57</v>
      </c>
      <c r="I3115"/>
      <c r="J3115"/>
      <c r="K3115"/>
      <c r="L3115"/>
      <c r="M3115"/>
      <c r="N3115"/>
      <c r="O3115"/>
      <c r="Q3115" t="s">
        <v>25</v>
      </c>
      <c r="R3115" s="1" t="s">
        <v>4421</v>
      </c>
      <c r="S3115" s="1"/>
      <c r="T3115" s="1" t="s">
        <v>2967</v>
      </c>
      <c r="U3115" s="1" t="s">
        <v>102</v>
      </c>
      <c r="V3115" t="s">
        <v>29</v>
      </c>
      <c r="W3115"/>
      <c r="X3115" t="s">
        <v>30</v>
      </c>
    </row>
    <row r="3116" spans="2:24">
      <c r="B3116" s="2" t="s">
        <v>4422</v>
      </c>
      <c r="C3116" s="1"/>
      <c r="D3116" s="1"/>
      <c r="E3116" s="1"/>
      <c r="F3116" s="1"/>
      <c r="G3116" s="1"/>
      <c r="H3116" s="1"/>
      <c r="I3116"/>
      <c r="J3116"/>
      <c r="K3116"/>
      <c r="L3116"/>
      <c r="M3116"/>
      <c r="N3116"/>
      <c r="O3116"/>
      <c r="Q3116" t="s">
        <v>25</v>
      </c>
      <c r="R3116" s="1"/>
      <c r="S3116" s="1"/>
      <c r="T3116" s="1" t="s">
        <v>4423</v>
      </c>
      <c r="U3116" s="1" t="s">
        <v>276</v>
      </c>
      <c r="V3116" t="s">
        <v>29</v>
      </c>
      <c r="W3116"/>
      <c r="X3116" t="s">
        <v>30</v>
      </c>
    </row>
    <row r="3117" spans="2:24">
      <c r="B3117" s="2" t="s">
        <v>4424</v>
      </c>
      <c r="C3117" s="1"/>
      <c r="D3117" s="1"/>
      <c r="E3117" s="1"/>
      <c r="F3117" s="1"/>
      <c r="G3117" s="1"/>
      <c r="H3117" s="1"/>
      <c r="I3117"/>
      <c r="J3117"/>
      <c r="K3117"/>
      <c r="L3117"/>
      <c r="M3117"/>
      <c r="N3117"/>
      <c r="O3117"/>
      <c r="Q3117" t="s">
        <v>25</v>
      </c>
      <c r="R3117" s="1"/>
      <c r="S3117" s="1"/>
      <c r="T3117" s="1" t="s">
        <v>631</v>
      </c>
      <c r="U3117" s="1" t="s">
        <v>102</v>
      </c>
      <c r="V3117" t="s">
        <v>29</v>
      </c>
      <c r="W3117"/>
      <c r="X3117" t="s">
        <v>30</v>
      </c>
    </row>
    <row r="3118" spans="2:24">
      <c r="B3118" s="2" t="s">
        <v>4425</v>
      </c>
      <c r="C3118" s="1"/>
      <c r="D3118" s="1"/>
      <c r="E3118" s="1"/>
      <c r="F3118" s="1"/>
      <c r="G3118" s="1"/>
      <c r="H3118" s="1"/>
      <c r="I3118"/>
      <c r="J3118"/>
      <c r="K3118"/>
      <c r="L3118"/>
      <c r="M3118"/>
      <c r="N3118"/>
      <c r="O3118"/>
      <c r="Q3118" t="s">
        <v>25</v>
      </c>
      <c r="R3118" s="1"/>
      <c r="S3118" s="1"/>
      <c r="T3118" s="1" t="s">
        <v>621</v>
      </c>
      <c r="U3118" s="1" t="s">
        <v>276</v>
      </c>
      <c r="V3118" t="s">
        <v>29</v>
      </c>
      <c r="W3118"/>
      <c r="X3118" t="s">
        <v>30</v>
      </c>
    </row>
    <row r="3119" spans="2:24">
      <c r="B3119" s="2" t="s">
        <v>4426</v>
      </c>
      <c r="C3119" s="1">
        <v>9425362095</v>
      </c>
      <c r="D3119" s="1"/>
      <c r="E3119" s="1"/>
      <c r="F3119" s="1"/>
      <c r="G3119" s="1" t="s">
        <v>45</v>
      </c>
      <c r="H3119" s="1" t="s">
        <v>331</v>
      </c>
      <c r="I3119"/>
      <c r="J3119"/>
      <c r="K3119"/>
      <c r="L3119"/>
      <c r="M3119"/>
      <c r="N3119"/>
      <c r="O3119"/>
      <c r="Q3119" t="s">
        <v>25</v>
      </c>
      <c r="R3119" s="1" t="s">
        <v>4427</v>
      </c>
      <c r="S3119" s="1"/>
      <c r="T3119" s="1" t="s">
        <v>519</v>
      </c>
      <c r="U3119" s="1" t="s">
        <v>105</v>
      </c>
      <c r="V3119" t="s">
        <v>29</v>
      </c>
      <c r="W3119"/>
      <c r="X3119" t="s">
        <v>30</v>
      </c>
    </row>
    <row r="3120" spans="2:24">
      <c r="B3120" s="2" t="s">
        <v>4428</v>
      </c>
      <c r="C3120" s="1"/>
      <c r="D3120" s="1"/>
      <c r="E3120" s="1"/>
      <c r="F3120" s="1"/>
      <c r="G3120" s="1"/>
      <c r="H3120" s="1"/>
      <c r="I3120"/>
      <c r="J3120"/>
      <c r="K3120"/>
      <c r="L3120"/>
      <c r="M3120"/>
      <c r="N3120"/>
      <c r="O3120"/>
      <c r="Q3120" t="s">
        <v>25</v>
      </c>
      <c r="R3120" s="1"/>
      <c r="S3120" s="1"/>
      <c r="T3120" s="1" t="s">
        <v>52</v>
      </c>
      <c r="U3120" s="1" t="s">
        <v>53</v>
      </c>
      <c r="V3120" t="s">
        <v>29</v>
      </c>
      <c r="W3120"/>
      <c r="X3120" t="s">
        <v>30</v>
      </c>
    </row>
    <row r="3121" spans="2:24">
      <c r="B3121" s="2" t="s">
        <v>4429</v>
      </c>
      <c r="C3121" s="1">
        <v>9471654465</v>
      </c>
      <c r="D3121" s="1"/>
      <c r="E3121" s="1"/>
      <c r="F3121" s="1"/>
      <c r="G3121" s="1" t="s">
        <v>1216</v>
      </c>
      <c r="H3121" s="1" t="s">
        <v>57</v>
      </c>
      <c r="I3121"/>
      <c r="J3121"/>
      <c r="K3121"/>
      <c r="L3121"/>
      <c r="M3121"/>
      <c r="N3121"/>
      <c r="O3121"/>
      <c r="Q3121" t="s">
        <v>25</v>
      </c>
      <c r="R3121" s="1"/>
      <c r="S3121" s="1"/>
      <c r="T3121" s="1" t="s">
        <v>1027</v>
      </c>
      <c r="U3121" s="1" t="s">
        <v>284</v>
      </c>
      <c r="V3121" t="s">
        <v>29</v>
      </c>
      <c r="W3121"/>
      <c r="X3121" t="s">
        <v>30</v>
      </c>
    </row>
    <row r="3122" spans="2:24">
      <c r="B3122" s="2" t="s">
        <v>4430</v>
      </c>
      <c r="C3122" s="1"/>
      <c r="D3122" s="1"/>
      <c r="E3122" s="1"/>
      <c r="F3122" s="1"/>
      <c r="G3122" s="1"/>
      <c r="H3122" s="1"/>
      <c r="I3122"/>
      <c r="J3122"/>
      <c r="K3122"/>
      <c r="L3122"/>
      <c r="M3122"/>
      <c r="N3122"/>
      <c r="O3122"/>
      <c r="Q3122" t="s">
        <v>25</v>
      </c>
      <c r="R3122" s="1"/>
      <c r="S3122" s="1"/>
      <c r="T3122" s="1" t="s">
        <v>313</v>
      </c>
      <c r="U3122" s="1" t="s">
        <v>43</v>
      </c>
      <c r="V3122" t="s">
        <v>29</v>
      </c>
      <c r="W3122"/>
      <c r="X3122" t="s">
        <v>30</v>
      </c>
    </row>
    <row r="3123" spans="2:24">
      <c r="B3123" s="2" t="s">
        <v>4431</v>
      </c>
      <c r="C3123" s="1"/>
      <c r="D3123" s="1"/>
      <c r="E3123" s="1"/>
      <c r="F3123" s="1"/>
      <c r="G3123" s="1"/>
      <c r="H3123" s="1"/>
      <c r="I3123"/>
      <c r="J3123"/>
      <c r="K3123"/>
      <c r="L3123"/>
      <c r="M3123"/>
      <c r="N3123"/>
      <c r="O3123"/>
      <c r="Q3123" t="s">
        <v>25</v>
      </c>
      <c r="R3123" s="1"/>
      <c r="S3123" s="1"/>
      <c r="T3123" s="1" t="s">
        <v>1836</v>
      </c>
      <c r="U3123" s="1" t="s">
        <v>105</v>
      </c>
      <c r="V3123" t="s">
        <v>29</v>
      </c>
      <c r="W3123"/>
      <c r="X3123" t="s">
        <v>30</v>
      </c>
    </row>
    <row r="3124" spans="2:24">
      <c r="B3124" s="2" t="s">
        <v>4432</v>
      </c>
      <c r="C3124" s="1"/>
      <c r="D3124" s="1"/>
      <c r="E3124" s="1"/>
      <c r="F3124" s="1"/>
      <c r="G3124" s="1"/>
      <c r="H3124" s="1"/>
      <c r="I3124"/>
      <c r="J3124"/>
      <c r="K3124"/>
      <c r="L3124"/>
      <c r="M3124"/>
      <c r="N3124"/>
      <c r="O3124"/>
      <c r="Q3124" t="s">
        <v>25</v>
      </c>
      <c r="R3124" s="1"/>
      <c r="S3124" s="1"/>
      <c r="T3124" s="1" t="s">
        <v>608</v>
      </c>
      <c r="U3124" s="1" t="s">
        <v>78</v>
      </c>
      <c r="V3124" t="s">
        <v>29</v>
      </c>
      <c r="W3124"/>
      <c r="X3124" t="s">
        <v>30</v>
      </c>
    </row>
    <row r="3125" spans="2:24">
      <c r="B3125" s="2" t="s">
        <v>4433</v>
      </c>
      <c r="C3125" s="1"/>
      <c r="D3125" s="1"/>
      <c r="E3125" s="1"/>
      <c r="F3125" s="1"/>
      <c r="G3125" s="1"/>
      <c r="H3125" s="1"/>
      <c r="I3125"/>
      <c r="J3125"/>
      <c r="K3125"/>
      <c r="L3125"/>
      <c r="M3125"/>
      <c r="N3125"/>
      <c r="O3125"/>
      <c r="Q3125" t="s">
        <v>25</v>
      </c>
      <c r="R3125" s="1"/>
      <c r="S3125" s="1"/>
      <c r="T3125" s="1" t="s">
        <v>39</v>
      </c>
      <c r="U3125" s="1" t="s">
        <v>28</v>
      </c>
      <c r="V3125" t="s">
        <v>29</v>
      </c>
      <c r="W3125"/>
      <c r="X3125" t="s">
        <v>30</v>
      </c>
    </row>
    <row r="3126" spans="2:24">
      <c r="B3126" s="2" t="s">
        <v>4434</v>
      </c>
      <c r="C3126" s="1"/>
      <c r="D3126" s="1"/>
      <c r="E3126" s="1"/>
      <c r="F3126" s="1"/>
      <c r="G3126" s="1"/>
      <c r="H3126" s="1"/>
      <c r="I3126"/>
      <c r="J3126"/>
      <c r="K3126"/>
      <c r="L3126"/>
      <c r="M3126"/>
      <c r="N3126"/>
      <c r="O3126"/>
      <c r="Q3126" t="s">
        <v>25</v>
      </c>
      <c r="R3126" s="1"/>
      <c r="S3126" s="1"/>
      <c r="T3126" s="1" t="s">
        <v>52</v>
      </c>
      <c r="U3126" s="1" t="s">
        <v>53</v>
      </c>
      <c r="V3126" t="s">
        <v>29</v>
      </c>
      <c r="W3126"/>
      <c r="X3126" t="s">
        <v>30</v>
      </c>
    </row>
    <row r="3127" spans="2:24">
      <c r="B3127" s="2" t="s">
        <v>4435</v>
      </c>
      <c r="C3127" s="1">
        <v>9302080051</v>
      </c>
      <c r="D3127" s="1"/>
      <c r="E3127" s="1"/>
      <c r="F3127" s="1"/>
      <c r="G3127" s="1" t="s">
        <v>1942</v>
      </c>
      <c r="H3127" s="1" t="s">
        <v>247</v>
      </c>
      <c r="I3127"/>
      <c r="J3127"/>
      <c r="K3127"/>
      <c r="L3127"/>
      <c r="M3127"/>
      <c r="N3127"/>
      <c r="O3127"/>
      <c r="Q3127" t="s">
        <v>25</v>
      </c>
      <c r="R3127" s="1"/>
      <c r="S3127" s="1"/>
      <c r="T3127" s="1" t="s">
        <v>4436</v>
      </c>
      <c r="U3127" s="1" t="s">
        <v>105</v>
      </c>
      <c r="V3127" t="s">
        <v>29</v>
      </c>
      <c r="W3127"/>
      <c r="X3127" t="s">
        <v>30</v>
      </c>
    </row>
    <row r="3128" spans="2:24">
      <c r="B3128" s="2" t="s">
        <v>4437</v>
      </c>
      <c r="C3128" s="1"/>
      <c r="D3128" s="1"/>
      <c r="E3128" s="1"/>
      <c r="F3128" s="1"/>
      <c r="G3128" s="1"/>
      <c r="H3128" s="1"/>
      <c r="I3128"/>
      <c r="J3128"/>
      <c r="K3128"/>
      <c r="L3128"/>
      <c r="M3128"/>
      <c r="N3128"/>
      <c r="O3128"/>
      <c r="Q3128" t="s">
        <v>25</v>
      </c>
      <c r="R3128" s="1" t="s">
        <v>4438</v>
      </c>
      <c r="S3128" s="1"/>
      <c r="T3128" s="1" t="s">
        <v>303</v>
      </c>
      <c r="U3128" s="1" t="s">
        <v>116</v>
      </c>
      <c r="V3128" t="s">
        <v>29</v>
      </c>
      <c r="W3128"/>
      <c r="X3128" t="s">
        <v>30</v>
      </c>
    </row>
    <row r="3129" spans="2:24">
      <c r="B3129" s="2" t="s">
        <v>4439</v>
      </c>
      <c r="C3129" s="1"/>
      <c r="D3129" s="1"/>
      <c r="E3129" s="1"/>
      <c r="F3129" s="1"/>
      <c r="G3129" s="1"/>
      <c r="H3129" s="1"/>
      <c r="I3129"/>
      <c r="J3129"/>
      <c r="K3129"/>
      <c r="L3129"/>
      <c r="M3129"/>
      <c r="N3129"/>
      <c r="O3129"/>
      <c r="Q3129" t="s">
        <v>25</v>
      </c>
      <c r="R3129" s="1" t="s">
        <v>4440</v>
      </c>
      <c r="S3129" s="1"/>
      <c r="T3129" s="1" t="s">
        <v>39</v>
      </c>
      <c r="U3129" s="1" t="s">
        <v>28</v>
      </c>
      <c r="V3129" t="s">
        <v>29</v>
      </c>
      <c r="W3129"/>
      <c r="X3129" t="s">
        <v>30</v>
      </c>
    </row>
    <row r="3130" spans="2:24">
      <c r="B3130" s="2" t="s">
        <v>4441</v>
      </c>
      <c r="C3130" s="1"/>
      <c r="D3130" s="1"/>
      <c r="E3130" s="1"/>
      <c r="F3130" s="1"/>
      <c r="G3130" s="1"/>
      <c r="H3130" s="1"/>
      <c r="I3130"/>
      <c r="J3130"/>
      <c r="K3130"/>
      <c r="L3130"/>
      <c r="M3130"/>
      <c r="N3130"/>
      <c r="O3130"/>
      <c r="Q3130" t="s">
        <v>25</v>
      </c>
      <c r="R3130" s="1" t="s">
        <v>4442</v>
      </c>
      <c r="S3130" s="1"/>
      <c r="T3130" s="1" t="s">
        <v>2445</v>
      </c>
      <c r="U3130" s="1" t="s">
        <v>105</v>
      </c>
      <c r="V3130" t="s">
        <v>29</v>
      </c>
      <c r="W3130"/>
      <c r="X3130" t="s">
        <v>30</v>
      </c>
    </row>
    <row r="3131" spans="2:24">
      <c r="B3131" s="2" t="s">
        <v>4443</v>
      </c>
      <c r="C3131" s="1"/>
      <c r="D3131" s="1"/>
      <c r="E3131" s="1"/>
      <c r="F3131" s="1"/>
      <c r="G3131" s="1"/>
      <c r="H3131" s="1"/>
      <c r="I3131"/>
      <c r="J3131"/>
      <c r="K3131"/>
      <c r="L3131"/>
      <c r="M3131"/>
      <c r="N3131"/>
      <c r="O3131"/>
      <c r="Q3131" t="s">
        <v>25</v>
      </c>
      <c r="R3131" s="1"/>
      <c r="S3131" s="1"/>
      <c r="T3131" s="1" t="s">
        <v>52</v>
      </c>
      <c r="U3131" s="1" t="s">
        <v>53</v>
      </c>
      <c r="V3131" t="s">
        <v>29</v>
      </c>
      <c r="W3131"/>
      <c r="X3131" t="s">
        <v>30</v>
      </c>
    </row>
    <row r="3132" spans="2:24">
      <c r="B3132" s="2" t="s">
        <v>4444</v>
      </c>
      <c r="C3132" s="1">
        <v>9680131360</v>
      </c>
      <c r="D3132" s="1"/>
      <c r="E3132" s="1"/>
      <c r="F3132" s="1"/>
      <c r="G3132" s="1" t="s">
        <v>45</v>
      </c>
      <c r="H3132" s="1" t="s">
        <v>57</v>
      </c>
      <c r="I3132"/>
      <c r="J3132"/>
      <c r="K3132"/>
      <c r="L3132"/>
      <c r="M3132"/>
      <c r="N3132"/>
      <c r="O3132"/>
      <c r="Q3132" t="s">
        <v>25</v>
      </c>
      <c r="R3132" s="1"/>
      <c r="S3132" s="1"/>
      <c r="T3132" s="1" t="s">
        <v>86</v>
      </c>
      <c r="U3132" s="1" t="s">
        <v>43</v>
      </c>
      <c r="V3132" t="s">
        <v>29</v>
      </c>
      <c r="W3132"/>
      <c r="X3132" t="s">
        <v>30</v>
      </c>
    </row>
    <row r="3133" spans="2:24">
      <c r="B3133" s="2" t="s">
        <v>4445</v>
      </c>
      <c r="C3133" s="1"/>
      <c r="D3133" s="1"/>
      <c r="E3133" s="1"/>
      <c r="F3133" s="1"/>
      <c r="G3133" s="1"/>
      <c r="H3133" s="1"/>
      <c r="I3133"/>
      <c r="J3133"/>
      <c r="K3133"/>
      <c r="L3133"/>
      <c r="M3133"/>
      <c r="N3133"/>
      <c r="O3133"/>
      <c r="Q3133" t="s">
        <v>25</v>
      </c>
      <c r="R3133" s="1"/>
      <c r="S3133" s="1"/>
      <c r="T3133" s="1" t="s">
        <v>1801</v>
      </c>
      <c r="U3133" s="1" t="s">
        <v>105</v>
      </c>
      <c r="V3133" t="s">
        <v>29</v>
      </c>
      <c r="W3133"/>
      <c r="X3133" t="s">
        <v>30</v>
      </c>
    </row>
    <row r="3134" spans="2:24">
      <c r="B3134" s="2" t="s">
        <v>4446</v>
      </c>
      <c r="C3134" s="1">
        <v>9371032924</v>
      </c>
      <c r="D3134" s="1"/>
      <c r="E3134" s="1"/>
      <c r="F3134" s="1"/>
      <c r="G3134" s="1" t="s">
        <v>45</v>
      </c>
      <c r="H3134" s="1" t="s">
        <v>247</v>
      </c>
      <c r="I3134"/>
      <c r="J3134"/>
      <c r="K3134"/>
      <c r="L3134"/>
      <c r="M3134"/>
      <c r="N3134"/>
      <c r="O3134"/>
      <c r="Q3134" t="s">
        <v>25</v>
      </c>
      <c r="R3134" s="1"/>
      <c r="S3134" s="1"/>
      <c r="T3134" s="1" t="s">
        <v>366</v>
      </c>
      <c r="U3134" s="1" t="s">
        <v>33</v>
      </c>
      <c r="V3134" t="s">
        <v>29</v>
      </c>
      <c r="W3134"/>
      <c r="X3134" t="s">
        <v>30</v>
      </c>
    </row>
    <row r="3135" spans="2:24">
      <c r="B3135" s="2" t="s">
        <v>4447</v>
      </c>
      <c r="C3135" s="1">
        <v>9825515203</v>
      </c>
      <c r="D3135" s="1"/>
      <c r="E3135" s="1"/>
      <c r="F3135" s="1"/>
      <c r="G3135" s="1" t="s">
        <v>45</v>
      </c>
      <c r="H3135" s="1" t="s">
        <v>1065</v>
      </c>
      <c r="I3135"/>
      <c r="J3135"/>
      <c r="K3135"/>
      <c r="L3135"/>
      <c r="M3135"/>
      <c r="N3135"/>
      <c r="O3135"/>
      <c r="Q3135" t="s">
        <v>25</v>
      </c>
      <c r="R3135" s="1"/>
      <c r="S3135" s="1"/>
      <c r="T3135" s="1" t="s">
        <v>255</v>
      </c>
      <c r="U3135" s="1" t="s">
        <v>116</v>
      </c>
      <c r="V3135" t="s">
        <v>29</v>
      </c>
      <c r="W3135"/>
      <c r="X3135" t="s">
        <v>30</v>
      </c>
    </row>
    <row r="3136" spans="2:24">
      <c r="B3136" s="2" t="s">
        <v>4448</v>
      </c>
      <c r="C3136" s="1"/>
      <c r="D3136" s="1"/>
      <c r="E3136" s="1"/>
      <c r="F3136" s="1"/>
      <c r="G3136" s="1"/>
      <c r="H3136" s="1"/>
      <c r="I3136"/>
      <c r="J3136"/>
      <c r="K3136"/>
      <c r="L3136"/>
      <c r="M3136"/>
      <c r="N3136"/>
      <c r="O3136"/>
      <c r="Q3136" t="s">
        <v>25</v>
      </c>
      <c r="R3136" s="1" t="s">
        <v>4449</v>
      </c>
      <c r="S3136" s="1"/>
      <c r="T3136" s="1" t="s">
        <v>39</v>
      </c>
      <c r="U3136" s="1" t="s">
        <v>28</v>
      </c>
      <c r="V3136" t="s">
        <v>29</v>
      </c>
      <c r="W3136"/>
      <c r="X3136" t="s">
        <v>30</v>
      </c>
    </row>
    <row r="3137" spans="2:24">
      <c r="B3137" s="2" t="s">
        <v>4450</v>
      </c>
      <c r="C3137" s="1">
        <v>9218686700</v>
      </c>
      <c r="D3137" s="1"/>
      <c r="E3137" s="1"/>
      <c r="F3137" s="1"/>
      <c r="G3137" s="1" t="s">
        <v>45</v>
      </c>
      <c r="H3137" s="1" t="s">
        <v>331</v>
      </c>
      <c r="I3137"/>
      <c r="J3137"/>
      <c r="K3137"/>
      <c r="L3137"/>
      <c r="M3137"/>
      <c r="N3137"/>
      <c r="O3137"/>
      <c r="Q3137" t="s">
        <v>25</v>
      </c>
      <c r="R3137" s="1" t="s">
        <v>4451</v>
      </c>
      <c r="S3137" s="1"/>
      <c r="T3137" s="1" t="s">
        <v>4452</v>
      </c>
      <c r="U3137" s="1" t="s">
        <v>477</v>
      </c>
      <c r="V3137" t="s">
        <v>29</v>
      </c>
      <c r="W3137"/>
      <c r="X3137" t="s">
        <v>30</v>
      </c>
    </row>
    <row r="3138" spans="2:24">
      <c r="B3138" s="2" t="s">
        <v>4453</v>
      </c>
      <c r="C3138" s="1"/>
      <c r="D3138" s="1"/>
      <c r="E3138" s="1"/>
      <c r="F3138" s="1"/>
      <c r="G3138" s="1"/>
      <c r="H3138" s="1"/>
      <c r="I3138"/>
      <c r="J3138"/>
      <c r="K3138"/>
      <c r="L3138"/>
      <c r="M3138"/>
      <c r="N3138"/>
      <c r="O3138"/>
      <c r="Q3138" t="s">
        <v>25</v>
      </c>
      <c r="R3138" s="1"/>
      <c r="S3138" s="1"/>
      <c r="T3138" s="1" t="s">
        <v>3919</v>
      </c>
      <c r="U3138" s="1" t="s">
        <v>33</v>
      </c>
      <c r="V3138" t="s">
        <v>29</v>
      </c>
      <c r="W3138"/>
      <c r="X3138" t="s">
        <v>30</v>
      </c>
    </row>
    <row r="3139" spans="2:24">
      <c r="B3139" s="2" t="s">
        <v>4454</v>
      </c>
      <c r="C3139" s="1"/>
      <c r="D3139" s="1"/>
      <c r="E3139" s="1"/>
      <c r="F3139" s="1"/>
      <c r="G3139" s="1"/>
      <c r="H3139" s="1"/>
      <c r="I3139"/>
      <c r="J3139"/>
      <c r="K3139"/>
      <c r="L3139"/>
      <c r="M3139"/>
      <c r="N3139"/>
      <c r="O3139"/>
      <c r="Q3139" t="s">
        <v>25</v>
      </c>
      <c r="R3139" s="1"/>
      <c r="S3139" s="1"/>
      <c r="T3139" s="1" t="s">
        <v>52</v>
      </c>
      <c r="U3139" s="1" t="s">
        <v>53</v>
      </c>
      <c r="V3139" t="s">
        <v>29</v>
      </c>
      <c r="W3139"/>
      <c r="X3139" t="s">
        <v>30</v>
      </c>
    </row>
    <row r="3140" spans="2:24">
      <c r="B3140" s="2" t="s">
        <v>4455</v>
      </c>
      <c r="C3140" s="1"/>
      <c r="D3140" s="1"/>
      <c r="E3140" s="1"/>
      <c r="F3140" s="1"/>
      <c r="G3140" s="1"/>
      <c r="H3140" s="1"/>
      <c r="I3140"/>
      <c r="J3140"/>
      <c r="K3140"/>
      <c r="L3140"/>
      <c r="M3140"/>
      <c r="N3140"/>
      <c r="O3140"/>
      <c r="Q3140" t="s">
        <v>25</v>
      </c>
      <c r="R3140" s="1" t="s">
        <v>4456</v>
      </c>
      <c r="S3140" s="1"/>
      <c r="T3140" s="1" t="s">
        <v>32</v>
      </c>
      <c r="U3140" s="1" t="s">
        <v>33</v>
      </c>
      <c r="V3140" t="s">
        <v>29</v>
      </c>
      <c r="W3140"/>
      <c r="X3140" t="s">
        <v>30</v>
      </c>
    </row>
    <row r="3141" spans="2:24">
      <c r="B3141" s="2" t="s">
        <v>4457</v>
      </c>
      <c r="C3141" s="1"/>
      <c r="D3141" s="1"/>
      <c r="E3141" s="1"/>
      <c r="F3141" s="1"/>
      <c r="G3141" s="1"/>
      <c r="H3141" s="1"/>
      <c r="I3141"/>
      <c r="J3141"/>
      <c r="K3141"/>
      <c r="L3141"/>
      <c r="M3141"/>
      <c r="N3141"/>
      <c r="O3141"/>
      <c r="Q3141" t="s">
        <v>25</v>
      </c>
      <c r="R3141" s="1"/>
      <c r="S3141" s="1"/>
      <c r="T3141" s="1" t="s">
        <v>614</v>
      </c>
      <c r="U3141" s="1" t="s">
        <v>70</v>
      </c>
      <c r="V3141" t="s">
        <v>29</v>
      </c>
      <c r="W3141"/>
      <c r="X3141" t="s">
        <v>30</v>
      </c>
    </row>
    <row r="3142" spans="2:24">
      <c r="B3142" s="2" t="s">
        <v>4458</v>
      </c>
      <c r="C3142" s="1"/>
      <c r="D3142" s="1"/>
      <c r="E3142" s="1"/>
      <c r="F3142" s="1"/>
      <c r="G3142" s="1"/>
      <c r="H3142" s="1"/>
      <c r="I3142"/>
      <c r="J3142"/>
      <c r="K3142"/>
      <c r="L3142"/>
      <c r="M3142"/>
      <c r="N3142"/>
      <c r="O3142"/>
      <c r="Q3142" t="s">
        <v>25</v>
      </c>
      <c r="R3142" s="1"/>
      <c r="S3142" s="1"/>
      <c r="T3142" s="1" t="s">
        <v>258</v>
      </c>
      <c r="U3142" s="1" t="s">
        <v>179</v>
      </c>
      <c r="V3142" t="s">
        <v>29</v>
      </c>
      <c r="W3142"/>
      <c r="X3142" t="s">
        <v>30</v>
      </c>
    </row>
    <row r="3143" spans="2:24">
      <c r="B3143" s="2" t="s">
        <v>4459</v>
      </c>
      <c r="C3143" s="1"/>
      <c r="D3143" s="1"/>
      <c r="E3143" s="1"/>
      <c r="F3143" s="1"/>
      <c r="G3143" s="1"/>
      <c r="H3143" s="1"/>
      <c r="I3143"/>
      <c r="J3143"/>
      <c r="K3143"/>
      <c r="L3143"/>
      <c r="M3143"/>
      <c r="N3143"/>
      <c r="O3143"/>
      <c r="Q3143" t="s">
        <v>25</v>
      </c>
      <c r="R3143" s="1" t="s">
        <v>4460</v>
      </c>
      <c r="S3143" s="1"/>
      <c r="T3143" s="1" t="s">
        <v>830</v>
      </c>
      <c r="U3143" s="1" t="s">
        <v>28</v>
      </c>
      <c r="V3143" t="s">
        <v>29</v>
      </c>
      <c r="W3143"/>
      <c r="X3143" t="s">
        <v>30</v>
      </c>
    </row>
    <row r="3144" spans="2:24">
      <c r="B3144" s="2" t="s">
        <v>4461</v>
      </c>
      <c r="C3144" s="1"/>
      <c r="D3144" s="1"/>
      <c r="E3144" s="1"/>
      <c r="F3144" s="1"/>
      <c r="G3144" s="1"/>
      <c r="H3144" s="1"/>
      <c r="I3144"/>
      <c r="J3144"/>
      <c r="K3144"/>
      <c r="L3144"/>
      <c r="M3144"/>
      <c r="N3144"/>
      <c r="O3144"/>
      <c r="Q3144" t="s">
        <v>25</v>
      </c>
      <c r="R3144" s="1"/>
      <c r="S3144" s="1"/>
      <c r="T3144" s="1" t="s">
        <v>52</v>
      </c>
      <c r="U3144" s="1" t="s">
        <v>53</v>
      </c>
      <c r="V3144" t="s">
        <v>29</v>
      </c>
      <c r="W3144"/>
      <c r="X3144" t="s">
        <v>30</v>
      </c>
    </row>
    <row r="3145" spans="2:24">
      <c r="B3145" s="2" t="s">
        <v>4462</v>
      </c>
      <c r="C3145" s="1"/>
      <c r="D3145" s="1"/>
      <c r="E3145" s="1"/>
      <c r="F3145" s="1"/>
      <c r="G3145" s="1"/>
      <c r="H3145" s="1"/>
      <c r="I3145"/>
      <c r="J3145"/>
      <c r="K3145"/>
      <c r="L3145"/>
      <c r="M3145"/>
      <c r="N3145"/>
      <c r="O3145"/>
      <c r="Q3145" t="s">
        <v>25</v>
      </c>
      <c r="R3145" s="1"/>
      <c r="S3145" s="1"/>
      <c r="T3145" s="1" t="s">
        <v>52</v>
      </c>
      <c r="U3145" s="1" t="s">
        <v>53</v>
      </c>
      <c r="V3145" t="s">
        <v>29</v>
      </c>
      <c r="W3145"/>
      <c r="X3145" t="s">
        <v>30</v>
      </c>
    </row>
    <row r="3146" spans="2:24">
      <c r="B3146" s="2" t="s">
        <v>4463</v>
      </c>
      <c r="C3146" s="1"/>
      <c r="D3146" s="1"/>
      <c r="E3146" s="1"/>
      <c r="F3146" s="1"/>
      <c r="G3146" s="1"/>
      <c r="H3146" s="1"/>
      <c r="I3146"/>
      <c r="J3146"/>
      <c r="K3146"/>
      <c r="L3146"/>
      <c r="M3146"/>
      <c r="N3146"/>
      <c r="O3146"/>
      <c r="Q3146" t="s">
        <v>25</v>
      </c>
      <c r="R3146" s="1"/>
      <c r="S3146" s="1"/>
      <c r="T3146" s="1" t="s">
        <v>356</v>
      </c>
      <c r="U3146" s="1" t="s">
        <v>78</v>
      </c>
      <c r="V3146" t="s">
        <v>29</v>
      </c>
      <c r="W3146"/>
      <c r="X3146" t="s">
        <v>30</v>
      </c>
    </row>
    <row r="3147" spans="2:24">
      <c r="B3147" s="2" t="s">
        <v>4464</v>
      </c>
      <c r="C3147" s="1"/>
      <c r="D3147" s="1"/>
      <c r="E3147" s="1"/>
      <c r="F3147" s="1"/>
      <c r="G3147" s="1"/>
      <c r="H3147" s="1"/>
      <c r="I3147"/>
      <c r="J3147"/>
      <c r="K3147"/>
      <c r="L3147"/>
      <c r="M3147"/>
      <c r="N3147"/>
      <c r="O3147"/>
      <c r="Q3147" t="s">
        <v>25</v>
      </c>
      <c r="R3147" s="1" t="s">
        <v>4465</v>
      </c>
      <c r="S3147" s="1"/>
      <c r="T3147" s="1" t="s">
        <v>583</v>
      </c>
      <c r="U3147" s="1" t="s">
        <v>90</v>
      </c>
      <c r="V3147" t="s">
        <v>29</v>
      </c>
      <c r="W3147"/>
      <c r="X3147" t="s">
        <v>30</v>
      </c>
    </row>
    <row r="3148" spans="2:24">
      <c r="B3148" s="2" t="s">
        <v>4466</v>
      </c>
      <c r="C3148" s="1">
        <v>9560136191</v>
      </c>
      <c r="D3148" s="1"/>
      <c r="E3148" s="1"/>
      <c r="F3148" s="1"/>
      <c r="G3148" s="1" t="s">
        <v>45</v>
      </c>
      <c r="H3148" s="1" t="s">
        <v>57</v>
      </c>
      <c r="I3148"/>
      <c r="J3148"/>
      <c r="K3148"/>
      <c r="L3148"/>
      <c r="M3148"/>
      <c r="N3148"/>
      <c r="O3148"/>
      <c r="Q3148" t="s">
        <v>25</v>
      </c>
      <c r="R3148" s="1"/>
      <c r="S3148" s="1"/>
      <c r="T3148" s="1" t="s">
        <v>84</v>
      </c>
      <c r="U3148" s="1" t="s">
        <v>53</v>
      </c>
      <c r="V3148" t="s">
        <v>29</v>
      </c>
      <c r="W3148"/>
      <c r="X3148" t="s">
        <v>30</v>
      </c>
    </row>
    <row r="3149" spans="2:24">
      <c r="B3149" s="2" t="s">
        <v>4467</v>
      </c>
      <c r="C3149" s="1">
        <v>9354138808</v>
      </c>
      <c r="D3149" s="1"/>
      <c r="E3149" s="1"/>
      <c r="F3149" s="1"/>
      <c r="G3149" s="1" t="s">
        <v>146</v>
      </c>
      <c r="H3149" s="1" t="s">
        <v>247</v>
      </c>
      <c r="I3149"/>
      <c r="J3149"/>
      <c r="K3149"/>
      <c r="L3149"/>
      <c r="M3149"/>
      <c r="N3149"/>
      <c r="O3149"/>
      <c r="Q3149" t="s">
        <v>25</v>
      </c>
      <c r="R3149" s="1"/>
      <c r="S3149" s="1"/>
      <c r="T3149" s="1" t="s">
        <v>594</v>
      </c>
      <c r="U3149" s="1" t="s">
        <v>53</v>
      </c>
      <c r="V3149" t="s">
        <v>29</v>
      </c>
      <c r="W3149"/>
      <c r="X3149" t="s">
        <v>30</v>
      </c>
    </row>
    <row r="3150" spans="2:24">
      <c r="B3150" s="2" t="s">
        <v>4468</v>
      </c>
      <c r="C3150" s="1"/>
      <c r="D3150" s="1"/>
      <c r="E3150" s="1"/>
      <c r="F3150" s="1"/>
      <c r="G3150" s="1"/>
      <c r="H3150" s="1"/>
      <c r="I3150"/>
      <c r="J3150"/>
      <c r="K3150"/>
      <c r="L3150"/>
      <c r="M3150"/>
      <c r="N3150"/>
      <c r="O3150"/>
      <c r="Q3150" t="s">
        <v>25</v>
      </c>
      <c r="R3150" s="1"/>
      <c r="S3150" s="1"/>
      <c r="T3150" s="1" t="s">
        <v>52</v>
      </c>
      <c r="U3150" s="1" t="s">
        <v>53</v>
      </c>
      <c r="V3150" t="s">
        <v>29</v>
      </c>
      <c r="W3150"/>
      <c r="X3150" t="s">
        <v>30</v>
      </c>
    </row>
    <row r="3151" spans="2:24">
      <c r="B3151" s="2" t="s">
        <v>4469</v>
      </c>
      <c r="C3151" s="1"/>
      <c r="D3151" s="1"/>
      <c r="E3151" s="1"/>
      <c r="F3151" s="1"/>
      <c r="G3151" s="1"/>
      <c r="H3151" s="1"/>
      <c r="I3151"/>
      <c r="J3151"/>
      <c r="K3151"/>
      <c r="L3151"/>
      <c r="M3151"/>
      <c r="N3151"/>
      <c r="O3151"/>
      <c r="Q3151" t="s">
        <v>25</v>
      </c>
      <c r="R3151" s="1" t="s">
        <v>4470</v>
      </c>
      <c r="S3151" s="1"/>
      <c r="T3151" s="1" t="s">
        <v>2859</v>
      </c>
      <c r="U3151" s="1" t="s">
        <v>60</v>
      </c>
      <c r="V3151" t="s">
        <v>29</v>
      </c>
      <c r="W3151"/>
      <c r="X3151" t="s">
        <v>30</v>
      </c>
    </row>
    <row r="3152" spans="2:24">
      <c r="B3152" s="2" t="s">
        <v>4471</v>
      </c>
      <c r="C3152" s="1"/>
      <c r="D3152" s="1"/>
      <c r="E3152" s="1"/>
      <c r="F3152" s="1"/>
      <c r="G3152" s="1"/>
      <c r="H3152" s="1"/>
      <c r="I3152"/>
      <c r="J3152"/>
      <c r="K3152"/>
      <c r="L3152"/>
      <c r="M3152"/>
      <c r="N3152"/>
      <c r="O3152"/>
      <c r="Q3152" t="s">
        <v>25</v>
      </c>
      <c r="R3152" s="1"/>
      <c r="S3152" s="1"/>
      <c r="T3152" s="1" t="s">
        <v>4472</v>
      </c>
      <c r="U3152" s="1" t="s">
        <v>116</v>
      </c>
      <c r="V3152" t="s">
        <v>29</v>
      </c>
      <c r="W3152"/>
      <c r="X3152" t="s">
        <v>30</v>
      </c>
    </row>
    <row r="3153" spans="2:24">
      <c r="B3153" s="2" t="s">
        <v>4473</v>
      </c>
      <c r="C3153" s="1">
        <v>9981525808</v>
      </c>
      <c r="D3153" s="1"/>
      <c r="E3153" s="1"/>
      <c r="F3153" s="1"/>
      <c r="G3153" s="1" t="s">
        <v>56</v>
      </c>
      <c r="H3153" s="1" t="s">
        <v>1065</v>
      </c>
      <c r="I3153"/>
      <c r="J3153"/>
      <c r="K3153"/>
      <c r="L3153"/>
      <c r="M3153"/>
      <c r="N3153"/>
      <c r="O3153"/>
      <c r="Q3153" t="s">
        <v>25</v>
      </c>
      <c r="R3153" s="1" t="s">
        <v>4474</v>
      </c>
      <c r="S3153" s="1"/>
      <c r="T3153" s="1" t="s">
        <v>410</v>
      </c>
      <c r="U3153" s="1" t="s">
        <v>350</v>
      </c>
      <c r="V3153" t="s">
        <v>29</v>
      </c>
      <c r="W3153"/>
      <c r="X3153" t="s">
        <v>30</v>
      </c>
    </row>
    <row r="3154" spans="2:24">
      <c r="B3154" s="2" t="s">
        <v>4475</v>
      </c>
      <c r="C3154" s="1">
        <v>9290884188</v>
      </c>
      <c r="D3154" s="1"/>
      <c r="E3154" s="1"/>
      <c r="F3154" s="1"/>
      <c r="G3154" s="1" t="s">
        <v>1216</v>
      </c>
      <c r="H3154" s="1" t="s">
        <v>46</v>
      </c>
      <c r="I3154"/>
      <c r="J3154"/>
      <c r="K3154"/>
      <c r="L3154"/>
      <c r="M3154"/>
      <c r="N3154"/>
      <c r="O3154"/>
      <c r="Q3154" t="s">
        <v>25</v>
      </c>
      <c r="R3154" s="1"/>
      <c r="S3154" s="1"/>
      <c r="T3154" s="1" t="s">
        <v>621</v>
      </c>
      <c r="U3154" s="1" t="s">
        <v>276</v>
      </c>
      <c r="V3154" t="s">
        <v>29</v>
      </c>
      <c r="W3154"/>
      <c r="X3154" t="s">
        <v>30</v>
      </c>
    </row>
    <row r="3155" spans="2:24">
      <c r="B3155" s="2" t="s">
        <v>4476</v>
      </c>
      <c r="C3155" s="1"/>
      <c r="D3155" s="1"/>
      <c r="E3155" s="1"/>
      <c r="F3155" s="1"/>
      <c r="G3155" s="1"/>
      <c r="H3155" s="1"/>
      <c r="I3155"/>
      <c r="J3155"/>
      <c r="K3155"/>
      <c r="L3155"/>
      <c r="M3155"/>
      <c r="N3155"/>
      <c r="O3155"/>
      <c r="Q3155" t="s">
        <v>25</v>
      </c>
      <c r="R3155" s="1"/>
      <c r="S3155" s="1"/>
      <c r="T3155" s="1" t="s">
        <v>39</v>
      </c>
      <c r="U3155" s="1" t="s">
        <v>28</v>
      </c>
      <c r="V3155" t="s">
        <v>29</v>
      </c>
      <c r="W3155"/>
      <c r="X3155" t="s">
        <v>30</v>
      </c>
    </row>
    <row r="3156" spans="2:24">
      <c r="B3156" s="2" t="s">
        <v>4477</v>
      </c>
      <c r="C3156" s="1"/>
      <c r="D3156" s="1"/>
      <c r="E3156" s="1"/>
      <c r="F3156" s="1"/>
      <c r="G3156" s="1"/>
      <c r="H3156" s="1"/>
      <c r="I3156"/>
      <c r="J3156"/>
      <c r="K3156"/>
      <c r="L3156"/>
      <c r="M3156"/>
      <c r="N3156"/>
      <c r="O3156"/>
      <c r="Q3156" t="s">
        <v>25</v>
      </c>
      <c r="R3156" s="1" t="s">
        <v>4478</v>
      </c>
      <c r="S3156" s="1"/>
      <c r="T3156" s="1" t="s">
        <v>4095</v>
      </c>
      <c r="U3156" s="1" t="s">
        <v>284</v>
      </c>
      <c r="V3156" t="s">
        <v>29</v>
      </c>
      <c r="W3156"/>
      <c r="X3156" t="s">
        <v>30</v>
      </c>
    </row>
    <row r="3157" spans="2:24">
      <c r="B3157" s="2" t="s">
        <v>4479</v>
      </c>
      <c r="C3157" s="1">
        <v>9030777222</v>
      </c>
      <c r="D3157" s="1"/>
      <c r="E3157" s="1"/>
      <c r="F3157" s="1"/>
      <c r="G3157" s="1" t="s">
        <v>1216</v>
      </c>
      <c r="H3157" s="1" t="s">
        <v>57</v>
      </c>
      <c r="I3157"/>
      <c r="J3157"/>
      <c r="K3157"/>
      <c r="L3157"/>
      <c r="M3157"/>
      <c r="N3157"/>
      <c r="O3157"/>
      <c r="Q3157" t="s">
        <v>25</v>
      </c>
      <c r="R3157" s="1"/>
      <c r="S3157" s="1"/>
      <c r="T3157" s="1" t="s">
        <v>184</v>
      </c>
      <c r="U3157" s="1" t="s">
        <v>185</v>
      </c>
      <c r="V3157" t="s">
        <v>29</v>
      </c>
      <c r="W3157"/>
      <c r="X3157" t="s">
        <v>30</v>
      </c>
    </row>
    <row r="3158" spans="2:24">
      <c r="B3158" s="2" t="s">
        <v>4480</v>
      </c>
      <c r="C3158" s="1"/>
      <c r="D3158" s="1"/>
      <c r="E3158" s="1"/>
      <c r="F3158" s="1"/>
      <c r="G3158" s="1"/>
      <c r="H3158" s="1"/>
      <c r="I3158"/>
      <c r="J3158"/>
      <c r="K3158"/>
      <c r="L3158"/>
      <c r="M3158"/>
      <c r="N3158"/>
      <c r="O3158"/>
      <c r="Q3158" t="s">
        <v>25</v>
      </c>
      <c r="R3158" s="1" t="s">
        <v>4481</v>
      </c>
      <c r="S3158" s="1"/>
      <c r="T3158" s="1" t="s">
        <v>4230</v>
      </c>
      <c r="U3158" s="1" t="s">
        <v>102</v>
      </c>
      <c r="V3158" t="s">
        <v>29</v>
      </c>
      <c r="W3158"/>
      <c r="X3158" t="s">
        <v>30</v>
      </c>
    </row>
    <row r="3159" spans="2:24">
      <c r="B3159" s="2" t="s">
        <v>4482</v>
      </c>
      <c r="C3159" s="1"/>
      <c r="D3159" s="1"/>
      <c r="E3159" s="1"/>
      <c r="F3159" s="1"/>
      <c r="G3159" s="1"/>
      <c r="H3159" s="1"/>
      <c r="I3159"/>
      <c r="J3159"/>
      <c r="K3159"/>
      <c r="L3159"/>
      <c r="M3159"/>
      <c r="N3159"/>
      <c r="O3159"/>
      <c r="Q3159" t="s">
        <v>25</v>
      </c>
      <c r="R3159" s="1"/>
      <c r="S3159" s="1"/>
      <c r="T3159" s="1" t="s">
        <v>4483</v>
      </c>
      <c r="U3159" s="1" t="s">
        <v>90</v>
      </c>
      <c r="V3159" t="s">
        <v>29</v>
      </c>
      <c r="W3159"/>
      <c r="X3159" t="s">
        <v>30</v>
      </c>
    </row>
    <row r="3160" spans="2:24">
      <c r="B3160" s="2" t="s">
        <v>4484</v>
      </c>
      <c r="C3160" s="1">
        <v>9899356070</v>
      </c>
      <c r="D3160" s="1"/>
      <c r="E3160" s="1"/>
      <c r="F3160" s="1"/>
      <c r="G3160" s="1" t="s">
        <v>915</v>
      </c>
      <c r="H3160" s="1" t="s">
        <v>57</v>
      </c>
      <c r="I3160"/>
      <c r="J3160"/>
      <c r="K3160"/>
      <c r="L3160"/>
      <c r="M3160"/>
      <c r="N3160"/>
      <c r="O3160"/>
      <c r="Q3160" t="s">
        <v>25</v>
      </c>
      <c r="R3160" s="1"/>
      <c r="S3160" s="1"/>
      <c r="T3160" s="1" t="s">
        <v>84</v>
      </c>
      <c r="U3160" s="1" t="s">
        <v>53</v>
      </c>
      <c r="V3160" t="s">
        <v>29</v>
      </c>
      <c r="W3160"/>
      <c r="X3160" t="s">
        <v>30</v>
      </c>
    </row>
    <row r="3161" spans="2:24">
      <c r="B3161" s="2" t="s">
        <v>4485</v>
      </c>
      <c r="C3161" s="1">
        <v>9205186902</v>
      </c>
      <c r="D3161" s="1"/>
      <c r="E3161" s="1"/>
      <c r="F3161" s="1"/>
      <c r="G3161" s="1" t="s">
        <v>56</v>
      </c>
      <c r="H3161" s="1" t="s">
        <v>57</v>
      </c>
      <c r="I3161"/>
      <c r="J3161"/>
      <c r="K3161"/>
      <c r="L3161"/>
      <c r="M3161"/>
      <c r="N3161"/>
      <c r="O3161"/>
      <c r="Q3161" t="s">
        <v>25</v>
      </c>
      <c r="R3161" s="1"/>
      <c r="S3161" s="1"/>
      <c r="T3161" s="1" t="s">
        <v>952</v>
      </c>
      <c r="U3161" s="1" t="s">
        <v>78</v>
      </c>
      <c r="V3161" t="s">
        <v>29</v>
      </c>
      <c r="W3161"/>
      <c r="X3161" t="s">
        <v>30</v>
      </c>
    </row>
    <row r="3162" spans="2:24">
      <c r="B3162" s="2" t="s">
        <v>4486</v>
      </c>
      <c r="C3162" s="1"/>
      <c r="D3162" s="1"/>
      <c r="E3162" s="1"/>
      <c r="F3162" s="1"/>
      <c r="G3162" s="1"/>
      <c r="H3162" s="1"/>
      <c r="I3162"/>
      <c r="J3162"/>
      <c r="K3162"/>
      <c r="L3162"/>
      <c r="M3162"/>
      <c r="N3162"/>
      <c r="O3162"/>
      <c r="Q3162" t="s">
        <v>25</v>
      </c>
      <c r="R3162" s="1"/>
      <c r="S3162" s="1"/>
      <c r="T3162" s="1" t="s">
        <v>1509</v>
      </c>
      <c r="U3162" s="1" t="s">
        <v>70</v>
      </c>
      <c r="V3162" t="s">
        <v>29</v>
      </c>
      <c r="W3162"/>
      <c r="X3162" t="s">
        <v>30</v>
      </c>
    </row>
    <row r="3163" spans="2:24">
      <c r="B3163" s="2" t="s">
        <v>4487</v>
      </c>
      <c r="C3163" s="1"/>
      <c r="D3163" s="1"/>
      <c r="E3163" s="1"/>
      <c r="F3163" s="1"/>
      <c r="G3163" s="1"/>
      <c r="H3163" s="1"/>
      <c r="I3163"/>
      <c r="J3163"/>
      <c r="K3163"/>
      <c r="L3163"/>
      <c r="M3163"/>
      <c r="N3163"/>
      <c r="O3163"/>
      <c r="Q3163" t="s">
        <v>25</v>
      </c>
      <c r="R3163" s="1" t="s">
        <v>4488</v>
      </c>
      <c r="S3163" s="1"/>
      <c r="T3163" s="1" t="s">
        <v>52</v>
      </c>
      <c r="U3163" s="1" t="s">
        <v>53</v>
      </c>
      <c r="V3163" t="s">
        <v>29</v>
      </c>
      <c r="W3163"/>
      <c r="X3163" t="s">
        <v>30</v>
      </c>
    </row>
    <row r="3164" spans="2:24">
      <c r="B3164" s="2" t="s">
        <v>4489</v>
      </c>
      <c r="C3164" s="1">
        <v>7754014851</v>
      </c>
      <c r="D3164" s="1"/>
      <c r="E3164" s="1"/>
      <c r="F3164" s="1"/>
      <c r="G3164" s="1" t="s">
        <v>146</v>
      </c>
      <c r="H3164" s="1" t="s">
        <v>331</v>
      </c>
      <c r="I3164"/>
      <c r="J3164"/>
      <c r="K3164"/>
      <c r="L3164"/>
      <c r="M3164"/>
      <c r="N3164"/>
      <c r="O3164"/>
      <c r="Q3164" t="s">
        <v>25</v>
      </c>
      <c r="R3164" s="1"/>
      <c r="S3164" s="1"/>
      <c r="T3164" s="1" t="s">
        <v>1146</v>
      </c>
      <c r="U3164" s="1" t="s">
        <v>284</v>
      </c>
      <c r="V3164" t="s">
        <v>29</v>
      </c>
      <c r="W3164"/>
      <c r="X3164" t="s">
        <v>30</v>
      </c>
    </row>
    <row r="3165" spans="2:24">
      <c r="B3165" s="2" t="s">
        <v>4490</v>
      </c>
      <c r="C3165" s="1">
        <v>9999606152</v>
      </c>
      <c r="D3165" s="1"/>
      <c r="E3165" s="1"/>
      <c r="F3165" s="1"/>
      <c r="G3165" s="1" t="s">
        <v>146</v>
      </c>
      <c r="H3165" s="1" t="s">
        <v>247</v>
      </c>
      <c r="I3165"/>
      <c r="J3165"/>
      <c r="K3165"/>
      <c r="L3165"/>
      <c r="M3165"/>
      <c r="N3165"/>
      <c r="O3165"/>
      <c r="Q3165" t="s">
        <v>25</v>
      </c>
      <c r="R3165" s="1"/>
      <c r="S3165" s="1"/>
      <c r="T3165" s="1" t="s">
        <v>73</v>
      </c>
      <c r="U3165" s="1" t="s">
        <v>53</v>
      </c>
      <c r="V3165" t="s">
        <v>29</v>
      </c>
      <c r="W3165"/>
      <c r="X3165" t="s">
        <v>30</v>
      </c>
    </row>
    <row r="3166" spans="2:24">
      <c r="B3166" s="2" t="s">
        <v>4491</v>
      </c>
      <c r="C3166" s="1">
        <v>9910968617</v>
      </c>
      <c r="D3166" s="1"/>
      <c r="E3166" s="1"/>
      <c r="F3166" s="1"/>
      <c r="G3166" s="1" t="s">
        <v>72</v>
      </c>
      <c r="H3166" s="1" t="s">
        <v>46</v>
      </c>
      <c r="I3166"/>
      <c r="J3166"/>
      <c r="K3166"/>
      <c r="L3166"/>
      <c r="M3166"/>
      <c r="N3166"/>
      <c r="O3166"/>
      <c r="Q3166" t="s">
        <v>25</v>
      </c>
      <c r="R3166" s="1"/>
      <c r="S3166" s="1"/>
      <c r="T3166" s="1" t="s">
        <v>575</v>
      </c>
      <c r="U3166" s="1" t="s">
        <v>78</v>
      </c>
      <c r="V3166" t="s">
        <v>29</v>
      </c>
      <c r="W3166"/>
      <c r="X3166" t="s">
        <v>30</v>
      </c>
    </row>
    <row r="3167" spans="2:24">
      <c r="B3167" s="2" t="s">
        <v>4492</v>
      </c>
      <c r="C3167" s="1">
        <v>9140942958</v>
      </c>
      <c r="D3167" s="1"/>
      <c r="E3167" s="1"/>
      <c r="F3167" s="1"/>
      <c r="G3167" s="1" t="s">
        <v>230</v>
      </c>
      <c r="H3167" s="1" t="s">
        <v>46</v>
      </c>
      <c r="I3167"/>
      <c r="J3167"/>
      <c r="K3167"/>
      <c r="L3167"/>
      <c r="M3167"/>
      <c r="N3167"/>
      <c r="O3167"/>
      <c r="Q3167" t="s">
        <v>25</v>
      </c>
      <c r="R3167" s="1"/>
      <c r="S3167" s="1"/>
      <c r="T3167" s="1" t="s">
        <v>217</v>
      </c>
      <c r="U3167" s="1" t="s">
        <v>28</v>
      </c>
      <c r="V3167" t="s">
        <v>29</v>
      </c>
      <c r="W3167"/>
      <c r="X3167" t="s">
        <v>30</v>
      </c>
    </row>
    <row r="3168" spans="2:24">
      <c r="B3168" s="2" t="s">
        <v>4493</v>
      </c>
      <c r="C3168" s="1"/>
      <c r="D3168" s="1"/>
      <c r="E3168" s="1"/>
      <c r="F3168" s="1"/>
      <c r="G3168" s="1"/>
      <c r="H3168" s="1"/>
      <c r="I3168"/>
      <c r="J3168"/>
      <c r="K3168"/>
      <c r="L3168"/>
      <c r="M3168"/>
      <c r="N3168"/>
      <c r="O3168"/>
      <c r="Q3168" t="s">
        <v>25</v>
      </c>
      <c r="R3168" s="1"/>
      <c r="S3168" s="1"/>
      <c r="T3168" s="1" t="s">
        <v>631</v>
      </c>
      <c r="U3168" s="1" t="s">
        <v>102</v>
      </c>
      <c r="V3168" t="s">
        <v>29</v>
      </c>
      <c r="W3168"/>
      <c r="X3168" t="s">
        <v>30</v>
      </c>
    </row>
    <row r="3169" spans="2:24">
      <c r="B3169" s="2" t="s">
        <v>4494</v>
      </c>
      <c r="C3169" s="1"/>
      <c r="D3169" s="1"/>
      <c r="E3169" s="1"/>
      <c r="F3169" s="1"/>
      <c r="G3169" s="1"/>
      <c r="H3169" s="1"/>
      <c r="I3169"/>
      <c r="J3169"/>
      <c r="K3169"/>
      <c r="L3169"/>
      <c r="M3169"/>
      <c r="N3169"/>
      <c r="O3169"/>
      <c r="Q3169" t="s">
        <v>25</v>
      </c>
      <c r="R3169" s="1"/>
      <c r="S3169" s="1"/>
      <c r="T3169" s="1" t="s">
        <v>52</v>
      </c>
      <c r="U3169" s="1" t="s">
        <v>53</v>
      </c>
      <c r="V3169" t="s">
        <v>29</v>
      </c>
      <c r="W3169"/>
      <c r="X3169" t="s">
        <v>30</v>
      </c>
    </row>
    <row r="3170" spans="2:24">
      <c r="B3170" s="2" t="s">
        <v>4495</v>
      </c>
      <c r="C3170" s="1"/>
      <c r="D3170" s="1"/>
      <c r="E3170" s="1"/>
      <c r="F3170" s="1"/>
      <c r="G3170" s="1"/>
      <c r="H3170" s="1"/>
      <c r="I3170"/>
      <c r="J3170"/>
      <c r="K3170"/>
      <c r="L3170"/>
      <c r="M3170"/>
      <c r="N3170"/>
      <c r="O3170"/>
      <c r="Q3170" t="s">
        <v>25</v>
      </c>
      <c r="R3170" s="1"/>
      <c r="S3170" s="1"/>
      <c r="T3170" s="1" t="s">
        <v>792</v>
      </c>
      <c r="U3170" s="1" t="s">
        <v>60</v>
      </c>
      <c r="V3170" t="s">
        <v>29</v>
      </c>
      <c r="W3170"/>
      <c r="X3170" t="s">
        <v>30</v>
      </c>
    </row>
    <row r="3171" spans="2:24">
      <c r="B3171" s="2" t="s">
        <v>4496</v>
      </c>
      <c r="C3171" s="1"/>
      <c r="D3171" s="1"/>
      <c r="E3171" s="1"/>
      <c r="F3171" s="1"/>
      <c r="G3171" s="1"/>
      <c r="H3171" s="1"/>
      <c r="I3171"/>
      <c r="J3171"/>
      <c r="K3171"/>
      <c r="L3171"/>
      <c r="M3171"/>
      <c r="N3171"/>
      <c r="O3171"/>
      <c r="Q3171" t="s">
        <v>25</v>
      </c>
      <c r="R3171" s="1"/>
      <c r="S3171" s="1"/>
      <c r="T3171" s="1" t="s">
        <v>1478</v>
      </c>
      <c r="U3171" s="1" t="s">
        <v>1479</v>
      </c>
      <c r="V3171" t="s">
        <v>29</v>
      </c>
      <c r="W3171"/>
      <c r="X3171" t="s">
        <v>30</v>
      </c>
    </row>
    <row r="3172" spans="2:24">
      <c r="B3172" s="2" t="s">
        <v>4497</v>
      </c>
      <c r="C3172" s="1"/>
      <c r="D3172" s="1"/>
      <c r="E3172" s="1"/>
      <c r="F3172" s="1"/>
      <c r="G3172" s="1"/>
      <c r="H3172" s="1"/>
      <c r="I3172"/>
      <c r="J3172"/>
      <c r="K3172"/>
      <c r="L3172"/>
      <c r="M3172"/>
      <c r="N3172"/>
      <c r="O3172"/>
      <c r="Q3172" t="s">
        <v>25</v>
      </c>
      <c r="R3172" s="1"/>
      <c r="S3172" s="1"/>
      <c r="T3172" s="1" t="s">
        <v>52</v>
      </c>
      <c r="U3172" s="1" t="s">
        <v>53</v>
      </c>
      <c r="V3172" t="s">
        <v>29</v>
      </c>
      <c r="W3172"/>
      <c r="X3172" t="s">
        <v>30</v>
      </c>
    </row>
    <row r="3173" spans="2:24">
      <c r="B3173" s="2" t="s">
        <v>4498</v>
      </c>
      <c r="C3173" s="1"/>
      <c r="D3173" s="1"/>
      <c r="E3173" s="1"/>
      <c r="F3173" s="1"/>
      <c r="G3173" s="1"/>
      <c r="H3173" s="1"/>
      <c r="I3173"/>
      <c r="J3173"/>
      <c r="K3173"/>
      <c r="L3173"/>
      <c r="M3173"/>
      <c r="N3173"/>
      <c r="O3173"/>
      <c r="Q3173" t="s">
        <v>25</v>
      </c>
      <c r="R3173" s="1" t="s">
        <v>4499</v>
      </c>
      <c r="S3173" s="1"/>
      <c r="T3173" s="1" t="s">
        <v>391</v>
      </c>
      <c r="U3173" s="1" t="s">
        <v>350</v>
      </c>
      <c r="V3173" t="s">
        <v>29</v>
      </c>
      <c r="W3173"/>
      <c r="X3173" t="s">
        <v>30</v>
      </c>
    </row>
    <row r="3174" spans="2:24">
      <c r="B3174" s="2" t="s">
        <v>4500</v>
      </c>
      <c r="C3174" s="1">
        <v>7987445361</v>
      </c>
      <c r="D3174" s="1"/>
      <c r="E3174" s="1"/>
      <c r="F3174" s="1"/>
      <c r="G3174" s="1" t="s">
        <v>45</v>
      </c>
      <c r="H3174" s="1" t="s">
        <v>57</v>
      </c>
      <c r="I3174"/>
      <c r="J3174"/>
      <c r="K3174"/>
      <c r="L3174"/>
      <c r="M3174"/>
      <c r="N3174"/>
      <c r="O3174"/>
      <c r="Q3174" t="s">
        <v>25</v>
      </c>
      <c r="R3174" s="1"/>
      <c r="S3174" s="1"/>
      <c r="T3174" s="1" t="s">
        <v>223</v>
      </c>
      <c r="U3174" s="1" t="s">
        <v>105</v>
      </c>
      <c r="V3174" t="s">
        <v>29</v>
      </c>
      <c r="W3174"/>
      <c r="X3174" t="s">
        <v>30</v>
      </c>
    </row>
    <row r="3175" spans="2:24">
      <c r="B3175" s="2" t="s">
        <v>4501</v>
      </c>
      <c r="C3175" s="1"/>
      <c r="D3175" s="1"/>
      <c r="E3175" s="1"/>
      <c r="F3175" s="1"/>
      <c r="G3175" s="1"/>
      <c r="H3175" s="1"/>
      <c r="I3175"/>
      <c r="J3175"/>
      <c r="K3175"/>
      <c r="L3175"/>
      <c r="M3175"/>
      <c r="N3175"/>
      <c r="O3175"/>
      <c r="Q3175" t="s">
        <v>25</v>
      </c>
      <c r="R3175" s="1"/>
      <c r="S3175" s="1"/>
      <c r="T3175" s="1" t="s">
        <v>792</v>
      </c>
      <c r="U3175" s="1" t="s">
        <v>60</v>
      </c>
      <c r="V3175" t="s">
        <v>29</v>
      </c>
      <c r="W3175"/>
      <c r="X3175" t="s">
        <v>30</v>
      </c>
    </row>
    <row r="3176" spans="2:24">
      <c r="B3176" s="2" t="s">
        <v>4502</v>
      </c>
      <c r="C3176" s="1">
        <v>9075008887</v>
      </c>
      <c r="D3176" s="1"/>
      <c r="E3176" s="1"/>
      <c r="F3176" s="1"/>
      <c r="G3176" s="1" t="s">
        <v>146</v>
      </c>
      <c r="H3176" s="1" t="s">
        <v>331</v>
      </c>
      <c r="I3176"/>
      <c r="J3176"/>
      <c r="K3176"/>
      <c r="L3176"/>
      <c r="M3176"/>
      <c r="N3176"/>
      <c r="O3176"/>
      <c r="Q3176" t="s">
        <v>25</v>
      </c>
      <c r="R3176" s="1" t="s">
        <v>4503</v>
      </c>
      <c r="S3176" s="1"/>
      <c r="T3176" s="1" t="s">
        <v>142</v>
      </c>
      <c r="U3176" s="1" t="s">
        <v>33</v>
      </c>
      <c r="V3176" t="s">
        <v>29</v>
      </c>
      <c r="W3176"/>
      <c r="X3176" t="s">
        <v>30</v>
      </c>
    </row>
    <row r="3177" spans="2:24">
      <c r="B3177" s="2" t="s">
        <v>4504</v>
      </c>
      <c r="C3177" s="1"/>
      <c r="D3177" s="1"/>
      <c r="E3177" s="1"/>
      <c r="F3177" s="1"/>
      <c r="G3177" s="1"/>
      <c r="H3177" s="1"/>
      <c r="I3177"/>
      <c r="J3177"/>
      <c r="K3177"/>
      <c r="L3177"/>
      <c r="M3177"/>
      <c r="N3177"/>
      <c r="O3177"/>
      <c r="Q3177" t="s">
        <v>25</v>
      </c>
      <c r="R3177" s="1" t="s">
        <v>4505</v>
      </c>
      <c r="S3177" s="1"/>
      <c r="T3177" s="1" t="s">
        <v>631</v>
      </c>
      <c r="U3177" s="1" t="s">
        <v>102</v>
      </c>
      <c r="V3177" t="s">
        <v>29</v>
      </c>
      <c r="W3177"/>
      <c r="X3177" t="s">
        <v>30</v>
      </c>
    </row>
    <row r="3178" spans="2:24">
      <c r="B3178" s="2" t="s">
        <v>4506</v>
      </c>
      <c r="C3178" s="1"/>
      <c r="D3178" s="1"/>
      <c r="E3178" s="1"/>
      <c r="F3178" s="1"/>
      <c r="G3178" s="1"/>
      <c r="H3178" s="1"/>
      <c r="I3178"/>
      <c r="J3178"/>
      <c r="K3178"/>
      <c r="L3178"/>
      <c r="M3178"/>
      <c r="N3178"/>
      <c r="O3178"/>
      <c r="Q3178" t="s">
        <v>25</v>
      </c>
      <c r="R3178" s="1" t="s">
        <v>4507</v>
      </c>
      <c r="S3178" s="1"/>
      <c r="T3178" s="1" t="s">
        <v>1076</v>
      </c>
      <c r="U3178" s="1" t="s">
        <v>105</v>
      </c>
      <c r="V3178" t="s">
        <v>29</v>
      </c>
      <c r="W3178"/>
      <c r="X3178" t="s">
        <v>30</v>
      </c>
    </row>
    <row r="3179" spans="2:24">
      <c r="B3179" s="2" t="s">
        <v>4508</v>
      </c>
      <c r="C3179" s="1">
        <v>8837652042</v>
      </c>
      <c r="D3179" s="1"/>
      <c r="E3179" s="1"/>
      <c r="F3179" s="1"/>
      <c r="G3179" s="1" t="s">
        <v>45</v>
      </c>
      <c r="H3179" s="1" t="s">
        <v>247</v>
      </c>
      <c r="I3179"/>
      <c r="J3179"/>
      <c r="K3179"/>
      <c r="L3179"/>
      <c r="M3179"/>
      <c r="N3179"/>
      <c r="O3179"/>
      <c r="Q3179" t="s">
        <v>25</v>
      </c>
      <c r="R3179" s="1"/>
      <c r="S3179" s="1"/>
      <c r="T3179" s="1" t="s">
        <v>181</v>
      </c>
      <c r="U3179" s="1" t="s">
        <v>182</v>
      </c>
      <c r="V3179" t="s">
        <v>29</v>
      </c>
      <c r="W3179"/>
      <c r="X3179" t="s">
        <v>30</v>
      </c>
    </row>
    <row r="3180" spans="2:24">
      <c r="B3180" s="2" t="s">
        <v>4509</v>
      </c>
      <c r="C3180" s="1">
        <v>9910705523</v>
      </c>
      <c r="D3180" s="1"/>
      <c r="E3180" s="1"/>
      <c r="F3180" s="1"/>
      <c r="G3180" s="1" t="s">
        <v>72</v>
      </c>
      <c r="H3180" s="1" t="s">
        <v>46</v>
      </c>
      <c r="I3180"/>
      <c r="J3180"/>
      <c r="K3180"/>
      <c r="L3180"/>
      <c r="M3180"/>
      <c r="N3180"/>
      <c r="O3180"/>
      <c r="Q3180" t="s">
        <v>25</v>
      </c>
      <c r="R3180" s="1"/>
      <c r="S3180" s="1"/>
      <c r="T3180" s="1" t="s">
        <v>382</v>
      </c>
      <c r="U3180" s="1" t="s">
        <v>53</v>
      </c>
      <c r="V3180" t="s">
        <v>29</v>
      </c>
      <c r="W3180"/>
      <c r="X3180" t="s">
        <v>30</v>
      </c>
    </row>
    <row r="3181" spans="2:24">
      <c r="B3181" s="2" t="s">
        <v>4510</v>
      </c>
      <c r="C3181" s="1"/>
      <c r="D3181" s="1"/>
      <c r="E3181" s="1"/>
      <c r="F3181" s="1"/>
      <c r="G3181" s="1"/>
      <c r="H3181" s="1"/>
      <c r="I3181"/>
      <c r="J3181"/>
      <c r="K3181"/>
      <c r="L3181"/>
      <c r="M3181"/>
      <c r="N3181"/>
      <c r="O3181"/>
      <c r="Q3181" t="s">
        <v>25</v>
      </c>
      <c r="R3181" s="1"/>
      <c r="S3181" s="1"/>
      <c r="T3181" s="1" t="s">
        <v>32</v>
      </c>
      <c r="U3181" s="1" t="s">
        <v>33</v>
      </c>
      <c r="V3181" t="s">
        <v>29</v>
      </c>
      <c r="W3181"/>
      <c r="X3181" t="s">
        <v>30</v>
      </c>
    </row>
    <row r="3182" spans="2:24">
      <c r="B3182" s="2" t="s">
        <v>4511</v>
      </c>
      <c r="C3182" s="1"/>
      <c r="D3182" s="1"/>
      <c r="E3182" s="1"/>
      <c r="F3182" s="1"/>
      <c r="G3182" s="1"/>
      <c r="H3182" s="1"/>
      <c r="I3182"/>
      <c r="J3182"/>
      <c r="K3182"/>
      <c r="L3182"/>
      <c r="M3182"/>
      <c r="N3182"/>
      <c r="O3182"/>
      <c r="Q3182" t="s">
        <v>25</v>
      </c>
      <c r="R3182" s="1"/>
      <c r="S3182" s="1"/>
      <c r="T3182" s="1" t="s">
        <v>2113</v>
      </c>
      <c r="U3182" s="1" t="s">
        <v>477</v>
      </c>
      <c r="V3182" t="s">
        <v>29</v>
      </c>
      <c r="W3182"/>
      <c r="X3182" t="s">
        <v>30</v>
      </c>
    </row>
    <row r="3183" spans="2:24">
      <c r="B3183" s="2" t="s">
        <v>4512</v>
      </c>
      <c r="C3183" s="1" t="s">
        <v>4513</v>
      </c>
      <c r="D3183" s="1"/>
      <c r="E3183" s="1"/>
      <c r="F3183" s="1"/>
      <c r="G3183" s="1" t="s">
        <v>230</v>
      </c>
      <c r="H3183" s="1" t="s">
        <v>57</v>
      </c>
      <c r="I3183"/>
      <c r="J3183"/>
      <c r="K3183"/>
      <c r="L3183"/>
      <c r="M3183"/>
      <c r="N3183"/>
      <c r="O3183"/>
      <c r="Q3183" t="s">
        <v>25</v>
      </c>
      <c r="R3183" s="1"/>
      <c r="S3183" s="1"/>
      <c r="T3183" s="1" t="s">
        <v>423</v>
      </c>
      <c r="U3183" s="1" t="s">
        <v>28</v>
      </c>
      <c r="V3183" t="s">
        <v>29</v>
      </c>
      <c r="W3183"/>
      <c r="X3183" t="s">
        <v>30</v>
      </c>
    </row>
    <row r="3184" spans="2:24">
      <c r="B3184" s="2" t="s">
        <v>4514</v>
      </c>
      <c r="C3184" s="1"/>
      <c r="D3184" s="1"/>
      <c r="E3184" s="1"/>
      <c r="F3184" s="1"/>
      <c r="G3184" s="1"/>
      <c r="H3184" s="1"/>
      <c r="I3184"/>
      <c r="J3184"/>
      <c r="K3184"/>
      <c r="L3184"/>
      <c r="M3184"/>
      <c r="N3184"/>
      <c r="O3184"/>
      <c r="Q3184" t="s">
        <v>25</v>
      </c>
      <c r="R3184" s="1"/>
      <c r="S3184" s="1"/>
      <c r="T3184" s="1" t="s">
        <v>651</v>
      </c>
      <c r="U3184" s="1" t="s">
        <v>60</v>
      </c>
      <c r="V3184" t="s">
        <v>29</v>
      </c>
      <c r="W3184"/>
      <c r="X3184" t="s">
        <v>30</v>
      </c>
    </row>
    <row r="3185" spans="2:24">
      <c r="B3185" s="2" t="s">
        <v>4515</v>
      </c>
      <c r="C3185" s="1"/>
      <c r="D3185" s="1"/>
      <c r="E3185" s="1"/>
      <c r="F3185" s="1"/>
      <c r="G3185" s="1"/>
      <c r="H3185" s="1"/>
      <c r="I3185"/>
      <c r="J3185"/>
      <c r="K3185"/>
      <c r="L3185"/>
      <c r="M3185"/>
      <c r="N3185"/>
      <c r="O3185"/>
      <c r="Q3185" t="s">
        <v>25</v>
      </c>
      <c r="R3185" s="1"/>
      <c r="S3185" s="1"/>
      <c r="T3185" s="1" t="s">
        <v>89</v>
      </c>
      <c r="U3185" s="1" t="s">
        <v>90</v>
      </c>
      <c r="V3185" t="s">
        <v>29</v>
      </c>
      <c r="W3185"/>
      <c r="X3185" t="s">
        <v>30</v>
      </c>
    </row>
    <row r="3186" spans="2:24">
      <c r="B3186" s="2" t="s">
        <v>4516</v>
      </c>
      <c r="C3186" s="1"/>
      <c r="D3186" s="1"/>
      <c r="E3186" s="1"/>
      <c r="F3186" s="1"/>
      <c r="G3186" s="1"/>
      <c r="H3186" s="1"/>
      <c r="I3186"/>
      <c r="J3186"/>
      <c r="K3186"/>
      <c r="L3186"/>
      <c r="M3186"/>
      <c r="N3186"/>
      <c r="O3186"/>
      <c r="Q3186" t="s">
        <v>25</v>
      </c>
      <c r="R3186" s="1"/>
      <c r="S3186" s="1"/>
      <c r="T3186" s="1" t="s">
        <v>32</v>
      </c>
      <c r="U3186" s="1" t="s">
        <v>33</v>
      </c>
      <c r="V3186" t="s">
        <v>29</v>
      </c>
      <c r="W3186"/>
      <c r="X3186" t="s">
        <v>30</v>
      </c>
    </row>
    <row r="3187" spans="2:24">
      <c r="B3187" s="2" t="s">
        <v>4517</v>
      </c>
      <c r="C3187" s="1"/>
      <c r="D3187" s="1"/>
      <c r="E3187" s="1"/>
      <c r="F3187" s="1"/>
      <c r="G3187" s="1"/>
      <c r="H3187" s="1"/>
      <c r="I3187"/>
      <c r="J3187"/>
      <c r="K3187"/>
      <c r="L3187"/>
      <c r="M3187"/>
      <c r="N3187"/>
      <c r="O3187"/>
      <c r="Q3187" t="s">
        <v>25</v>
      </c>
      <c r="R3187" s="1" t="s">
        <v>4518</v>
      </c>
      <c r="S3187" s="1"/>
      <c r="T3187" s="1" t="s">
        <v>1502</v>
      </c>
      <c r="U3187" s="1" t="s">
        <v>477</v>
      </c>
      <c r="V3187" t="s">
        <v>29</v>
      </c>
      <c r="W3187"/>
      <c r="X3187" t="s">
        <v>30</v>
      </c>
    </row>
    <row r="3188" spans="2:24">
      <c r="B3188" s="2" t="s">
        <v>4519</v>
      </c>
      <c r="C3188" s="1"/>
      <c r="D3188" s="1"/>
      <c r="E3188" s="1"/>
      <c r="F3188" s="1"/>
      <c r="G3188" s="1"/>
      <c r="H3188" s="1"/>
      <c r="I3188"/>
      <c r="J3188"/>
      <c r="K3188"/>
      <c r="L3188"/>
      <c r="M3188"/>
      <c r="N3188"/>
      <c r="O3188"/>
      <c r="Q3188" t="s">
        <v>25</v>
      </c>
      <c r="R3188" s="1" t="s">
        <v>4520</v>
      </c>
      <c r="S3188" s="1"/>
      <c r="T3188" s="1" t="s">
        <v>52</v>
      </c>
      <c r="U3188" s="1" t="s">
        <v>53</v>
      </c>
      <c r="V3188" t="s">
        <v>29</v>
      </c>
      <c r="W3188"/>
      <c r="X3188" t="s">
        <v>30</v>
      </c>
    </row>
    <row r="3189" spans="2:24">
      <c r="B3189" s="2" t="s">
        <v>4521</v>
      </c>
      <c r="C3189" s="1"/>
      <c r="D3189" s="1"/>
      <c r="E3189" s="1"/>
      <c r="F3189" s="1"/>
      <c r="G3189" s="1"/>
      <c r="H3189" s="1"/>
      <c r="I3189"/>
      <c r="J3189"/>
      <c r="K3189"/>
      <c r="L3189"/>
      <c r="M3189"/>
      <c r="N3189"/>
      <c r="O3189"/>
      <c r="Q3189" t="s">
        <v>25</v>
      </c>
      <c r="R3189" s="1"/>
      <c r="S3189" s="1"/>
      <c r="T3189" s="1" t="s">
        <v>273</v>
      </c>
      <c r="U3189" s="1" t="s">
        <v>185</v>
      </c>
      <c r="V3189" t="s">
        <v>29</v>
      </c>
      <c r="W3189"/>
      <c r="X3189" t="s">
        <v>30</v>
      </c>
    </row>
    <row r="3190" spans="2:24">
      <c r="B3190" s="2" t="s">
        <v>4522</v>
      </c>
      <c r="C3190" s="1"/>
      <c r="D3190" s="1"/>
      <c r="E3190" s="1"/>
      <c r="F3190" s="1"/>
      <c r="G3190" s="1"/>
      <c r="H3190" s="1"/>
      <c r="I3190"/>
      <c r="J3190"/>
      <c r="K3190"/>
      <c r="L3190"/>
      <c r="M3190"/>
      <c r="N3190"/>
      <c r="O3190"/>
      <c r="Q3190" t="s">
        <v>25</v>
      </c>
      <c r="R3190" s="1" t="s">
        <v>4523</v>
      </c>
      <c r="S3190" s="1"/>
      <c r="T3190" s="1" t="s">
        <v>583</v>
      </c>
      <c r="U3190" s="1" t="s">
        <v>90</v>
      </c>
      <c r="V3190" t="s">
        <v>29</v>
      </c>
      <c r="W3190"/>
      <c r="X3190" t="s">
        <v>30</v>
      </c>
    </row>
    <row r="3191" spans="2:24">
      <c r="B3191" s="2" t="s">
        <v>4524</v>
      </c>
      <c r="C3191" s="1"/>
      <c r="D3191" s="1"/>
      <c r="E3191" s="1"/>
      <c r="F3191" s="1"/>
      <c r="G3191" s="1"/>
      <c r="H3191" s="1"/>
      <c r="I3191"/>
      <c r="J3191"/>
      <c r="K3191"/>
      <c r="L3191"/>
      <c r="M3191"/>
      <c r="N3191"/>
      <c r="O3191"/>
      <c r="Q3191" t="s">
        <v>25</v>
      </c>
      <c r="R3191" s="1"/>
      <c r="S3191" s="1"/>
      <c r="T3191" s="1" t="s">
        <v>614</v>
      </c>
      <c r="U3191" s="1" t="s">
        <v>70</v>
      </c>
      <c r="V3191" t="s">
        <v>29</v>
      </c>
      <c r="W3191"/>
      <c r="X3191" t="s">
        <v>30</v>
      </c>
    </row>
    <row r="3192" spans="2:24">
      <c r="B3192" s="2" t="s">
        <v>4525</v>
      </c>
      <c r="C3192" s="1"/>
      <c r="D3192" s="1"/>
      <c r="E3192" s="1"/>
      <c r="F3192" s="1"/>
      <c r="G3192" s="1"/>
      <c r="H3192" s="1"/>
      <c r="I3192"/>
      <c r="J3192"/>
      <c r="K3192"/>
      <c r="L3192"/>
      <c r="M3192"/>
      <c r="N3192"/>
      <c r="O3192"/>
      <c r="Q3192" t="s">
        <v>25</v>
      </c>
      <c r="R3192" s="1"/>
      <c r="S3192" s="1"/>
      <c r="T3192" s="1" t="s">
        <v>345</v>
      </c>
      <c r="U3192" s="1" t="s">
        <v>116</v>
      </c>
      <c r="V3192" t="s">
        <v>29</v>
      </c>
      <c r="W3192"/>
      <c r="X3192" t="s">
        <v>30</v>
      </c>
    </row>
    <row r="3193" spans="2:24">
      <c r="B3193" s="2" t="s">
        <v>4526</v>
      </c>
      <c r="C3193" s="1"/>
      <c r="D3193" s="1"/>
      <c r="E3193" s="1"/>
      <c r="F3193" s="1"/>
      <c r="G3193" s="1"/>
      <c r="H3193" s="1"/>
      <c r="I3193"/>
      <c r="J3193"/>
      <c r="K3193"/>
      <c r="L3193"/>
      <c r="M3193"/>
      <c r="N3193"/>
      <c r="O3193"/>
      <c r="Q3193" t="s">
        <v>25</v>
      </c>
      <c r="R3193" s="1"/>
      <c r="S3193" s="1"/>
      <c r="T3193" s="1" t="s">
        <v>142</v>
      </c>
      <c r="U3193" s="1" t="s">
        <v>33</v>
      </c>
      <c r="V3193" t="s">
        <v>29</v>
      </c>
      <c r="W3193"/>
      <c r="X3193" t="s">
        <v>30</v>
      </c>
    </row>
    <row r="3194" spans="2:24">
      <c r="B3194" s="2" t="s">
        <v>4527</v>
      </c>
      <c r="C3194" s="1"/>
      <c r="D3194" s="1"/>
      <c r="E3194" s="1"/>
      <c r="F3194" s="1"/>
      <c r="G3194" s="1"/>
      <c r="H3194" s="1"/>
      <c r="I3194"/>
      <c r="J3194"/>
      <c r="K3194"/>
      <c r="L3194"/>
      <c r="M3194"/>
      <c r="N3194"/>
      <c r="O3194"/>
      <c r="Q3194" t="s">
        <v>25</v>
      </c>
      <c r="R3194" s="1" t="s">
        <v>4528</v>
      </c>
      <c r="S3194" s="1"/>
      <c r="T3194" s="1" t="s">
        <v>1564</v>
      </c>
      <c r="U3194" s="1" t="s">
        <v>102</v>
      </c>
      <c r="V3194" t="s">
        <v>29</v>
      </c>
      <c r="W3194"/>
      <c r="X3194" t="s">
        <v>30</v>
      </c>
    </row>
    <row r="3195" spans="2:24">
      <c r="B3195" s="2" t="s">
        <v>4529</v>
      </c>
      <c r="C3195" s="1"/>
      <c r="D3195" s="1"/>
      <c r="E3195" s="1"/>
      <c r="F3195" s="1"/>
      <c r="G3195" s="1"/>
      <c r="H3195" s="1"/>
      <c r="I3195"/>
      <c r="J3195"/>
      <c r="K3195"/>
      <c r="L3195"/>
      <c r="M3195"/>
      <c r="N3195"/>
      <c r="O3195"/>
      <c r="Q3195" t="s">
        <v>25</v>
      </c>
      <c r="R3195" s="1" t="s">
        <v>4530</v>
      </c>
      <c r="S3195" s="1"/>
      <c r="T3195" s="1" t="s">
        <v>115</v>
      </c>
      <c r="U3195" s="1" t="s">
        <v>116</v>
      </c>
      <c r="V3195" t="s">
        <v>29</v>
      </c>
      <c r="W3195"/>
      <c r="X3195" t="s">
        <v>30</v>
      </c>
    </row>
    <row r="3196" spans="2:24">
      <c r="B3196" s="2" t="s">
        <v>4531</v>
      </c>
      <c r="C3196" s="1"/>
      <c r="D3196" s="1"/>
      <c r="E3196" s="1"/>
      <c r="F3196" s="1"/>
      <c r="G3196" s="1"/>
      <c r="H3196" s="1"/>
      <c r="I3196"/>
      <c r="J3196"/>
      <c r="K3196"/>
      <c r="L3196"/>
      <c r="M3196"/>
      <c r="N3196"/>
      <c r="O3196"/>
      <c r="Q3196" t="s">
        <v>25</v>
      </c>
      <c r="R3196" s="1"/>
      <c r="S3196" s="1"/>
      <c r="T3196" s="1" t="s">
        <v>1361</v>
      </c>
      <c r="U3196" s="1" t="s">
        <v>60</v>
      </c>
      <c r="V3196" t="s">
        <v>29</v>
      </c>
      <c r="W3196"/>
      <c r="X3196" t="s">
        <v>30</v>
      </c>
    </row>
    <row r="3197" spans="2:24">
      <c r="B3197" s="2" t="s">
        <v>4532</v>
      </c>
      <c r="C3197" s="1"/>
      <c r="D3197" s="1"/>
      <c r="E3197" s="1"/>
      <c r="F3197" s="1"/>
      <c r="G3197" s="1"/>
      <c r="H3197" s="1"/>
      <c r="I3197"/>
      <c r="J3197"/>
      <c r="K3197"/>
      <c r="L3197"/>
      <c r="M3197"/>
      <c r="N3197"/>
      <c r="O3197"/>
      <c r="Q3197" t="s">
        <v>25</v>
      </c>
      <c r="R3197" s="1"/>
      <c r="S3197" s="1"/>
      <c r="T3197" s="1" t="s">
        <v>52</v>
      </c>
      <c r="U3197" s="1" t="s">
        <v>53</v>
      </c>
      <c r="V3197" t="s">
        <v>29</v>
      </c>
      <c r="W3197"/>
      <c r="X3197" t="s">
        <v>30</v>
      </c>
    </row>
    <row r="3198" spans="2:24">
      <c r="B3198" s="2" t="s">
        <v>4533</v>
      </c>
      <c r="C3198" s="1"/>
      <c r="D3198" s="1"/>
      <c r="E3198" s="1"/>
      <c r="F3198" s="1"/>
      <c r="G3198" s="1"/>
      <c r="H3198" s="1"/>
      <c r="I3198"/>
      <c r="J3198"/>
      <c r="K3198"/>
      <c r="L3198"/>
      <c r="M3198"/>
      <c r="N3198"/>
      <c r="O3198"/>
      <c r="Q3198" t="s">
        <v>25</v>
      </c>
      <c r="R3198" s="1"/>
      <c r="S3198" s="1"/>
      <c r="T3198" s="1" t="s">
        <v>128</v>
      </c>
      <c r="U3198" s="1" t="s">
        <v>43</v>
      </c>
      <c r="V3198" t="s">
        <v>29</v>
      </c>
      <c r="W3198"/>
      <c r="X3198" t="s">
        <v>30</v>
      </c>
    </row>
    <row r="3199" spans="2:24">
      <c r="B3199" s="2" t="s">
        <v>4534</v>
      </c>
      <c r="C3199" s="1">
        <v>9061964645</v>
      </c>
      <c r="D3199" s="1"/>
      <c r="E3199" s="1"/>
      <c r="F3199" s="1"/>
      <c r="G3199" s="1" t="s">
        <v>56</v>
      </c>
      <c r="H3199" s="1" t="s">
        <v>57</v>
      </c>
      <c r="I3199"/>
      <c r="J3199"/>
      <c r="K3199"/>
      <c r="L3199"/>
      <c r="M3199"/>
      <c r="N3199"/>
      <c r="O3199"/>
      <c r="Q3199" t="s">
        <v>25</v>
      </c>
      <c r="R3199" s="1"/>
      <c r="S3199" s="1"/>
      <c r="T3199" s="1" t="s">
        <v>4535</v>
      </c>
      <c r="U3199" s="1" t="s">
        <v>60</v>
      </c>
      <c r="V3199" t="s">
        <v>29</v>
      </c>
      <c r="W3199"/>
      <c r="X3199" t="s">
        <v>30</v>
      </c>
    </row>
    <row r="3200" spans="2:24">
      <c r="B3200" s="2" t="s">
        <v>4536</v>
      </c>
      <c r="C3200" s="1"/>
      <c r="D3200" s="1"/>
      <c r="E3200" s="1"/>
      <c r="F3200" s="1"/>
      <c r="G3200" s="1"/>
      <c r="H3200" s="1"/>
      <c r="I3200"/>
      <c r="J3200"/>
      <c r="K3200"/>
      <c r="L3200"/>
      <c r="M3200"/>
      <c r="N3200"/>
      <c r="O3200"/>
      <c r="Q3200" t="s">
        <v>25</v>
      </c>
      <c r="R3200" s="1"/>
      <c r="S3200" s="1"/>
      <c r="T3200" s="1" t="s">
        <v>658</v>
      </c>
      <c r="U3200" s="1" t="s">
        <v>148</v>
      </c>
      <c r="V3200" t="s">
        <v>29</v>
      </c>
      <c r="W3200"/>
      <c r="X3200" t="s">
        <v>30</v>
      </c>
    </row>
    <row r="3201" spans="2:24">
      <c r="B3201" s="2" t="s">
        <v>4537</v>
      </c>
      <c r="C3201" s="1"/>
      <c r="D3201" s="1"/>
      <c r="E3201" s="1"/>
      <c r="F3201" s="1"/>
      <c r="G3201" s="1"/>
      <c r="H3201" s="1"/>
      <c r="I3201"/>
      <c r="J3201"/>
      <c r="K3201"/>
      <c r="L3201"/>
      <c r="M3201"/>
      <c r="N3201"/>
      <c r="O3201"/>
      <c r="Q3201" t="s">
        <v>25</v>
      </c>
      <c r="R3201" s="1"/>
      <c r="S3201" s="1"/>
      <c r="T3201" s="1" t="s">
        <v>423</v>
      </c>
      <c r="U3201" s="1" t="s">
        <v>28</v>
      </c>
      <c r="V3201" t="s">
        <v>29</v>
      </c>
      <c r="W3201"/>
      <c r="X3201" t="s">
        <v>30</v>
      </c>
    </row>
    <row r="3202" spans="2:24">
      <c r="B3202" s="2" t="s">
        <v>4538</v>
      </c>
      <c r="C3202" s="1"/>
      <c r="D3202" s="1"/>
      <c r="E3202" s="1"/>
      <c r="F3202" s="1"/>
      <c r="G3202" s="1"/>
      <c r="H3202" s="1"/>
      <c r="I3202"/>
      <c r="J3202"/>
      <c r="K3202"/>
      <c r="L3202"/>
      <c r="M3202"/>
      <c r="N3202"/>
      <c r="O3202"/>
      <c r="Q3202" t="s">
        <v>25</v>
      </c>
      <c r="R3202" s="1" t="s">
        <v>4539</v>
      </c>
      <c r="S3202" s="1"/>
      <c r="T3202" s="1" t="s">
        <v>255</v>
      </c>
      <c r="U3202" s="1" t="s">
        <v>116</v>
      </c>
      <c r="V3202" t="s">
        <v>29</v>
      </c>
      <c r="W3202"/>
      <c r="X3202" t="s">
        <v>30</v>
      </c>
    </row>
    <row r="3203" spans="2:24">
      <c r="B3203" s="2" t="s">
        <v>4540</v>
      </c>
      <c r="C3203" s="1"/>
      <c r="D3203" s="1"/>
      <c r="E3203" s="1"/>
      <c r="F3203" s="1"/>
      <c r="G3203" s="1"/>
      <c r="H3203" s="1"/>
      <c r="I3203"/>
      <c r="J3203"/>
      <c r="K3203"/>
      <c r="L3203"/>
      <c r="M3203"/>
      <c r="N3203"/>
      <c r="O3203"/>
      <c r="Q3203" t="s">
        <v>25</v>
      </c>
      <c r="R3203" s="1"/>
      <c r="S3203" s="1"/>
      <c r="T3203" s="1" t="s">
        <v>423</v>
      </c>
      <c r="U3203" s="1" t="s">
        <v>28</v>
      </c>
      <c r="V3203" t="s">
        <v>29</v>
      </c>
      <c r="W3203"/>
      <c r="X3203" t="s">
        <v>30</v>
      </c>
    </row>
    <row r="3204" spans="2:24">
      <c r="B3204" s="2" t="s">
        <v>4541</v>
      </c>
      <c r="C3204" s="1"/>
      <c r="D3204" s="1"/>
      <c r="E3204" s="1"/>
      <c r="F3204" s="1"/>
      <c r="G3204" s="1"/>
      <c r="H3204" s="1"/>
      <c r="I3204"/>
      <c r="J3204"/>
      <c r="K3204"/>
      <c r="L3204"/>
      <c r="M3204"/>
      <c r="N3204"/>
      <c r="O3204"/>
      <c r="Q3204" t="s">
        <v>25</v>
      </c>
      <c r="R3204" s="1"/>
      <c r="S3204" s="1"/>
      <c r="T3204" s="1" t="s">
        <v>52</v>
      </c>
      <c r="U3204" s="1" t="s">
        <v>53</v>
      </c>
      <c r="V3204" t="s">
        <v>29</v>
      </c>
      <c r="W3204"/>
      <c r="X3204" t="s">
        <v>30</v>
      </c>
    </row>
    <row r="3205" spans="2:24">
      <c r="B3205" s="2" t="s">
        <v>4542</v>
      </c>
      <c r="C3205" s="1">
        <v>9534044444</v>
      </c>
      <c r="D3205" s="1"/>
      <c r="E3205" s="1"/>
      <c r="F3205" s="1"/>
      <c r="G3205" s="1" t="s">
        <v>56</v>
      </c>
      <c r="H3205" s="1" t="s">
        <v>4543</v>
      </c>
      <c r="I3205"/>
      <c r="J3205"/>
      <c r="K3205"/>
      <c r="L3205"/>
      <c r="M3205"/>
      <c r="N3205"/>
      <c r="O3205"/>
      <c r="Q3205" t="s">
        <v>25</v>
      </c>
      <c r="R3205" s="1"/>
      <c r="S3205" s="1"/>
      <c r="T3205" s="1" t="s">
        <v>637</v>
      </c>
      <c r="U3205" s="1" t="s">
        <v>158</v>
      </c>
      <c r="V3205" t="s">
        <v>29</v>
      </c>
      <c r="W3205"/>
      <c r="X3205" t="s">
        <v>30</v>
      </c>
    </row>
    <row r="3206" spans="2:24">
      <c r="B3206" s="2" t="s">
        <v>4544</v>
      </c>
      <c r="C3206" s="1"/>
      <c r="D3206" s="1"/>
      <c r="E3206" s="1"/>
      <c r="F3206" s="1"/>
      <c r="G3206" s="1"/>
      <c r="H3206" s="1"/>
      <c r="I3206"/>
      <c r="J3206"/>
      <c r="K3206"/>
      <c r="L3206"/>
      <c r="M3206"/>
      <c r="N3206"/>
      <c r="O3206"/>
      <c r="Q3206" t="s">
        <v>25</v>
      </c>
      <c r="R3206" s="1" t="s">
        <v>4545</v>
      </c>
      <c r="S3206" s="1"/>
      <c r="T3206" s="1" t="s">
        <v>4546</v>
      </c>
      <c r="U3206" s="1" t="s">
        <v>28</v>
      </c>
      <c r="V3206" t="s">
        <v>29</v>
      </c>
      <c r="W3206"/>
      <c r="X3206" t="s">
        <v>30</v>
      </c>
    </row>
    <row r="3207" spans="2:24">
      <c r="B3207" s="2" t="s">
        <v>4547</v>
      </c>
      <c r="C3207" s="1">
        <v>9718191919</v>
      </c>
      <c r="D3207" s="1"/>
      <c r="E3207" s="1"/>
      <c r="F3207" s="1"/>
      <c r="G3207" s="1" t="s">
        <v>731</v>
      </c>
      <c r="H3207" s="1" t="s">
        <v>46</v>
      </c>
      <c r="I3207"/>
      <c r="J3207"/>
      <c r="K3207"/>
      <c r="L3207"/>
      <c r="M3207"/>
      <c r="N3207"/>
      <c r="O3207"/>
      <c r="Q3207" t="s">
        <v>25</v>
      </c>
      <c r="R3207" s="1" t="s">
        <v>4548</v>
      </c>
      <c r="S3207" s="1"/>
      <c r="T3207" s="1" t="s">
        <v>575</v>
      </c>
      <c r="U3207" s="1" t="s">
        <v>78</v>
      </c>
      <c r="V3207" t="s">
        <v>29</v>
      </c>
      <c r="W3207"/>
      <c r="X3207" t="s">
        <v>30</v>
      </c>
    </row>
    <row r="3208" spans="2:24">
      <c r="B3208" s="2" t="s">
        <v>4549</v>
      </c>
      <c r="C3208" s="1"/>
      <c r="D3208" s="1"/>
      <c r="E3208" s="1"/>
      <c r="F3208" s="1"/>
      <c r="G3208" s="1"/>
      <c r="H3208" s="1"/>
      <c r="I3208"/>
      <c r="J3208"/>
      <c r="K3208"/>
      <c r="L3208"/>
      <c r="M3208"/>
      <c r="N3208"/>
      <c r="O3208"/>
      <c r="Q3208" t="s">
        <v>25</v>
      </c>
      <c r="R3208" s="1"/>
      <c r="S3208" s="1"/>
      <c r="T3208" s="1" t="s">
        <v>4550</v>
      </c>
      <c r="U3208" s="1" t="s">
        <v>158</v>
      </c>
      <c r="V3208" t="s">
        <v>29</v>
      </c>
      <c r="W3208"/>
      <c r="X3208" t="s">
        <v>30</v>
      </c>
    </row>
    <row r="3209" spans="2:24">
      <c r="B3209" s="2" t="s">
        <v>4551</v>
      </c>
      <c r="C3209" s="1">
        <v>7977358810</v>
      </c>
      <c r="D3209" s="1"/>
      <c r="E3209" s="1"/>
      <c r="F3209" s="1"/>
      <c r="G3209" s="1" t="s">
        <v>72</v>
      </c>
      <c r="H3209" s="1" t="s">
        <v>92</v>
      </c>
      <c r="I3209"/>
      <c r="J3209"/>
      <c r="K3209"/>
      <c r="L3209"/>
      <c r="M3209"/>
      <c r="N3209"/>
      <c r="O3209"/>
      <c r="Q3209" t="s">
        <v>25</v>
      </c>
      <c r="R3209" s="1"/>
      <c r="S3209" s="1"/>
      <c r="T3209" s="1" t="s">
        <v>211</v>
      </c>
      <c r="U3209" s="1" t="s">
        <v>33</v>
      </c>
      <c r="V3209" t="s">
        <v>29</v>
      </c>
      <c r="W3209"/>
      <c r="X3209" t="s">
        <v>30</v>
      </c>
    </row>
    <row r="3210" spans="2:24">
      <c r="B3210" s="2" t="s">
        <v>4552</v>
      </c>
      <c r="C3210" s="1"/>
      <c r="D3210" s="1"/>
      <c r="E3210" s="1"/>
      <c r="F3210" s="1"/>
      <c r="G3210" s="1"/>
      <c r="H3210" s="1"/>
      <c r="I3210"/>
      <c r="J3210"/>
      <c r="K3210"/>
      <c r="L3210"/>
      <c r="M3210"/>
      <c r="N3210"/>
      <c r="O3210"/>
      <c r="Q3210" t="s">
        <v>25</v>
      </c>
      <c r="R3210" s="1"/>
      <c r="S3210" s="1"/>
      <c r="T3210" s="1" t="s">
        <v>374</v>
      </c>
      <c r="U3210" s="1" t="s">
        <v>78</v>
      </c>
      <c r="V3210" t="s">
        <v>29</v>
      </c>
      <c r="W3210"/>
      <c r="X3210" t="s">
        <v>30</v>
      </c>
    </row>
    <row r="3211" spans="2:24">
      <c r="B3211" s="2" t="s">
        <v>4553</v>
      </c>
      <c r="C3211" s="1"/>
      <c r="D3211" s="1"/>
      <c r="E3211" s="1"/>
      <c r="F3211" s="1"/>
      <c r="G3211" s="1"/>
      <c r="H3211" s="1"/>
      <c r="I3211"/>
      <c r="J3211"/>
      <c r="K3211"/>
      <c r="L3211"/>
      <c r="M3211"/>
      <c r="N3211"/>
      <c r="O3211"/>
      <c r="Q3211" t="s">
        <v>25</v>
      </c>
      <c r="R3211" s="1"/>
      <c r="S3211" s="1"/>
      <c r="T3211" s="1" t="s">
        <v>39</v>
      </c>
      <c r="U3211" s="1" t="s">
        <v>28</v>
      </c>
      <c r="V3211" t="s">
        <v>29</v>
      </c>
      <c r="W3211"/>
      <c r="X3211" t="s">
        <v>30</v>
      </c>
    </row>
    <row r="3212" spans="2:24">
      <c r="B3212" s="2" t="s">
        <v>4554</v>
      </c>
      <c r="C3212" s="1"/>
      <c r="D3212" s="1"/>
      <c r="E3212" s="1"/>
      <c r="F3212" s="1"/>
      <c r="G3212" s="1"/>
      <c r="H3212" s="1"/>
      <c r="I3212"/>
      <c r="J3212"/>
      <c r="K3212"/>
      <c r="L3212"/>
      <c r="M3212"/>
      <c r="N3212"/>
      <c r="O3212"/>
      <c r="Q3212" t="s">
        <v>25</v>
      </c>
      <c r="R3212" s="1"/>
      <c r="S3212" s="1"/>
      <c r="T3212" s="1" t="s">
        <v>271</v>
      </c>
      <c r="U3212" s="1" t="s">
        <v>78</v>
      </c>
      <c r="V3212" t="s">
        <v>29</v>
      </c>
      <c r="W3212"/>
      <c r="X3212" t="s">
        <v>30</v>
      </c>
    </row>
    <row r="3213" spans="2:24">
      <c r="B3213" s="2" t="s">
        <v>4555</v>
      </c>
      <c r="C3213" s="1"/>
      <c r="D3213" s="1"/>
      <c r="E3213" s="1"/>
      <c r="F3213" s="1"/>
      <c r="G3213" s="1"/>
      <c r="H3213" s="1"/>
      <c r="I3213"/>
      <c r="J3213"/>
      <c r="K3213"/>
      <c r="L3213"/>
      <c r="M3213"/>
      <c r="N3213"/>
      <c r="O3213"/>
      <c r="Q3213" t="s">
        <v>25</v>
      </c>
      <c r="R3213" s="1" t="s">
        <v>4556</v>
      </c>
      <c r="S3213" s="1"/>
      <c r="T3213" s="1" t="s">
        <v>843</v>
      </c>
      <c r="U3213" s="1" t="s">
        <v>78</v>
      </c>
      <c r="V3213" t="s">
        <v>29</v>
      </c>
      <c r="W3213"/>
      <c r="X3213" t="s">
        <v>30</v>
      </c>
    </row>
    <row r="3214" spans="2:24">
      <c r="B3214" s="2" t="s">
        <v>4557</v>
      </c>
      <c r="C3214" s="1"/>
      <c r="D3214" s="1"/>
      <c r="E3214" s="1"/>
      <c r="F3214" s="1"/>
      <c r="G3214" s="1"/>
      <c r="H3214" s="1"/>
      <c r="I3214"/>
      <c r="J3214"/>
      <c r="K3214"/>
      <c r="L3214"/>
      <c r="M3214"/>
      <c r="N3214"/>
      <c r="O3214"/>
      <c r="Q3214" t="s">
        <v>25</v>
      </c>
      <c r="R3214" s="1"/>
      <c r="S3214" s="1"/>
      <c r="T3214" s="1" t="s">
        <v>998</v>
      </c>
      <c r="U3214" s="1" t="s">
        <v>90</v>
      </c>
      <c r="V3214" t="s">
        <v>29</v>
      </c>
      <c r="W3214"/>
      <c r="X3214" t="s">
        <v>30</v>
      </c>
    </row>
    <row r="3215" spans="2:24">
      <c r="B3215" s="2" t="s">
        <v>4558</v>
      </c>
      <c r="C3215" s="1"/>
      <c r="D3215" s="1"/>
      <c r="E3215" s="1"/>
      <c r="F3215" s="1"/>
      <c r="G3215" s="1"/>
      <c r="H3215" s="1"/>
      <c r="I3215"/>
      <c r="J3215"/>
      <c r="K3215"/>
      <c r="L3215"/>
      <c r="M3215"/>
      <c r="N3215"/>
      <c r="O3215"/>
      <c r="Q3215" t="s">
        <v>25</v>
      </c>
      <c r="R3215" s="1"/>
      <c r="S3215" s="1"/>
      <c r="T3215" s="1" t="s">
        <v>39</v>
      </c>
      <c r="U3215" s="1" t="s">
        <v>28</v>
      </c>
      <c r="V3215" t="s">
        <v>29</v>
      </c>
      <c r="W3215"/>
      <c r="X3215" t="s">
        <v>30</v>
      </c>
    </row>
    <row r="3216" spans="2:24">
      <c r="B3216" s="2" t="s">
        <v>4559</v>
      </c>
      <c r="C3216" s="1"/>
      <c r="D3216" s="1"/>
      <c r="E3216" s="1"/>
      <c r="F3216" s="1"/>
      <c r="G3216" s="1"/>
      <c r="H3216" s="1"/>
      <c r="I3216"/>
      <c r="J3216"/>
      <c r="K3216"/>
      <c r="L3216"/>
      <c r="M3216"/>
      <c r="N3216"/>
      <c r="O3216"/>
      <c r="Q3216" t="s">
        <v>25</v>
      </c>
      <c r="R3216" s="1"/>
      <c r="S3216" s="1"/>
      <c r="T3216" s="1" t="s">
        <v>52</v>
      </c>
      <c r="U3216" s="1" t="s">
        <v>53</v>
      </c>
      <c r="V3216" t="s">
        <v>29</v>
      </c>
      <c r="W3216"/>
      <c r="X3216" t="s">
        <v>30</v>
      </c>
    </row>
    <row r="3217" spans="2:24">
      <c r="B3217" s="2" t="s">
        <v>4560</v>
      </c>
      <c r="C3217" s="1">
        <v>9213436361</v>
      </c>
      <c r="D3217" s="1"/>
      <c r="E3217" s="1"/>
      <c r="F3217" s="1"/>
      <c r="G3217" s="1" t="s">
        <v>146</v>
      </c>
      <c r="H3217" s="1" t="s">
        <v>476</v>
      </c>
      <c r="I3217"/>
      <c r="J3217"/>
      <c r="K3217"/>
      <c r="L3217"/>
      <c r="M3217"/>
      <c r="N3217"/>
      <c r="O3217"/>
      <c r="Q3217" t="s">
        <v>25</v>
      </c>
      <c r="R3217" s="1"/>
      <c r="S3217" s="1"/>
      <c r="T3217" s="1" t="s">
        <v>382</v>
      </c>
      <c r="U3217" s="1" t="s">
        <v>53</v>
      </c>
      <c r="V3217" t="s">
        <v>29</v>
      </c>
      <c r="W3217"/>
      <c r="X3217" t="s">
        <v>30</v>
      </c>
    </row>
    <row r="3218" spans="2:24">
      <c r="B3218" s="2" t="s">
        <v>4561</v>
      </c>
      <c r="C3218" s="1"/>
      <c r="D3218" s="1"/>
      <c r="E3218" s="1"/>
      <c r="F3218" s="1"/>
      <c r="G3218" s="1" t="s">
        <v>146</v>
      </c>
      <c r="H3218" s="1" t="s">
        <v>247</v>
      </c>
      <c r="I3218"/>
      <c r="J3218"/>
      <c r="K3218"/>
      <c r="L3218"/>
      <c r="M3218"/>
      <c r="N3218"/>
      <c r="O3218"/>
      <c r="Q3218" t="s">
        <v>25</v>
      </c>
      <c r="R3218" s="1" t="s">
        <v>4562</v>
      </c>
      <c r="S3218" s="1"/>
      <c r="T3218" s="1" t="s">
        <v>39</v>
      </c>
      <c r="U3218" s="1" t="s">
        <v>28</v>
      </c>
      <c r="V3218" t="s">
        <v>29</v>
      </c>
      <c r="W3218"/>
      <c r="X3218" t="s">
        <v>30</v>
      </c>
    </row>
    <row r="3219" spans="2:24">
      <c r="B3219" s="2" t="s">
        <v>4563</v>
      </c>
      <c r="C3219" s="1"/>
      <c r="D3219" s="1"/>
      <c r="E3219" s="1"/>
      <c r="F3219" s="1"/>
      <c r="G3219" s="1"/>
      <c r="H3219" s="1"/>
      <c r="I3219"/>
      <c r="J3219"/>
      <c r="K3219"/>
      <c r="L3219"/>
      <c r="M3219"/>
      <c r="N3219"/>
      <c r="O3219"/>
      <c r="Q3219" t="s">
        <v>25</v>
      </c>
      <c r="R3219" s="1"/>
      <c r="S3219" s="1"/>
      <c r="T3219" s="1" t="s">
        <v>792</v>
      </c>
      <c r="U3219" s="1" t="s">
        <v>60</v>
      </c>
      <c r="V3219" t="s">
        <v>29</v>
      </c>
      <c r="W3219"/>
      <c r="X3219" t="s">
        <v>30</v>
      </c>
    </row>
    <row r="3220" spans="2:24">
      <c r="B3220" s="2" t="s">
        <v>4564</v>
      </c>
      <c r="C3220" s="1"/>
      <c r="D3220" s="1"/>
      <c r="E3220" s="1"/>
      <c r="F3220" s="1"/>
      <c r="G3220" s="1"/>
      <c r="H3220" s="1"/>
      <c r="I3220"/>
      <c r="J3220"/>
      <c r="K3220"/>
      <c r="L3220"/>
      <c r="M3220"/>
      <c r="N3220"/>
      <c r="O3220"/>
      <c r="Q3220" t="s">
        <v>25</v>
      </c>
      <c r="R3220" s="1"/>
      <c r="S3220" s="1"/>
      <c r="T3220" s="1" t="s">
        <v>651</v>
      </c>
      <c r="U3220" s="1" t="s">
        <v>60</v>
      </c>
      <c r="V3220" t="s">
        <v>29</v>
      </c>
      <c r="W3220"/>
      <c r="X3220" t="s">
        <v>30</v>
      </c>
    </row>
    <row r="3221" spans="2:24">
      <c r="B3221" s="2" t="s">
        <v>4565</v>
      </c>
      <c r="C3221" s="1"/>
      <c r="D3221" s="1"/>
      <c r="E3221" s="1"/>
      <c r="F3221" s="1"/>
      <c r="G3221" s="1"/>
      <c r="H3221" s="1"/>
      <c r="I3221"/>
      <c r="J3221"/>
      <c r="K3221"/>
      <c r="L3221"/>
      <c r="M3221"/>
      <c r="N3221"/>
      <c r="O3221"/>
      <c r="Q3221" t="s">
        <v>25</v>
      </c>
      <c r="R3221" s="1"/>
      <c r="S3221" s="1"/>
      <c r="T3221" s="1" t="s">
        <v>4566</v>
      </c>
      <c r="U3221" s="1" t="s">
        <v>90</v>
      </c>
      <c r="V3221" t="s">
        <v>29</v>
      </c>
      <c r="W3221"/>
      <c r="X3221" t="s">
        <v>30</v>
      </c>
    </row>
    <row r="3222" spans="2:24">
      <c r="B3222" s="2" t="s">
        <v>4567</v>
      </c>
      <c r="C3222" s="1"/>
      <c r="D3222" s="1"/>
      <c r="E3222" s="1"/>
      <c r="F3222" s="1"/>
      <c r="G3222" s="1"/>
      <c r="H3222" s="1"/>
      <c r="I3222"/>
      <c r="J3222"/>
      <c r="K3222"/>
      <c r="L3222"/>
      <c r="M3222"/>
      <c r="N3222"/>
      <c r="O3222"/>
      <c r="Q3222" t="s">
        <v>25</v>
      </c>
      <c r="R3222" s="1"/>
      <c r="S3222" s="1"/>
      <c r="T3222" s="1" t="s">
        <v>184</v>
      </c>
      <c r="U3222" s="1" t="s">
        <v>185</v>
      </c>
      <c r="V3222" t="s">
        <v>29</v>
      </c>
      <c r="W3222"/>
      <c r="X3222" t="s">
        <v>30</v>
      </c>
    </row>
    <row r="3223" spans="2:24">
      <c r="B3223" s="2" t="s">
        <v>4568</v>
      </c>
      <c r="C3223" s="1"/>
      <c r="D3223" s="1"/>
      <c r="E3223" s="1"/>
      <c r="F3223" s="1"/>
      <c r="G3223" s="1"/>
      <c r="H3223" s="1"/>
      <c r="I3223"/>
      <c r="J3223"/>
      <c r="K3223"/>
      <c r="L3223"/>
      <c r="M3223"/>
      <c r="N3223"/>
      <c r="O3223"/>
      <c r="Q3223" t="s">
        <v>25</v>
      </c>
      <c r="R3223" s="1"/>
      <c r="S3223" s="1"/>
      <c r="T3223" s="1" t="s">
        <v>498</v>
      </c>
      <c r="U3223" s="1" t="s">
        <v>33</v>
      </c>
      <c r="V3223" t="s">
        <v>29</v>
      </c>
      <c r="W3223"/>
      <c r="X3223" t="s">
        <v>30</v>
      </c>
    </row>
    <row r="3224" spans="2:24">
      <c r="B3224" s="2" t="s">
        <v>4569</v>
      </c>
      <c r="C3224" s="1"/>
      <c r="D3224" s="1"/>
      <c r="E3224" s="1"/>
      <c r="F3224" s="1"/>
      <c r="G3224" s="1"/>
      <c r="H3224" s="1"/>
      <c r="I3224"/>
      <c r="J3224"/>
      <c r="K3224"/>
      <c r="L3224"/>
      <c r="M3224"/>
      <c r="N3224"/>
      <c r="O3224"/>
      <c r="Q3224" t="s">
        <v>25</v>
      </c>
      <c r="R3224" s="1" t="s">
        <v>4570</v>
      </c>
      <c r="S3224" s="1"/>
      <c r="T3224" s="1" t="s">
        <v>423</v>
      </c>
      <c r="U3224" s="1" t="s">
        <v>28</v>
      </c>
      <c r="V3224" t="s">
        <v>29</v>
      </c>
      <c r="W3224"/>
      <c r="X3224" t="s">
        <v>30</v>
      </c>
    </row>
    <row r="3225" spans="2:24">
      <c r="B3225" s="2" t="s">
        <v>4571</v>
      </c>
      <c r="C3225" s="1"/>
      <c r="D3225" s="1"/>
      <c r="E3225" s="1"/>
      <c r="F3225" s="1"/>
      <c r="G3225" s="1"/>
      <c r="H3225" s="1"/>
      <c r="I3225"/>
      <c r="J3225"/>
      <c r="K3225"/>
      <c r="L3225"/>
      <c r="M3225"/>
      <c r="N3225"/>
      <c r="O3225"/>
      <c r="Q3225" t="s">
        <v>25</v>
      </c>
      <c r="R3225" s="1"/>
      <c r="S3225" s="1"/>
      <c r="T3225" s="1" t="s">
        <v>52</v>
      </c>
      <c r="U3225" s="1" t="s">
        <v>53</v>
      </c>
      <c r="V3225" t="s">
        <v>29</v>
      </c>
      <c r="W3225"/>
      <c r="X3225" t="s">
        <v>30</v>
      </c>
    </row>
    <row r="3226" spans="2:24">
      <c r="B3226" s="2" t="s">
        <v>4572</v>
      </c>
      <c r="C3226" s="1"/>
      <c r="D3226" s="1"/>
      <c r="E3226" s="1"/>
      <c r="F3226" s="1"/>
      <c r="G3226" s="1"/>
      <c r="H3226" s="1"/>
      <c r="I3226"/>
      <c r="J3226"/>
      <c r="K3226"/>
      <c r="L3226"/>
      <c r="M3226"/>
      <c r="N3226"/>
      <c r="O3226"/>
      <c r="Q3226" t="s">
        <v>25</v>
      </c>
      <c r="R3226" s="1"/>
      <c r="S3226" s="1"/>
      <c r="T3226" s="1" t="s">
        <v>286</v>
      </c>
      <c r="U3226" s="1" t="s">
        <v>28</v>
      </c>
      <c r="V3226" t="s">
        <v>29</v>
      </c>
      <c r="W3226"/>
      <c r="X3226" t="s">
        <v>30</v>
      </c>
    </row>
    <row r="3227" spans="2:24">
      <c r="B3227" s="2" t="s">
        <v>4573</v>
      </c>
      <c r="C3227" s="1">
        <v>9837972687</v>
      </c>
      <c r="D3227" s="1"/>
      <c r="E3227" s="1"/>
      <c r="F3227" s="1"/>
      <c r="G3227" s="1" t="s">
        <v>45</v>
      </c>
      <c r="H3227" s="1" t="s">
        <v>247</v>
      </c>
      <c r="I3227"/>
      <c r="J3227"/>
      <c r="K3227"/>
      <c r="L3227"/>
      <c r="M3227"/>
      <c r="N3227"/>
      <c r="O3227"/>
      <c r="Q3227" t="s">
        <v>25</v>
      </c>
      <c r="R3227" s="1" t="s">
        <v>4574</v>
      </c>
      <c r="S3227" s="1"/>
      <c r="T3227" s="1" t="s">
        <v>286</v>
      </c>
      <c r="U3227" s="1" t="s">
        <v>28</v>
      </c>
      <c r="V3227" t="s">
        <v>29</v>
      </c>
      <c r="W3227"/>
      <c r="X3227" t="s">
        <v>30</v>
      </c>
    </row>
    <row r="3228" spans="2:24">
      <c r="B3228" s="2" t="s">
        <v>4575</v>
      </c>
      <c r="C3228" s="1">
        <v>9604072227</v>
      </c>
      <c r="D3228" s="1"/>
      <c r="E3228" s="1"/>
      <c r="F3228" s="1"/>
      <c r="G3228" s="1" t="s">
        <v>146</v>
      </c>
      <c r="H3228" s="1" t="s">
        <v>476</v>
      </c>
      <c r="I3228"/>
      <c r="J3228"/>
      <c r="K3228"/>
      <c r="L3228"/>
      <c r="M3228"/>
      <c r="N3228"/>
      <c r="O3228"/>
      <c r="Q3228" t="s">
        <v>25</v>
      </c>
      <c r="R3228" s="1"/>
      <c r="S3228" s="1"/>
      <c r="T3228" s="1" t="s">
        <v>305</v>
      </c>
      <c r="U3228" s="1" t="s">
        <v>33</v>
      </c>
      <c r="V3228" t="s">
        <v>29</v>
      </c>
      <c r="W3228"/>
      <c r="X3228" t="s">
        <v>30</v>
      </c>
    </row>
    <row r="3229" spans="2:24">
      <c r="B3229" s="2" t="s">
        <v>4576</v>
      </c>
      <c r="C3229" s="1"/>
      <c r="D3229" s="1"/>
      <c r="E3229" s="1"/>
      <c r="F3229" s="1"/>
      <c r="G3229" s="1"/>
      <c r="H3229" s="1"/>
      <c r="I3229"/>
      <c r="J3229"/>
      <c r="K3229"/>
      <c r="L3229"/>
      <c r="M3229"/>
      <c r="N3229"/>
      <c r="O3229"/>
      <c r="Q3229" t="s">
        <v>25</v>
      </c>
      <c r="R3229" s="1"/>
      <c r="S3229" s="1"/>
      <c r="T3229" s="1" t="s">
        <v>380</v>
      </c>
      <c r="U3229" s="1" t="s">
        <v>28</v>
      </c>
      <c r="V3229" t="s">
        <v>29</v>
      </c>
      <c r="W3229"/>
      <c r="X3229" t="s">
        <v>30</v>
      </c>
    </row>
    <row r="3230" spans="2:24">
      <c r="B3230" s="2" t="s">
        <v>4577</v>
      </c>
      <c r="C3230" s="1"/>
      <c r="D3230" s="1"/>
      <c r="E3230" s="1"/>
      <c r="F3230" s="1"/>
      <c r="G3230" s="1"/>
      <c r="H3230" s="1"/>
      <c r="I3230"/>
      <c r="J3230"/>
      <c r="K3230"/>
      <c r="L3230"/>
      <c r="M3230"/>
      <c r="N3230"/>
      <c r="O3230"/>
      <c r="Q3230" t="s">
        <v>25</v>
      </c>
      <c r="R3230" s="1" t="s">
        <v>4578</v>
      </c>
      <c r="S3230" s="1"/>
      <c r="T3230" s="1" t="s">
        <v>423</v>
      </c>
      <c r="U3230" s="1" t="s">
        <v>28</v>
      </c>
      <c r="V3230" t="s">
        <v>29</v>
      </c>
      <c r="W3230"/>
      <c r="X3230" t="s">
        <v>30</v>
      </c>
    </row>
    <row r="3231" spans="2:24">
      <c r="B3231" s="2" t="s">
        <v>4579</v>
      </c>
      <c r="C3231" s="1">
        <v>9871458632</v>
      </c>
      <c r="D3231" s="1"/>
      <c r="E3231" s="1"/>
      <c r="F3231" s="1"/>
      <c r="G3231" s="1" t="s">
        <v>45</v>
      </c>
      <c r="H3231" s="1" t="s">
        <v>695</v>
      </c>
      <c r="I3231"/>
      <c r="J3231"/>
      <c r="K3231"/>
      <c r="L3231"/>
      <c r="M3231"/>
      <c r="N3231"/>
      <c r="O3231"/>
      <c r="Q3231" t="s">
        <v>25</v>
      </c>
      <c r="R3231" s="1"/>
      <c r="S3231" s="1"/>
      <c r="T3231" s="1" t="s">
        <v>73</v>
      </c>
      <c r="U3231" s="1" t="s">
        <v>53</v>
      </c>
      <c r="V3231" t="s">
        <v>29</v>
      </c>
      <c r="W3231"/>
      <c r="X3231" t="s">
        <v>30</v>
      </c>
    </row>
    <row r="3232" spans="2:24">
      <c r="B3232" s="2" t="s">
        <v>4580</v>
      </c>
      <c r="C3232" s="1"/>
      <c r="D3232" s="1"/>
      <c r="E3232" s="1"/>
      <c r="F3232" s="1"/>
      <c r="G3232" s="1"/>
      <c r="H3232" s="1"/>
      <c r="I3232"/>
      <c r="J3232"/>
      <c r="K3232"/>
      <c r="L3232"/>
      <c r="M3232"/>
      <c r="N3232"/>
      <c r="O3232"/>
      <c r="Q3232" t="s">
        <v>25</v>
      </c>
      <c r="R3232" s="1"/>
      <c r="S3232" s="1"/>
      <c r="T3232" s="1" t="s">
        <v>4581</v>
      </c>
      <c r="U3232" s="1" t="s">
        <v>350</v>
      </c>
      <c r="V3232" t="s">
        <v>29</v>
      </c>
      <c r="W3232"/>
      <c r="X3232" t="s">
        <v>30</v>
      </c>
    </row>
    <row r="3233" spans="2:24">
      <c r="B3233" s="2" t="s">
        <v>4582</v>
      </c>
      <c r="C3233" s="1"/>
      <c r="D3233" s="1"/>
      <c r="E3233" s="1"/>
      <c r="F3233" s="1"/>
      <c r="G3233" s="1"/>
      <c r="H3233" s="1"/>
      <c r="I3233"/>
      <c r="J3233"/>
      <c r="K3233"/>
      <c r="L3233"/>
      <c r="M3233"/>
      <c r="N3233"/>
      <c r="O3233"/>
      <c r="Q3233" t="s">
        <v>25</v>
      </c>
      <c r="R3233" s="1"/>
      <c r="S3233" s="1"/>
      <c r="T3233" s="1" t="s">
        <v>52</v>
      </c>
      <c r="U3233" s="1" t="s">
        <v>53</v>
      </c>
      <c r="V3233" t="s">
        <v>29</v>
      </c>
      <c r="W3233"/>
      <c r="X3233" t="s">
        <v>30</v>
      </c>
    </row>
    <row r="3234" spans="2:24">
      <c r="B3234" s="2" t="s">
        <v>4583</v>
      </c>
      <c r="C3234" s="1">
        <v>9811190204</v>
      </c>
      <c r="D3234" s="1"/>
      <c r="E3234" s="1"/>
      <c r="F3234" s="1"/>
      <c r="G3234" s="1" t="s">
        <v>919</v>
      </c>
      <c r="H3234" s="1" t="s">
        <v>476</v>
      </c>
      <c r="I3234"/>
      <c r="J3234"/>
      <c r="K3234"/>
      <c r="L3234"/>
      <c r="M3234"/>
      <c r="N3234"/>
      <c r="O3234"/>
      <c r="Q3234" t="s">
        <v>25</v>
      </c>
      <c r="R3234" s="1"/>
      <c r="S3234" s="1"/>
      <c r="T3234" s="1" t="s">
        <v>820</v>
      </c>
      <c r="U3234" s="1" t="s">
        <v>53</v>
      </c>
      <c r="V3234" t="s">
        <v>29</v>
      </c>
      <c r="W3234"/>
      <c r="X3234" t="s">
        <v>30</v>
      </c>
    </row>
    <row r="3235" spans="2:24">
      <c r="B3235" s="2" t="s">
        <v>4584</v>
      </c>
      <c r="C3235" s="1"/>
      <c r="D3235" s="1"/>
      <c r="E3235" s="1"/>
      <c r="F3235" s="1"/>
      <c r="G3235" s="1"/>
      <c r="H3235" s="1"/>
      <c r="I3235"/>
      <c r="J3235"/>
      <c r="K3235"/>
      <c r="L3235"/>
      <c r="M3235"/>
      <c r="N3235"/>
      <c r="O3235"/>
      <c r="Q3235" t="s">
        <v>25</v>
      </c>
      <c r="R3235" s="1" t="s">
        <v>4585</v>
      </c>
      <c r="S3235" s="1"/>
      <c r="T3235" s="1" t="s">
        <v>193</v>
      </c>
      <c r="U3235" s="1" t="s">
        <v>33</v>
      </c>
      <c r="V3235" t="s">
        <v>29</v>
      </c>
      <c r="W3235"/>
      <c r="X3235" t="s">
        <v>30</v>
      </c>
    </row>
    <row r="3236" spans="2:24">
      <c r="B3236" s="2" t="s">
        <v>4586</v>
      </c>
      <c r="C3236" s="1">
        <v>9821023057</v>
      </c>
      <c r="D3236" s="1"/>
      <c r="E3236" s="1"/>
      <c r="F3236" s="1"/>
      <c r="G3236" s="1" t="s">
        <v>45</v>
      </c>
      <c r="H3236" s="1" t="s">
        <v>57</v>
      </c>
      <c r="I3236"/>
      <c r="J3236"/>
      <c r="K3236"/>
      <c r="L3236"/>
      <c r="M3236"/>
      <c r="N3236"/>
      <c r="O3236"/>
      <c r="Q3236" t="s">
        <v>25</v>
      </c>
      <c r="R3236" s="1" t="s">
        <v>4587</v>
      </c>
      <c r="S3236" s="1"/>
      <c r="T3236" s="1" t="s">
        <v>193</v>
      </c>
      <c r="U3236" s="1" t="s">
        <v>33</v>
      </c>
      <c r="V3236" t="s">
        <v>29</v>
      </c>
      <c r="W3236"/>
      <c r="X3236" t="s">
        <v>30</v>
      </c>
    </row>
    <row r="3237" spans="2:24">
      <c r="B3237" s="2" t="s">
        <v>4588</v>
      </c>
      <c r="C3237" s="1">
        <v>9354850825</v>
      </c>
      <c r="D3237" s="1"/>
      <c r="E3237" s="1"/>
      <c r="F3237" s="1"/>
      <c r="G3237" s="1" t="s">
        <v>230</v>
      </c>
      <c r="H3237" s="1" t="s">
        <v>57</v>
      </c>
      <c r="I3237"/>
      <c r="J3237"/>
      <c r="K3237"/>
      <c r="L3237"/>
      <c r="M3237"/>
      <c r="N3237"/>
      <c r="O3237"/>
      <c r="Q3237" t="s">
        <v>25</v>
      </c>
      <c r="R3237" s="1" t="s">
        <v>4589</v>
      </c>
      <c r="S3237" s="1"/>
      <c r="T3237" s="1" t="s">
        <v>423</v>
      </c>
      <c r="U3237" s="1" t="s">
        <v>28</v>
      </c>
      <c r="V3237" t="s">
        <v>29</v>
      </c>
      <c r="W3237"/>
      <c r="X3237" t="s">
        <v>30</v>
      </c>
    </row>
    <row r="3238" spans="2:24">
      <c r="B3238" s="2" t="s">
        <v>4590</v>
      </c>
      <c r="C3238" s="1">
        <v>9823111577</v>
      </c>
      <c r="D3238" s="1"/>
      <c r="E3238" s="1"/>
      <c r="F3238" s="1"/>
      <c r="G3238" s="1" t="s">
        <v>45</v>
      </c>
      <c r="H3238" s="1" t="s">
        <v>46</v>
      </c>
      <c r="I3238"/>
      <c r="J3238"/>
      <c r="K3238"/>
      <c r="L3238"/>
      <c r="M3238"/>
      <c r="N3238"/>
      <c r="O3238"/>
      <c r="Q3238" t="s">
        <v>25</v>
      </c>
      <c r="R3238" s="1"/>
      <c r="S3238" s="1"/>
      <c r="T3238" s="1" t="s">
        <v>3440</v>
      </c>
      <c r="U3238" s="1" t="s">
        <v>319</v>
      </c>
      <c r="V3238" t="s">
        <v>29</v>
      </c>
      <c r="W3238"/>
      <c r="X3238" t="s">
        <v>30</v>
      </c>
    </row>
    <row r="3239" spans="2:24">
      <c r="B3239" s="2" t="s">
        <v>4591</v>
      </c>
      <c r="C3239" s="1"/>
      <c r="D3239" s="1"/>
      <c r="E3239" s="1"/>
      <c r="F3239" s="1"/>
      <c r="G3239" s="1"/>
      <c r="H3239" s="1"/>
      <c r="I3239"/>
      <c r="J3239"/>
      <c r="K3239"/>
      <c r="L3239"/>
      <c r="M3239"/>
      <c r="N3239"/>
      <c r="O3239"/>
      <c r="Q3239" t="s">
        <v>25</v>
      </c>
      <c r="R3239" s="1"/>
      <c r="S3239" s="1"/>
      <c r="T3239" s="1" t="s">
        <v>52</v>
      </c>
      <c r="U3239" s="1" t="s">
        <v>53</v>
      </c>
      <c r="V3239" t="s">
        <v>29</v>
      </c>
      <c r="W3239"/>
      <c r="X3239" t="s">
        <v>30</v>
      </c>
    </row>
    <row r="3240" spans="2:24">
      <c r="B3240" s="2" t="s">
        <v>4592</v>
      </c>
      <c r="C3240" s="1">
        <v>9904316209</v>
      </c>
      <c r="D3240" s="1"/>
      <c r="E3240" s="1"/>
      <c r="F3240" s="1"/>
      <c r="G3240" s="1" t="s">
        <v>72</v>
      </c>
      <c r="H3240" s="1" t="s">
        <v>57</v>
      </c>
      <c r="I3240"/>
      <c r="J3240"/>
      <c r="K3240"/>
      <c r="L3240"/>
      <c r="M3240"/>
      <c r="N3240"/>
      <c r="O3240"/>
      <c r="Q3240" t="s">
        <v>25</v>
      </c>
      <c r="R3240" s="1" t="s">
        <v>4593</v>
      </c>
      <c r="S3240" s="1"/>
      <c r="T3240" s="1" t="s">
        <v>965</v>
      </c>
      <c r="U3240" s="1" t="s">
        <v>116</v>
      </c>
      <c r="V3240" t="s">
        <v>29</v>
      </c>
      <c r="W3240"/>
      <c r="X3240" t="s">
        <v>30</v>
      </c>
    </row>
    <row r="3241" spans="2:24">
      <c r="B3241" s="2" t="s">
        <v>4594</v>
      </c>
      <c r="C3241" s="1"/>
      <c r="D3241" s="1"/>
      <c r="E3241" s="1"/>
      <c r="F3241" s="1"/>
      <c r="G3241" s="1"/>
      <c r="H3241" s="1"/>
      <c r="I3241"/>
      <c r="J3241"/>
      <c r="K3241"/>
      <c r="L3241"/>
      <c r="M3241"/>
      <c r="N3241"/>
      <c r="O3241"/>
      <c r="Q3241" t="s">
        <v>25</v>
      </c>
      <c r="R3241" s="1"/>
      <c r="S3241" s="1"/>
      <c r="T3241" s="1" t="s">
        <v>52</v>
      </c>
      <c r="U3241" s="1" t="s">
        <v>53</v>
      </c>
      <c r="V3241" t="s">
        <v>29</v>
      </c>
      <c r="W3241"/>
      <c r="X3241" t="s">
        <v>30</v>
      </c>
    </row>
    <row r="3242" spans="2:24">
      <c r="B3242" s="2" t="s">
        <v>4595</v>
      </c>
      <c r="C3242" s="1"/>
      <c r="D3242" s="1"/>
      <c r="E3242" s="1"/>
      <c r="F3242" s="1"/>
      <c r="G3242" s="1"/>
      <c r="H3242" s="1"/>
      <c r="I3242"/>
      <c r="J3242"/>
      <c r="K3242"/>
      <c r="L3242"/>
      <c r="M3242"/>
      <c r="N3242"/>
      <c r="O3242"/>
      <c r="Q3242" t="s">
        <v>25</v>
      </c>
      <c r="R3242" s="1"/>
      <c r="S3242" s="1"/>
      <c r="T3242" s="1" t="s">
        <v>52</v>
      </c>
      <c r="U3242" s="1" t="s">
        <v>53</v>
      </c>
      <c r="V3242" t="s">
        <v>29</v>
      </c>
      <c r="W3242"/>
      <c r="X3242" t="s">
        <v>30</v>
      </c>
    </row>
    <row r="3243" spans="2:24">
      <c r="B3243" s="2" t="s">
        <v>4596</v>
      </c>
      <c r="C3243" s="1"/>
      <c r="D3243" s="1"/>
      <c r="E3243" s="1"/>
      <c r="F3243" s="1"/>
      <c r="G3243" s="1"/>
      <c r="H3243" s="1"/>
      <c r="I3243"/>
      <c r="J3243"/>
      <c r="K3243"/>
      <c r="L3243"/>
      <c r="M3243"/>
      <c r="N3243"/>
      <c r="O3243"/>
      <c r="Q3243" t="s">
        <v>25</v>
      </c>
      <c r="R3243" s="1"/>
      <c r="S3243" s="1"/>
      <c r="T3243" s="1" t="s">
        <v>52</v>
      </c>
      <c r="U3243" s="1" t="s">
        <v>53</v>
      </c>
      <c r="V3243" t="s">
        <v>29</v>
      </c>
      <c r="W3243"/>
      <c r="X3243" t="s">
        <v>30</v>
      </c>
    </row>
    <row r="3244" spans="2:24">
      <c r="B3244" s="2" t="s">
        <v>4597</v>
      </c>
      <c r="C3244" s="1"/>
      <c r="D3244" s="1"/>
      <c r="E3244" s="1"/>
      <c r="F3244" s="1"/>
      <c r="G3244" s="1"/>
      <c r="H3244" s="1"/>
      <c r="I3244"/>
      <c r="J3244"/>
      <c r="K3244"/>
      <c r="L3244"/>
      <c r="M3244"/>
      <c r="N3244"/>
      <c r="O3244"/>
      <c r="Q3244" t="s">
        <v>25</v>
      </c>
      <c r="R3244" s="1"/>
      <c r="S3244" s="1"/>
      <c r="T3244" s="1" t="s">
        <v>104</v>
      </c>
      <c r="U3244" s="1" t="s">
        <v>105</v>
      </c>
      <c r="V3244" t="s">
        <v>29</v>
      </c>
      <c r="W3244"/>
      <c r="X3244" t="s">
        <v>30</v>
      </c>
    </row>
    <row r="3245" spans="2:24">
      <c r="B3245" s="2" t="s">
        <v>4598</v>
      </c>
      <c r="C3245" s="1">
        <v>9950218847</v>
      </c>
      <c r="D3245" s="1"/>
      <c r="E3245" s="1"/>
      <c r="F3245" s="1"/>
      <c r="G3245" s="1" t="s">
        <v>45</v>
      </c>
      <c r="H3245" s="1" t="s">
        <v>46</v>
      </c>
      <c r="I3245"/>
      <c r="J3245"/>
      <c r="K3245"/>
      <c r="L3245"/>
      <c r="M3245"/>
      <c r="N3245"/>
      <c r="O3245"/>
      <c r="Q3245" t="s">
        <v>25</v>
      </c>
      <c r="R3245" s="1" t="s">
        <v>4599</v>
      </c>
      <c r="S3245" s="1"/>
      <c r="T3245" s="1" t="s">
        <v>128</v>
      </c>
      <c r="U3245" s="1" t="s">
        <v>43</v>
      </c>
      <c r="V3245" t="s">
        <v>29</v>
      </c>
      <c r="W3245"/>
      <c r="X3245" t="s">
        <v>30</v>
      </c>
    </row>
    <row r="3246" spans="2:24">
      <c r="B3246" s="2" t="s">
        <v>4600</v>
      </c>
      <c r="C3246" s="1"/>
      <c r="D3246" s="1"/>
      <c r="E3246" s="1"/>
      <c r="F3246" s="1"/>
      <c r="G3246" s="1"/>
      <c r="H3246" s="1"/>
      <c r="I3246"/>
      <c r="J3246"/>
      <c r="K3246"/>
      <c r="L3246"/>
      <c r="M3246"/>
      <c r="N3246"/>
      <c r="O3246"/>
      <c r="Q3246" t="s">
        <v>25</v>
      </c>
      <c r="R3246" s="1"/>
      <c r="S3246" s="1"/>
      <c r="T3246" s="1" t="s">
        <v>1159</v>
      </c>
      <c r="U3246" s="1" t="s">
        <v>350</v>
      </c>
      <c r="V3246" t="s">
        <v>29</v>
      </c>
      <c r="W3246"/>
      <c r="X3246" t="s">
        <v>30</v>
      </c>
    </row>
    <row r="3247" spans="2:24">
      <c r="B3247" s="2" t="s">
        <v>4601</v>
      </c>
      <c r="C3247" s="1"/>
      <c r="D3247" s="1"/>
      <c r="E3247" s="1"/>
      <c r="F3247" s="1"/>
      <c r="G3247" s="1"/>
      <c r="H3247" s="1"/>
      <c r="I3247"/>
      <c r="J3247"/>
      <c r="K3247"/>
      <c r="L3247"/>
      <c r="M3247"/>
      <c r="N3247"/>
      <c r="O3247"/>
      <c r="Q3247" t="s">
        <v>25</v>
      </c>
      <c r="R3247" s="1" t="s">
        <v>4602</v>
      </c>
      <c r="S3247" s="1"/>
      <c r="T3247" s="1" t="s">
        <v>52</v>
      </c>
      <c r="U3247" s="1" t="s">
        <v>53</v>
      </c>
      <c r="V3247" t="s">
        <v>29</v>
      </c>
      <c r="W3247"/>
      <c r="X3247" t="s">
        <v>30</v>
      </c>
    </row>
    <row r="3248" spans="2:24">
      <c r="B3248" s="2" t="s">
        <v>4603</v>
      </c>
      <c r="C3248" s="1"/>
      <c r="D3248" s="1"/>
      <c r="E3248" s="1"/>
      <c r="F3248" s="1"/>
      <c r="G3248" s="1"/>
      <c r="H3248" s="1"/>
      <c r="I3248"/>
      <c r="J3248"/>
      <c r="K3248"/>
      <c r="L3248"/>
      <c r="M3248"/>
      <c r="N3248"/>
      <c r="O3248"/>
      <c r="Q3248" t="s">
        <v>25</v>
      </c>
      <c r="R3248" s="1"/>
      <c r="S3248" s="1"/>
      <c r="T3248" s="1" t="s">
        <v>4604</v>
      </c>
      <c r="U3248" s="1" t="s">
        <v>33</v>
      </c>
      <c r="V3248" t="s">
        <v>29</v>
      </c>
      <c r="W3248"/>
      <c r="X3248" t="s">
        <v>30</v>
      </c>
    </row>
    <row r="3249" spans="2:24">
      <c r="B3249" s="2" t="s">
        <v>4605</v>
      </c>
      <c r="C3249" s="1"/>
      <c r="D3249" s="1"/>
      <c r="E3249" s="1"/>
      <c r="F3249" s="1"/>
      <c r="G3249" s="1"/>
      <c r="H3249" s="1"/>
      <c r="I3249"/>
      <c r="J3249"/>
      <c r="K3249"/>
      <c r="L3249"/>
      <c r="M3249"/>
      <c r="N3249"/>
      <c r="O3249"/>
      <c r="Q3249" t="s">
        <v>25</v>
      </c>
      <c r="R3249" s="1"/>
      <c r="S3249" s="1"/>
      <c r="T3249" s="1" t="s">
        <v>52</v>
      </c>
      <c r="U3249" s="1" t="s">
        <v>53</v>
      </c>
      <c r="V3249" t="s">
        <v>29</v>
      </c>
      <c r="W3249"/>
      <c r="X3249" t="s">
        <v>30</v>
      </c>
    </row>
    <row r="3250" spans="2:24">
      <c r="B3250" s="2" t="s">
        <v>4606</v>
      </c>
      <c r="C3250" s="1"/>
      <c r="D3250" s="1"/>
      <c r="E3250" s="1"/>
      <c r="F3250" s="1"/>
      <c r="G3250" s="1"/>
      <c r="H3250" s="1"/>
      <c r="I3250"/>
      <c r="J3250"/>
      <c r="K3250"/>
      <c r="L3250"/>
      <c r="M3250"/>
      <c r="N3250"/>
      <c r="O3250"/>
      <c r="Q3250" t="s">
        <v>25</v>
      </c>
      <c r="R3250" s="1"/>
      <c r="S3250" s="1"/>
      <c r="T3250" s="1" t="s">
        <v>2605</v>
      </c>
      <c r="U3250" s="1" t="s">
        <v>116</v>
      </c>
      <c r="V3250" t="s">
        <v>29</v>
      </c>
      <c r="W3250"/>
      <c r="X3250" t="s">
        <v>30</v>
      </c>
    </row>
    <row r="3251" spans="2:24">
      <c r="B3251" s="2" t="s">
        <v>4607</v>
      </c>
      <c r="C3251" s="1"/>
      <c r="D3251" s="1"/>
      <c r="E3251" s="1"/>
      <c r="F3251" s="1"/>
      <c r="G3251" s="1"/>
      <c r="H3251" s="1"/>
      <c r="I3251"/>
      <c r="J3251"/>
      <c r="K3251"/>
      <c r="L3251"/>
      <c r="M3251"/>
      <c r="N3251"/>
      <c r="O3251"/>
      <c r="Q3251" t="s">
        <v>25</v>
      </c>
      <c r="R3251" s="1"/>
      <c r="S3251" s="1"/>
      <c r="T3251" s="1" t="s">
        <v>66</v>
      </c>
      <c r="U3251" s="1" t="s">
        <v>28</v>
      </c>
      <c r="V3251" t="s">
        <v>29</v>
      </c>
      <c r="W3251"/>
      <c r="X3251" t="s">
        <v>30</v>
      </c>
    </row>
    <row r="3252" spans="2:24">
      <c r="B3252" s="2" t="s">
        <v>4608</v>
      </c>
      <c r="C3252" s="1"/>
      <c r="D3252" s="1"/>
      <c r="E3252" s="1"/>
      <c r="F3252" s="1"/>
      <c r="G3252" s="1"/>
      <c r="H3252" s="1"/>
      <c r="I3252"/>
      <c r="J3252"/>
      <c r="K3252"/>
      <c r="L3252"/>
      <c r="M3252"/>
      <c r="N3252"/>
      <c r="O3252"/>
      <c r="Q3252" t="s">
        <v>25</v>
      </c>
      <c r="R3252" s="1"/>
      <c r="S3252" s="1"/>
      <c r="T3252" s="1" t="s">
        <v>309</v>
      </c>
      <c r="U3252" s="1" t="s">
        <v>102</v>
      </c>
      <c r="V3252" t="s">
        <v>29</v>
      </c>
      <c r="W3252"/>
      <c r="X3252" t="s">
        <v>30</v>
      </c>
    </row>
    <row r="3253" spans="2:24">
      <c r="B3253" s="2" t="s">
        <v>4609</v>
      </c>
      <c r="C3253" s="1"/>
      <c r="D3253" s="1"/>
      <c r="E3253" s="1"/>
      <c r="F3253" s="1"/>
      <c r="G3253" s="1"/>
      <c r="H3253" s="1"/>
      <c r="I3253"/>
      <c r="J3253"/>
      <c r="K3253"/>
      <c r="L3253"/>
      <c r="M3253"/>
      <c r="N3253"/>
      <c r="O3253"/>
      <c r="Q3253" t="s">
        <v>25</v>
      </c>
      <c r="R3253" s="1"/>
      <c r="S3253" s="1"/>
      <c r="T3253" s="1" t="s">
        <v>128</v>
      </c>
      <c r="U3253" s="1" t="s">
        <v>43</v>
      </c>
      <c r="V3253" t="s">
        <v>29</v>
      </c>
      <c r="W3253"/>
      <c r="X3253" t="s">
        <v>30</v>
      </c>
    </row>
    <row r="3254" spans="2:24">
      <c r="B3254" s="2" t="s">
        <v>4610</v>
      </c>
      <c r="C3254" s="1"/>
      <c r="D3254" s="1"/>
      <c r="E3254" s="1"/>
      <c r="F3254" s="1"/>
      <c r="G3254" s="1"/>
      <c r="H3254" s="1"/>
      <c r="I3254"/>
      <c r="J3254"/>
      <c r="K3254"/>
      <c r="L3254"/>
      <c r="M3254"/>
      <c r="N3254"/>
      <c r="O3254"/>
      <c r="Q3254" t="s">
        <v>25</v>
      </c>
      <c r="R3254" s="1"/>
      <c r="S3254" s="1"/>
      <c r="T3254" s="1" t="s">
        <v>305</v>
      </c>
      <c r="U3254" s="1" t="s">
        <v>33</v>
      </c>
      <c r="V3254" t="s">
        <v>29</v>
      </c>
      <c r="W3254"/>
      <c r="X3254" t="s">
        <v>30</v>
      </c>
    </row>
    <row r="3255" spans="2:24">
      <c r="B3255" s="2" t="s">
        <v>4611</v>
      </c>
      <c r="C3255" s="1"/>
      <c r="D3255" s="1"/>
      <c r="E3255" s="1"/>
      <c r="F3255" s="1"/>
      <c r="G3255" s="1"/>
      <c r="H3255" s="1"/>
      <c r="I3255"/>
      <c r="J3255"/>
      <c r="K3255"/>
      <c r="L3255"/>
      <c r="M3255"/>
      <c r="N3255"/>
      <c r="O3255"/>
      <c r="Q3255" t="s">
        <v>25</v>
      </c>
      <c r="R3255" s="1"/>
      <c r="S3255" s="1"/>
      <c r="T3255" s="1" t="s">
        <v>4612</v>
      </c>
      <c r="U3255" s="1" t="s">
        <v>185</v>
      </c>
      <c r="V3255" t="s">
        <v>29</v>
      </c>
      <c r="W3255"/>
      <c r="X3255" t="s">
        <v>30</v>
      </c>
    </row>
    <row r="3256" spans="2:24">
      <c r="B3256" s="2" t="s">
        <v>4613</v>
      </c>
      <c r="C3256" s="1"/>
      <c r="D3256" s="1"/>
      <c r="E3256" s="1"/>
      <c r="F3256" s="1"/>
      <c r="G3256" s="1"/>
      <c r="H3256" s="1"/>
      <c r="I3256"/>
      <c r="J3256"/>
      <c r="K3256"/>
      <c r="L3256"/>
      <c r="M3256"/>
      <c r="N3256"/>
      <c r="O3256"/>
      <c r="Q3256" t="s">
        <v>25</v>
      </c>
      <c r="R3256" s="1"/>
      <c r="S3256" s="1"/>
      <c r="T3256" s="1" t="s">
        <v>255</v>
      </c>
      <c r="U3256" s="1" t="s">
        <v>116</v>
      </c>
      <c r="V3256" t="s">
        <v>29</v>
      </c>
      <c r="W3256"/>
      <c r="X3256" t="s">
        <v>30</v>
      </c>
    </row>
    <row r="3257" spans="2:24">
      <c r="B3257" s="2" t="s">
        <v>4614</v>
      </c>
      <c r="C3257" s="1"/>
      <c r="D3257" s="1"/>
      <c r="E3257" s="1"/>
      <c r="F3257" s="1"/>
      <c r="G3257" s="1"/>
      <c r="H3257" s="1"/>
      <c r="I3257"/>
      <c r="J3257"/>
      <c r="K3257"/>
      <c r="L3257"/>
      <c r="M3257"/>
      <c r="N3257"/>
      <c r="O3257"/>
      <c r="Q3257" t="s">
        <v>25</v>
      </c>
      <c r="R3257" s="1"/>
      <c r="S3257" s="1"/>
      <c r="T3257" s="1" t="s">
        <v>3919</v>
      </c>
      <c r="U3257" s="1" t="s">
        <v>33</v>
      </c>
      <c r="V3257" t="s">
        <v>29</v>
      </c>
      <c r="W3257"/>
      <c r="X3257" t="s">
        <v>30</v>
      </c>
    </row>
    <row r="3258" spans="2:24">
      <c r="B3258" s="2" t="s">
        <v>4615</v>
      </c>
      <c r="C3258" s="1"/>
      <c r="D3258" s="1"/>
      <c r="E3258" s="1"/>
      <c r="F3258" s="1"/>
      <c r="G3258" s="1"/>
      <c r="H3258" s="1"/>
      <c r="I3258"/>
      <c r="J3258"/>
      <c r="K3258"/>
      <c r="L3258"/>
      <c r="M3258"/>
      <c r="N3258"/>
      <c r="O3258"/>
      <c r="Q3258" t="s">
        <v>25</v>
      </c>
      <c r="R3258" s="1"/>
      <c r="S3258" s="1"/>
      <c r="T3258" s="1" t="s">
        <v>4616</v>
      </c>
      <c r="U3258" s="1" t="s">
        <v>284</v>
      </c>
      <c r="V3258" t="s">
        <v>29</v>
      </c>
      <c r="W3258"/>
      <c r="X3258" t="s">
        <v>30</v>
      </c>
    </row>
    <row r="3259" spans="2:24">
      <c r="B3259" s="2" t="s">
        <v>4617</v>
      </c>
      <c r="C3259" s="1"/>
      <c r="D3259" s="1"/>
      <c r="E3259" s="1"/>
      <c r="F3259" s="1"/>
      <c r="G3259" s="1"/>
      <c r="H3259" s="1"/>
      <c r="I3259"/>
      <c r="J3259"/>
      <c r="K3259"/>
      <c r="L3259"/>
      <c r="M3259"/>
      <c r="N3259"/>
      <c r="O3259"/>
      <c r="Q3259" t="s">
        <v>25</v>
      </c>
      <c r="R3259" s="1" t="s">
        <v>4618</v>
      </c>
      <c r="S3259" s="1"/>
      <c r="T3259" s="1" t="s">
        <v>2113</v>
      </c>
      <c r="U3259" s="1" t="s">
        <v>477</v>
      </c>
      <c r="V3259" t="s">
        <v>29</v>
      </c>
      <c r="W3259"/>
      <c r="X3259" t="s">
        <v>30</v>
      </c>
    </row>
    <row r="3260" spans="2:24">
      <c r="B3260" s="2" t="s">
        <v>4619</v>
      </c>
      <c r="C3260" s="1"/>
      <c r="D3260" s="1"/>
      <c r="E3260" s="1"/>
      <c r="F3260" s="1"/>
      <c r="G3260" s="1"/>
      <c r="H3260" s="1"/>
      <c r="I3260"/>
      <c r="J3260"/>
      <c r="K3260"/>
      <c r="L3260"/>
      <c r="M3260"/>
      <c r="N3260"/>
      <c r="O3260"/>
      <c r="Q3260" t="s">
        <v>25</v>
      </c>
      <c r="R3260" s="1"/>
      <c r="S3260" s="1"/>
      <c r="T3260" s="1" t="s">
        <v>4620</v>
      </c>
      <c r="U3260" s="1" t="s">
        <v>70</v>
      </c>
      <c r="V3260" t="s">
        <v>29</v>
      </c>
      <c r="W3260"/>
      <c r="X3260" t="s">
        <v>30</v>
      </c>
    </row>
    <row r="3261" spans="2:24">
      <c r="B3261" s="2" t="s">
        <v>4621</v>
      </c>
      <c r="C3261" s="1"/>
      <c r="D3261" s="1"/>
      <c r="E3261" s="1"/>
      <c r="F3261" s="1"/>
      <c r="G3261" s="1"/>
      <c r="H3261" s="1"/>
      <c r="I3261"/>
      <c r="J3261"/>
      <c r="K3261"/>
      <c r="L3261"/>
      <c r="M3261"/>
      <c r="N3261"/>
      <c r="O3261"/>
      <c r="Q3261" t="s">
        <v>25</v>
      </c>
      <c r="R3261" s="1"/>
      <c r="S3261" s="1"/>
      <c r="T3261" s="1" t="s">
        <v>211</v>
      </c>
      <c r="U3261" s="1" t="s">
        <v>33</v>
      </c>
      <c r="V3261" t="s">
        <v>29</v>
      </c>
      <c r="W3261"/>
      <c r="X3261" t="s">
        <v>30</v>
      </c>
    </row>
    <row r="3262" spans="2:24">
      <c r="B3262" s="2" t="s">
        <v>4622</v>
      </c>
      <c r="C3262" s="1"/>
      <c r="D3262" s="1"/>
      <c r="E3262" s="1"/>
      <c r="F3262" s="1"/>
      <c r="G3262" s="1"/>
      <c r="H3262" s="1"/>
      <c r="I3262"/>
      <c r="J3262"/>
      <c r="K3262"/>
      <c r="L3262"/>
      <c r="M3262"/>
      <c r="N3262"/>
      <c r="O3262"/>
      <c r="Q3262" t="s">
        <v>25</v>
      </c>
      <c r="R3262" s="1"/>
      <c r="S3262" s="1"/>
      <c r="T3262" s="1" t="s">
        <v>4623</v>
      </c>
      <c r="U3262" s="1" t="s">
        <v>276</v>
      </c>
      <c r="V3262" t="s">
        <v>29</v>
      </c>
      <c r="W3262"/>
      <c r="X3262" t="s">
        <v>30</v>
      </c>
    </row>
    <row r="3263" spans="2:24">
      <c r="B3263" s="2" t="s">
        <v>4624</v>
      </c>
      <c r="C3263" s="1"/>
      <c r="D3263" s="1"/>
      <c r="E3263" s="1"/>
      <c r="F3263" s="1"/>
      <c r="G3263" s="1"/>
      <c r="H3263" s="1"/>
      <c r="I3263"/>
      <c r="J3263"/>
      <c r="K3263"/>
      <c r="L3263"/>
      <c r="M3263"/>
      <c r="N3263"/>
      <c r="O3263"/>
      <c r="Q3263" t="s">
        <v>25</v>
      </c>
      <c r="R3263" s="1"/>
      <c r="S3263" s="1"/>
      <c r="T3263" s="1" t="s">
        <v>4625</v>
      </c>
      <c r="U3263" s="1" t="s">
        <v>28</v>
      </c>
      <c r="V3263" t="s">
        <v>29</v>
      </c>
      <c r="W3263"/>
      <c r="X3263" t="s">
        <v>30</v>
      </c>
    </row>
    <row r="3264" spans="2:24">
      <c r="B3264" s="2" t="s">
        <v>4626</v>
      </c>
      <c r="C3264" s="1"/>
      <c r="D3264" s="1"/>
      <c r="E3264" s="1"/>
      <c r="F3264" s="1"/>
      <c r="G3264" s="1"/>
      <c r="H3264" s="1"/>
      <c r="I3264"/>
      <c r="J3264"/>
      <c r="K3264"/>
      <c r="L3264"/>
      <c r="M3264"/>
      <c r="N3264"/>
      <c r="O3264"/>
      <c r="Q3264" t="s">
        <v>25</v>
      </c>
      <c r="R3264" s="1"/>
      <c r="S3264" s="1"/>
      <c r="T3264" s="1" t="s">
        <v>4627</v>
      </c>
      <c r="U3264" s="1" t="s">
        <v>289</v>
      </c>
      <c r="V3264" t="s">
        <v>29</v>
      </c>
      <c r="W3264"/>
      <c r="X3264" t="s">
        <v>30</v>
      </c>
    </row>
    <row r="3265" spans="2:24">
      <c r="B3265" s="2" t="s">
        <v>4628</v>
      </c>
      <c r="C3265" s="1"/>
      <c r="D3265" s="1"/>
      <c r="E3265" s="1"/>
      <c r="F3265" s="1"/>
      <c r="G3265" s="1"/>
      <c r="H3265" s="1"/>
      <c r="I3265"/>
      <c r="J3265"/>
      <c r="K3265"/>
      <c r="L3265"/>
      <c r="M3265"/>
      <c r="N3265"/>
      <c r="O3265"/>
      <c r="Q3265" t="s">
        <v>25</v>
      </c>
      <c r="R3265" s="1"/>
      <c r="S3265" s="1"/>
      <c r="T3265" s="1" t="s">
        <v>463</v>
      </c>
      <c r="U3265" s="1" t="s">
        <v>78</v>
      </c>
      <c r="V3265" t="s">
        <v>29</v>
      </c>
      <c r="W3265"/>
      <c r="X3265" t="s">
        <v>30</v>
      </c>
    </row>
    <row r="3266" spans="2:24">
      <c r="B3266" s="2" t="s">
        <v>4629</v>
      </c>
      <c r="C3266" s="1"/>
      <c r="D3266" s="1"/>
      <c r="E3266" s="1"/>
      <c r="F3266" s="1"/>
      <c r="G3266" s="1"/>
      <c r="H3266" s="1"/>
      <c r="I3266"/>
      <c r="J3266"/>
      <c r="K3266"/>
      <c r="L3266"/>
      <c r="M3266"/>
      <c r="N3266"/>
      <c r="O3266"/>
      <c r="Q3266" t="s">
        <v>25</v>
      </c>
      <c r="R3266" s="1" t="s">
        <v>4630</v>
      </c>
      <c r="S3266" s="1"/>
      <c r="T3266" s="1" t="s">
        <v>2261</v>
      </c>
      <c r="U3266" s="1" t="s">
        <v>33</v>
      </c>
      <c r="V3266" t="s">
        <v>29</v>
      </c>
      <c r="W3266"/>
      <c r="X3266" t="s">
        <v>30</v>
      </c>
    </row>
    <row r="3267" spans="2:24">
      <c r="B3267" s="2" t="s">
        <v>4631</v>
      </c>
      <c r="C3267" s="1"/>
      <c r="D3267" s="1"/>
      <c r="E3267" s="1"/>
      <c r="F3267" s="1"/>
      <c r="G3267" s="1"/>
      <c r="H3267" s="1"/>
      <c r="I3267"/>
      <c r="J3267"/>
      <c r="K3267"/>
      <c r="L3267"/>
      <c r="M3267"/>
      <c r="N3267"/>
      <c r="O3267"/>
      <c r="Q3267" t="s">
        <v>25</v>
      </c>
      <c r="R3267" s="1"/>
      <c r="S3267" s="1"/>
      <c r="T3267" s="1" t="s">
        <v>211</v>
      </c>
      <c r="U3267" s="1" t="s">
        <v>33</v>
      </c>
      <c r="V3267" t="s">
        <v>29</v>
      </c>
      <c r="W3267"/>
      <c r="X3267" t="s">
        <v>30</v>
      </c>
    </row>
    <row r="3268" spans="2:24">
      <c r="B3268" s="2" t="s">
        <v>4632</v>
      </c>
      <c r="C3268" s="1"/>
      <c r="D3268" s="1"/>
      <c r="E3268" s="1"/>
      <c r="F3268" s="1"/>
      <c r="G3268" s="1"/>
      <c r="H3268" s="1"/>
      <c r="I3268"/>
      <c r="J3268"/>
      <c r="K3268"/>
      <c r="L3268"/>
      <c r="M3268"/>
      <c r="N3268"/>
      <c r="O3268"/>
      <c r="Q3268" t="s">
        <v>25</v>
      </c>
      <c r="R3268" s="1"/>
      <c r="S3268" s="1"/>
      <c r="T3268" s="1" t="s">
        <v>4633</v>
      </c>
      <c r="U3268" s="1" t="s">
        <v>43</v>
      </c>
      <c r="V3268" t="s">
        <v>29</v>
      </c>
      <c r="W3268"/>
      <c r="X3268" t="s">
        <v>30</v>
      </c>
    </row>
    <row r="3269" spans="2:24">
      <c r="B3269" s="2" t="s">
        <v>4634</v>
      </c>
      <c r="C3269" s="1"/>
      <c r="D3269" s="1"/>
      <c r="E3269" s="1"/>
      <c r="F3269" s="1"/>
      <c r="G3269" s="1"/>
      <c r="H3269" s="1"/>
      <c r="I3269"/>
      <c r="J3269"/>
      <c r="K3269"/>
      <c r="L3269"/>
      <c r="M3269"/>
      <c r="N3269"/>
      <c r="O3269"/>
      <c r="Q3269" t="s">
        <v>25</v>
      </c>
      <c r="R3269" s="1" t="s">
        <v>4635</v>
      </c>
      <c r="S3269" s="1"/>
      <c r="T3269" s="1" t="s">
        <v>52</v>
      </c>
      <c r="U3269" s="1" t="s">
        <v>53</v>
      </c>
      <c r="V3269" t="s">
        <v>29</v>
      </c>
      <c r="W3269"/>
      <c r="X3269" t="s">
        <v>30</v>
      </c>
    </row>
    <row r="3270" spans="2:24">
      <c r="B3270" s="2" t="s">
        <v>4636</v>
      </c>
      <c r="C3270" s="1"/>
      <c r="D3270" s="1"/>
      <c r="E3270" s="1"/>
      <c r="F3270" s="1"/>
      <c r="G3270" s="1"/>
      <c r="H3270" s="1"/>
      <c r="I3270"/>
      <c r="J3270"/>
      <c r="K3270"/>
      <c r="L3270"/>
      <c r="M3270"/>
      <c r="N3270"/>
      <c r="O3270"/>
      <c r="Q3270" t="s">
        <v>25</v>
      </c>
      <c r="R3270" s="1" t="s">
        <v>4637</v>
      </c>
      <c r="S3270" s="1"/>
      <c r="T3270" s="1" t="s">
        <v>128</v>
      </c>
      <c r="U3270" s="1" t="s">
        <v>43</v>
      </c>
      <c r="V3270" t="s">
        <v>29</v>
      </c>
      <c r="W3270"/>
      <c r="X3270" t="s">
        <v>30</v>
      </c>
    </row>
    <row r="3271" spans="2:24">
      <c r="B3271" s="2" t="s">
        <v>4638</v>
      </c>
      <c r="C3271" s="1"/>
      <c r="D3271" s="1"/>
      <c r="E3271" s="1"/>
      <c r="F3271" s="1"/>
      <c r="G3271" s="1"/>
      <c r="H3271" s="1"/>
      <c r="I3271"/>
      <c r="J3271"/>
      <c r="K3271"/>
      <c r="L3271"/>
      <c r="M3271"/>
      <c r="N3271"/>
      <c r="O3271"/>
      <c r="Q3271" t="s">
        <v>25</v>
      </c>
      <c r="R3271" s="1"/>
      <c r="S3271" s="1"/>
      <c r="T3271" s="1" t="s">
        <v>2729</v>
      </c>
      <c r="U3271" s="1" t="s">
        <v>148</v>
      </c>
      <c r="V3271" t="s">
        <v>29</v>
      </c>
      <c r="W3271"/>
      <c r="X3271" t="s">
        <v>30</v>
      </c>
    </row>
    <row r="3272" spans="2:24">
      <c r="B3272" s="2" t="s">
        <v>4639</v>
      </c>
      <c r="C3272" s="1"/>
      <c r="D3272" s="1"/>
      <c r="E3272" s="1"/>
      <c r="F3272" s="1"/>
      <c r="G3272" s="1"/>
      <c r="H3272" s="1"/>
      <c r="I3272"/>
      <c r="J3272"/>
      <c r="K3272"/>
      <c r="L3272"/>
      <c r="M3272"/>
      <c r="N3272"/>
      <c r="O3272"/>
      <c r="Q3272" t="s">
        <v>25</v>
      </c>
      <c r="R3272" s="1"/>
      <c r="S3272" s="1"/>
      <c r="T3272" s="1" t="s">
        <v>4640</v>
      </c>
      <c r="U3272" s="1" t="s">
        <v>78</v>
      </c>
      <c r="V3272" t="s">
        <v>29</v>
      </c>
      <c r="W3272"/>
      <c r="X3272" t="s">
        <v>30</v>
      </c>
    </row>
    <row r="3273" spans="2:24">
      <c r="B3273" s="2" t="s">
        <v>4641</v>
      </c>
      <c r="C3273" s="1"/>
      <c r="D3273" s="1"/>
      <c r="E3273" s="1"/>
      <c r="F3273" s="1"/>
      <c r="G3273" s="1"/>
      <c r="H3273" s="1"/>
      <c r="I3273"/>
      <c r="J3273"/>
      <c r="K3273"/>
      <c r="L3273"/>
      <c r="M3273"/>
      <c r="N3273"/>
      <c r="O3273"/>
      <c r="Q3273" t="s">
        <v>25</v>
      </c>
      <c r="R3273" s="1"/>
      <c r="S3273" s="1"/>
      <c r="T3273" s="1" t="s">
        <v>39</v>
      </c>
      <c r="U3273" s="1" t="s">
        <v>28</v>
      </c>
      <c r="V3273" t="s">
        <v>29</v>
      </c>
      <c r="W3273"/>
      <c r="X3273" t="s">
        <v>30</v>
      </c>
    </row>
    <row r="3274" spans="2:24">
      <c r="B3274" s="2" t="s">
        <v>4642</v>
      </c>
      <c r="C3274" s="1"/>
      <c r="D3274" s="1"/>
      <c r="E3274" s="1"/>
      <c r="F3274" s="1"/>
      <c r="G3274" s="1"/>
      <c r="H3274" s="1"/>
      <c r="I3274"/>
      <c r="J3274"/>
      <c r="K3274"/>
      <c r="L3274"/>
      <c r="M3274"/>
      <c r="N3274"/>
      <c r="O3274"/>
      <c r="Q3274" t="s">
        <v>25</v>
      </c>
      <c r="R3274" s="1" t="s">
        <v>4643</v>
      </c>
      <c r="S3274" s="1"/>
      <c r="T3274" s="1" t="s">
        <v>255</v>
      </c>
      <c r="U3274" s="1" t="s">
        <v>116</v>
      </c>
      <c r="V3274" t="s">
        <v>29</v>
      </c>
      <c r="W3274"/>
      <c r="X3274" t="s">
        <v>30</v>
      </c>
    </row>
    <row r="3275" spans="2:24">
      <c r="B3275" s="2" t="s">
        <v>4644</v>
      </c>
      <c r="C3275" s="1"/>
      <c r="D3275" s="1"/>
      <c r="E3275" s="1"/>
      <c r="F3275" s="1"/>
      <c r="G3275" s="1"/>
      <c r="H3275" s="1"/>
      <c r="I3275"/>
      <c r="J3275"/>
      <c r="K3275"/>
      <c r="L3275"/>
      <c r="M3275"/>
      <c r="N3275"/>
      <c r="O3275"/>
      <c r="Q3275" t="s">
        <v>25</v>
      </c>
      <c r="R3275" s="1"/>
      <c r="S3275" s="1"/>
      <c r="T3275" s="1" t="s">
        <v>52</v>
      </c>
      <c r="U3275" s="1" t="s">
        <v>53</v>
      </c>
      <c r="V3275" t="s">
        <v>29</v>
      </c>
      <c r="W3275"/>
      <c r="X3275" t="s">
        <v>30</v>
      </c>
    </row>
    <row r="3276" spans="2:24">
      <c r="B3276" s="2" t="s">
        <v>4645</v>
      </c>
      <c r="C3276" s="1"/>
      <c r="D3276" s="1"/>
      <c r="E3276" s="1"/>
      <c r="F3276" s="1"/>
      <c r="G3276" s="1"/>
      <c r="H3276" s="1"/>
      <c r="I3276"/>
      <c r="J3276"/>
      <c r="K3276"/>
      <c r="L3276"/>
      <c r="M3276"/>
      <c r="N3276"/>
      <c r="O3276"/>
      <c r="Q3276" t="s">
        <v>25</v>
      </c>
      <c r="R3276" s="1" t="s">
        <v>4646</v>
      </c>
      <c r="S3276" s="1"/>
      <c r="T3276" s="1" t="s">
        <v>53</v>
      </c>
      <c r="U3276" s="1" t="s">
        <v>53</v>
      </c>
      <c r="V3276" t="s">
        <v>29</v>
      </c>
      <c r="W3276"/>
      <c r="X3276" t="s">
        <v>30</v>
      </c>
    </row>
    <row r="3277" spans="2:24">
      <c r="B3277" s="2" t="s">
        <v>4647</v>
      </c>
      <c r="C3277" s="1"/>
      <c r="D3277" s="1"/>
      <c r="E3277" s="1"/>
      <c r="F3277" s="1"/>
      <c r="G3277" s="1"/>
      <c r="H3277" s="1"/>
      <c r="I3277"/>
      <c r="J3277"/>
      <c r="K3277"/>
      <c r="L3277"/>
      <c r="M3277"/>
      <c r="N3277"/>
      <c r="O3277"/>
      <c r="Q3277" t="s">
        <v>25</v>
      </c>
      <c r="R3277" s="1" t="s">
        <v>4648</v>
      </c>
      <c r="S3277" s="1"/>
      <c r="T3277" s="1" t="s">
        <v>110</v>
      </c>
      <c r="U3277" s="1" t="s">
        <v>105</v>
      </c>
      <c r="V3277" t="s">
        <v>29</v>
      </c>
      <c r="W3277"/>
      <c r="X3277" t="s">
        <v>30</v>
      </c>
    </row>
    <row r="3278" spans="2:24">
      <c r="B3278" s="2" t="s">
        <v>4649</v>
      </c>
      <c r="C3278" s="1">
        <v>9756433957</v>
      </c>
      <c r="D3278" s="1"/>
      <c r="E3278" s="1"/>
      <c r="F3278" s="1"/>
      <c r="G3278" s="1" t="s">
        <v>230</v>
      </c>
      <c r="H3278" s="1" t="s">
        <v>46</v>
      </c>
      <c r="I3278"/>
      <c r="J3278"/>
      <c r="K3278"/>
      <c r="L3278"/>
      <c r="M3278"/>
      <c r="N3278"/>
      <c r="O3278"/>
      <c r="Q3278" t="s">
        <v>25</v>
      </c>
      <c r="R3278" s="1" t="s">
        <v>4650</v>
      </c>
      <c r="S3278" s="1"/>
      <c r="T3278" s="1" t="s">
        <v>286</v>
      </c>
      <c r="U3278" s="1" t="s">
        <v>28</v>
      </c>
      <c r="V3278" t="s">
        <v>29</v>
      </c>
      <c r="W3278"/>
      <c r="X3278" t="s">
        <v>30</v>
      </c>
    </row>
    <row r="3279" spans="2:24">
      <c r="B3279" s="2" t="s">
        <v>4651</v>
      </c>
      <c r="C3279" s="1"/>
      <c r="D3279" s="1"/>
      <c r="E3279" s="1"/>
      <c r="F3279" s="1"/>
      <c r="G3279" s="1"/>
      <c r="H3279" s="1"/>
      <c r="I3279"/>
      <c r="J3279"/>
      <c r="K3279"/>
      <c r="L3279"/>
      <c r="M3279"/>
      <c r="N3279"/>
      <c r="O3279"/>
      <c r="Q3279" t="s">
        <v>25</v>
      </c>
      <c r="R3279" s="1"/>
      <c r="S3279" s="1"/>
      <c r="T3279" s="1" t="s">
        <v>52</v>
      </c>
      <c r="U3279" s="1" t="s">
        <v>53</v>
      </c>
      <c r="V3279" t="s">
        <v>29</v>
      </c>
      <c r="W3279"/>
      <c r="X3279" t="s">
        <v>30</v>
      </c>
    </row>
    <row r="3280" spans="2:24">
      <c r="B3280" s="2" t="s">
        <v>4652</v>
      </c>
      <c r="C3280" s="1"/>
      <c r="D3280" s="1"/>
      <c r="E3280" s="1"/>
      <c r="F3280" s="1"/>
      <c r="G3280" s="1"/>
      <c r="H3280" s="1"/>
      <c r="I3280"/>
      <c r="J3280"/>
      <c r="K3280"/>
      <c r="L3280"/>
      <c r="M3280"/>
      <c r="N3280"/>
      <c r="O3280"/>
      <c r="Q3280" t="s">
        <v>25</v>
      </c>
      <c r="R3280" s="1"/>
      <c r="S3280" s="1"/>
      <c r="T3280" s="1" t="s">
        <v>39</v>
      </c>
      <c r="U3280" s="1" t="s">
        <v>28</v>
      </c>
      <c r="V3280" t="s">
        <v>29</v>
      </c>
      <c r="W3280"/>
      <c r="X3280" t="s">
        <v>30</v>
      </c>
    </row>
    <row r="3281" spans="2:24">
      <c r="B3281" s="2" t="s">
        <v>4653</v>
      </c>
      <c r="C3281" s="1"/>
      <c r="D3281" s="1"/>
      <c r="E3281" s="1"/>
      <c r="F3281" s="1"/>
      <c r="G3281" s="1"/>
      <c r="H3281" s="1"/>
      <c r="I3281"/>
      <c r="J3281"/>
      <c r="K3281"/>
      <c r="L3281"/>
      <c r="M3281"/>
      <c r="N3281"/>
      <c r="O3281"/>
      <c r="Q3281" t="s">
        <v>25</v>
      </c>
      <c r="R3281" s="1" t="s">
        <v>4654</v>
      </c>
      <c r="S3281" s="1"/>
      <c r="T3281" s="1" t="s">
        <v>423</v>
      </c>
      <c r="U3281" s="1" t="s">
        <v>28</v>
      </c>
      <c r="V3281" t="s">
        <v>29</v>
      </c>
      <c r="W3281"/>
      <c r="X3281" t="s">
        <v>30</v>
      </c>
    </row>
    <row r="3282" spans="2:24">
      <c r="B3282" s="2" t="s">
        <v>4655</v>
      </c>
      <c r="C3282" s="1">
        <v>9422595528</v>
      </c>
      <c r="D3282" s="1"/>
      <c r="E3282" s="1"/>
      <c r="F3282" s="1"/>
      <c r="G3282" s="1" t="s">
        <v>45</v>
      </c>
      <c r="H3282" s="1" t="s">
        <v>57</v>
      </c>
      <c r="I3282"/>
      <c r="J3282"/>
      <c r="K3282"/>
      <c r="L3282"/>
      <c r="M3282"/>
      <c r="N3282"/>
      <c r="O3282"/>
      <c r="Q3282" t="s">
        <v>25</v>
      </c>
      <c r="R3282" s="1" t="s">
        <v>4656</v>
      </c>
      <c r="S3282" s="1"/>
      <c r="T3282" s="1" t="s">
        <v>2847</v>
      </c>
      <c r="U3282" s="1" t="s">
        <v>33</v>
      </c>
      <c r="V3282" t="s">
        <v>29</v>
      </c>
      <c r="W3282"/>
      <c r="X3282" t="s">
        <v>30</v>
      </c>
    </row>
    <row r="3283" spans="2:24">
      <c r="B3283" s="2" t="s">
        <v>4657</v>
      </c>
      <c r="C3283" s="1"/>
      <c r="D3283" s="1"/>
      <c r="E3283" s="1"/>
      <c r="F3283" s="1"/>
      <c r="G3283" s="1"/>
      <c r="H3283" s="1"/>
      <c r="I3283"/>
      <c r="J3283"/>
      <c r="K3283"/>
      <c r="L3283"/>
      <c r="M3283"/>
      <c r="N3283"/>
      <c r="O3283"/>
      <c r="Q3283" t="s">
        <v>25</v>
      </c>
      <c r="R3283" s="1" t="s">
        <v>4658</v>
      </c>
      <c r="S3283" s="1"/>
      <c r="T3283" s="1" t="s">
        <v>2964</v>
      </c>
      <c r="U3283" s="1" t="s">
        <v>102</v>
      </c>
      <c r="V3283" t="s">
        <v>29</v>
      </c>
      <c r="W3283"/>
      <c r="X3283" t="s">
        <v>30</v>
      </c>
    </row>
    <row r="3284" spans="2:24">
      <c r="B3284" s="2" t="s">
        <v>4659</v>
      </c>
      <c r="C3284" s="1"/>
      <c r="D3284" s="1"/>
      <c r="E3284" s="1"/>
      <c r="F3284" s="1"/>
      <c r="G3284" s="1"/>
      <c r="H3284" s="1"/>
      <c r="I3284"/>
      <c r="J3284"/>
      <c r="K3284"/>
      <c r="L3284"/>
      <c r="M3284"/>
      <c r="N3284"/>
      <c r="O3284"/>
      <c r="Q3284" t="s">
        <v>25</v>
      </c>
      <c r="R3284" s="1"/>
      <c r="S3284" s="1"/>
      <c r="T3284" s="1" t="s">
        <v>52</v>
      </c>
      <c r="U3284" s="1" t="s">
        <v>53</v>
      </c>
      <c r="V3284" t="s">
        <v>29</v>
      </c>
      <c r="W3284"/>
      <c r="X3284" t="s">
        <v>30</v>
      </c>
    </row>
    <row r="3285" spans="2:24">
      <c r="B3285" s="2" t="s">
        <v>4660</v>
      </c>
      <c r="C3285" s="1"/>
      <c r="D3285" s="1"/>
      <c r="E3285" s="1"/>
      <c r="F3285" s="1"/>
      <c r="G3285" s="1"/>
      <c r="H3285" s="1"/>
      <c r="I3285"/>
      <c r="J3285"/>
      <c r="K3285"/>
      <c r="L3285"/>
      <c r="M3285"/>
      <c r="N3285"/>
      <c r="O3285"/>
      <c r="Q3285" t="s">
        <v>25</v>
      </c>
      <c r="R3285" s="1"/>
      <c r="S3285" s="1"/>
      <c r="T3285" s="1" t="s">
        <v>4661</v>
      </c>
      <c r="U3285" s="1" t="s">
        <v>78</v>
      </c>
      <c r="V3285" t="s">
        <v>29</v>
      </c>
      <c r="W3285"/>
      <c r="X3285" t="s">
        <v>30</v>
      </c>
    </row>
    <row r="3286" spans="2:24">
      <c r="B3286" s="2" t="s">
        <v>4662</v>
      </c>
      <c r="C3286" s="1"/>
      <c r="D3286" s="1"/>
      <c r="E3286" s="1"/>
      <c r="F3286" s="1"/>
      <c r="G3286" s="1"/>
      <c r="H3286" s="1"/>
      <c r="I3286"/>
      <c r="J3286"/>
      <c r="K3286"/>
      <c r="L3286"/>
      <c r="M3286"/>
      <c r="N3286"/>
      <c r="O3286"/>
      <c r="Q3286" t="s">
        <v>25</v>
      </c>
      <c r="R3286" s="1"/>
      <c r="S3286" s="1"/>
      <c r="T3286" s="1" t="s">
        <v>52</v>
      </c>
      <c r="U3286" s="1" t="s">
        <v>53</v>
      </c>
      <c r="V3286" t="s">
        <v>29</v>
      </c>
      <c r="W3286"/>
      <c r="X3286" t="s">
        <v>30</v>
      </c>
    </row>
    <row r="3287" spans="2:24">
      <c r="B3287" s="2" t="s">
        <v>4663</v>
      </c>
      <c r="C3287" s="1"/>
      <c r="D3287" s="1"/>
      <c r="E3287" s="1"/>
      <c r="F3287" s="1"/>
      <c r="G3287" s="1"/>
      <c r="H3287" s="1"/>
      <c r="I3287"/>
      <c r="J3287"/>
      <c r="K3287"/>
      <c r="L3287"/>
      <c r="M3287"/>
      <c r="N3287"/>
      <c r="O3287"/>
      <c r="Q3287" t="s">
        <v>25</v>
      </c>
      <c r="R3287" s="1" t="s">
        <v>4664</v>
      </c>
      <c r="S3287" s="1"/>
      <c r="T3287" s="1" t="s">
        <v>516</v>
      </c>
      <c r="U3287" s="1" t="s">
        <v>105</v>
      </c>
      <c r="V3287" t="s">
        <v>29</v>
      </c>
      <c r="W3287"/>
      <c r="X3287" t="s">
        <v>30</v>
      </c>
    </row>
    <row r="3288" spans="2:24">
      <c r="B3288" s="2" t="s">
        <v>4665</v>
      </c>
      <c r="C3288" s="1"/>
      <c r="D3288" s="1"/>
      <c r="E3288" s="1"/>
      <c r="F3288" s="1"/>
      <c r="G3288" s="1"/>
      <c r="H3288" s="1"/>
      <c r="I3288"/>
      <c r="J3288"/>
      <c r="K3288"/>
      <c r="L3288"/>
      <c r="M3288"/>
      <c r="N3288"/>
      <c r="O3288"/>
      <c r="Q3288" t="s">
        <v>25</v>
      </c>
      <c r="R3288" s="1" t="s">
        <v>4666</v>
      </c>
      <c r="S3288" s="1"/>
      <c r="T3288" s="1" t="s">
        <v>3764</v>
      </c>
      <c r="U3288" s="1" t="s">
        <v>43</v>
      </c>
      <c r="V3288" t="s">
        <v>29</v>
      </c>
      <c r="W3288"/>
      <c r="X3288" t="s">
        <v>30</v>
      </c>
    </row>
    <row r="3289" spans="2:24">
      <c r="B3289" s="2" t="s">
        <v>4667</v>
      </c>
      <c r="C3289" s="1"/>
      <c r="D3289" s="1"/>
      <c r="E3289" s="1"/>
      <c r="F3289" s="1"/>
      <c r="G3289" s="1"/>
      <c r="H3289" s="1"/>
      <c r="I3289"/>
      <c r="J3289"/>
      <c r="K3289"/>
      <c r="L3289"/>
      <c r="M3289"/>
      <c r="N3289"/>
      <c r="O3289"/>
      <c r="Q3289" t="s">
        <v>25</v>
      </c>
      <c r="R3289" s="1"/>
      <c r="S3289" s="1"/>
      <c r="T3289" s="1" t="s">
        <v>1276</v>
      </c>
      <c r="U3289" s="1" t="s">
        <v>319</v>
      </c>
      <c r="V3289" t="s">
        <v>29</v>
      </c>
      <c r="W3289"/>
      <c r="X3289" t="s">
        <v>30</v>
      </c>
    </row>
    <row r="3290" spans="2:24">
      <c r="B3290" s="2" t="s">
        <v>4668</v>
      </c>
      <c r="C3290" s="1"/>
      <c r="D3290" s="1"/>
      <c r="E3290" s="1"/>
      <c r="F3290" s="1"/>
      <c r="G3290" s="1"/>
      <c r="H3290" s="1"/>
      <c r="I3290"/>
      <c r="J3290"/>
      <c r="K3290"/>
      <c r="L3290"/>
      <c r="M3290"/>
      <c r="N3290"/>
      <c r="O3290"/>
      <c r="Q3290" t="s">
        <v>25</v>
      </c>
      <c r="R3290" s="1"/>
      <c r="S3290" s="1"/>
      <c r="T3290" s="1" t="s">
        <v>184</v>
      </c>
      <c r="U3290" s="1" t="s">
        <v>185</v>
      </c>
      <c r="V3290" t="s">
        <v>29</v>
      </c>
      <c r="W3290"/>
      <c r="X3290" t="s">
        <v>30</v>
      </c>
    </row>
    <row r="3291" spans="2:24">
      <c r="B3291" s="2" t="s">
        <v>4669</v>
      </c>
      <c r="C3291" s="1"/>
      <c r="D3291" s="1"/>
      <c r="E3291" s="1"/>
      <c r="F3291" s="1"/>
      <c r="G3291" s="1"/>
      <c r="H3291" s="1"/>
      <c r="I3291"/>
      <c r="J3291"/>
      <c r="K3291"/>
      <c r="L3291"/>
      <c r="M3291"/>
      <c r="N3291"/>
      <c r="O3291"/>
      <c r="Q3291" t="s">
        <v>25</v>
      </c>
      <c r="R3291" s="1"/>
      <c r="S3291" s="1"/>
      <c r="T3291" s="1" t="s">
        <v>4670</v>
      </c>
      <c r="U3291" s="1" t="s">
        <v>90</v>
      </c>
      <c r="V3291" t="s">
        <v>29</v>
      </c>
      <c r="W3291"/>
      <c r="X3291" t="s">
        <v>30</v>
      </c>
    </row>
    <row r="3292" spans="2:24">
      <c r="B3292" s="2" t="s">
        <v>4671</v>
      </c>
      <c r="C3292" s="1"/>
      <c r="D3292" s="1"/>
      <c r="E3292" s="1"/>
      <c r="F3292" s="1"/>
      <c r="G3292" s="1"/>
      <c r="H3292" s="1"/>
      <c r="I3292"/>
      <c r="J3292"/>
      <c r="K3292"/>
      <c r="L3292"/>
      <c r="M3292"/>
      <c r="N3292"/>
      <c r="O3292"/>
      <c r="Q3292" t="s">
        <v>25</v>
      </c>
      <c r="R3292" s="1"/>
      <c r="S3292" s="1"/>
      <c r="T3292" s="1" t="s">
        <v>53</v>
      </c>
      <c r="U3292" s="1" t="s">
        <v>53</v>
      </c>
      <c r="V3292" t="s">
        <v>29</v>
      </c>
      <c r="W3292"/>
      <c r="X3292" t="s">
        <v>30</v>
      </c>
    </row>
    <row r="3293" spans="2:24">
      <c r="B3293" s="2" t="s">
        <v>4672</v>
      </c>
      <c r="C3293" s="1"/>
      <c r="D3293" s="1"/>
      <c r="E3293" s="1"/>
      <c r="F3293" s="1"/>
      <c r="G3293" s="1"/>
      <c r="H3293" s="1"/>
      <c r="I3293"/>
      <c r="J3293"/>
      <c r="K3293"/>
      <c r="L3293"/>
      <c r="M3293"/>
      <c r="N3293"/>
      <c r="O3293"/>
      <c r="Q3293" t="s">
        <v>25</v>
      </c>
      <c r="R3293" s="1"/>
      <c r="S3293" s="1"/>
      <c r="T3293" s="1" t="s">
        <v>39</v>
      </c>
      <c r="U3293" s="1" t="s">
        <v>28</v>
      </c>
      <c r="V3293" t="s">
        <v>29</v>
      </c>
      <c r="W3293"/>
      <c r="X3293" t="s">
        <v>30</v>
      </c>
    </row>
    <row r="3294" spans="2:24">
      <c r="B3294" s="2" t="s">
        <v>4673</v>
      </c>
      <c r="C3294" s="1"/>
      <c r="D3294" s="1"/>
      <c r="E3294" s="1"/>
      <c r="F3294" s="1"/>
      <c r="G3294" s="1"/>
      <c r="H3294" s="1"/>
      <c r="I3294"/>
      <c r="J3294"/>
      <c r="K3294"/>
      <c r="L3294"/>
      <c r="M3294"/>
      <c r="N3294"/>
      <c r="O3294"/>
      <c r="Q3294" t="s">
        <v>25</v>
      </c>
      <c r="R3294" s="1"/>
      <c r="S3294" s="1"/>
      <c r="T3294" s="1" t="s">
        <v>414</v>
      </c>
      <c r="U3294" s="1" t="s">
        <v>37</v>
      </c>
      <c r="V3294" t="s">
        <v>29</v>
      </c>
      <c r="W3294"/>
      <c r="X3294" t="s">
        <v>30</v>
      </c>
    </row>
    <row r="3295" spans="2:24">
      <c r="B3295" s="2" t="s">
        <v>4674</v>
      </c>
      <c r="C3295" s="1"/>
      <c r="D3295" s="1"/>
      <c r="E3295" s="1"/>
      <c r="F3295" s="1"/>
      <c r="G3295" s="1"/>
      <c r="H3295" s="1"/>
      <c r="I3295"/>
      <c r="J3295"/>
      <c r="K3295"/>
      <c r="L3295"/>
      <c r="M3295"/>
      <c r="N3295"/>
      <c r="O3295"/>
      <c r="Q3295" t="s">
        <v>25</v>
      </c>
      <c r="R3295" s="1" t="s">
        <v>4675</v>
      </c>
      <c r="S3295" s="1"/>
      <c r="T3295" s="1" t="s">
        <v>4676</v>
      </c>
      <c r="U3295" s="1" t="s">
        <v>90</v>
      </c>
      <c r="V3295" t="s">
        <v>29</v>
      </c>
      <c r="W3295"/>
      <c r="X3295" t="s">
        <v>30</v>
      </c>
    </row>
    <row r="3296" spans="2:24">
      <c r="B3296" s="2" t="s">
        <v>4677</v>
      </c>
      <c r="C3296" s="1"/>
      <c r="D3296" s="1"/>
      <c r="E3296" s="1"/>
      <c r="F3296" s="1"/>
      <c r="G3296" s="1"/>
      <c r="H3296" s="1"/>
      <c r="I3296"/>
      <c r="J3296"/>
      <c r="K3296"/>
      <c r="L3296"/>
      <c r="M3296"/>
      <c r="N3296"/>
      <c r="O3296"/>
      <c r="Q3296" t="s">
        <v>25</v>
      </c>
      <c r="R3296" s="1" t="s">
        <v>4678</v>
      </c>
      <c r="S3296" s="1"/>
      <c r="T3296" s="1" t="s">
        <v>52</v>
      </c>
      <c r="U3296" s="1" t="s">
        <v>53</v>
      </c>
      <c r="V3296" t="s">
        <v>29</v>
      </c>
      <c r="W3296"/>
      <c r="X3296" t="s">
        <v>30</v>
      </c>
    </row>
    <row r="3297" spans="2:24">
      <c r="B3297" s="2" t="s">
        <v>4679</v>
      </c>
      <c r="C3297" s="1"/>
      <c r="D3297" s="1"/>
      <c r="E3297" s="1"/>
      <c r="F3297" s="1"/>
      <c r="G3297" s="1"/>
      <c r="H3297" s="1"/>
      <c r="I3297"/>
      <c r="J3297"/>
      <c r="K3297"/>
      <c r="L3297"/>
      <c r="M3297"/>
      <c r="N3297"/>
      <c r="O3297"/>
      <c r="Q3297" t="s">
        <v>25</v>
      </c>
      <c r="R3297" s="1"/>
      <c r="S3297" s="1"/>
      <c r="T3297" s="1" t="s">
        <v>345</v>
      </c>
      <c r="U3297" s="1" t="s">
        <v>116</v>
      </c>
      <c r="V3297" t="s">
        <v>29</v>
      </c>
      <c r="W3297"/>
      <c r="X3297" t="s">
        <v>30</v>
      </c>
    </row>
    <row r="3298" spans="2:24">
      <c r="B3298" s="2" t="s">
        <v>4680</v>
      </c>
      <c r="C3298" s="1"/>
      <c r="D3298" s="1"/>
      <c r="E3298" s="1"/>
      <c r="F3298" s="1"/>
      <c r="G3298" s="1"/>
      <c r="H3298" s="1"/>
      <c r="I3298"/>
      <c r="J3298"/>
      <c r="K3298"/>
      <c r="L3298"/>
      <c r="M3298"/>
      <c r="N3298"/>
      <c r="O3298"/>
      <c r="Q3298" t="s">
        <v>25</v>
      </c>
      <c r="R3298" s="1"/>
      <c r="S3298" s="1"/>
      <c r="T3298" s="1" t="s">
        <v>2000</v>
      </c>
      <c r="U3298" s="1" t="s">
        <v>289</v>
      </c>
      <c r="V3298" t="s">
        <v>29</v>
      </c>
      <c r="W3298"/>
      <c r="X3298" t="s">
        <v>30</v>
      </c>
    </row>
    <row r="3299" spans="2:24">
      <c r="B3299" s="2" t="s">
        <v>4681</v>
      </c>
      <c r="C3299" s="1"/>
      <c r="D3299" s="1"/>
      <c r="E3299" s="1"/>
      <c r="F3299" s="1"/>
      <c r="G3299" s="1"/>
      <c r="H3299" s="1"/>
      <c r="I3299"/>
      <c r="J3299"/>
      <c r="K3299"/>
      <c r="L3299"/>
      <c r="M3299"/>
      <c r="N3299"/>
      <c r="O3299"/>
      <c r="Q3299" t="s">
        <v>25</v>
      </c>
      <c r="R3299" s="1"/>
      <c r="S3299" s="1"/>
      <c r="T3299" s="1" t="s">
        <v>147</v>
      </c>
      <c r="U3299" s="1" t="s">
        <v>148</v>
      </c>
      <c r="V3299" t="s">
        <v>29</v>
      </c>
      <c r="W3299"/>
      <c r="X3299" t="s">
        <v>30</v>
      </c>
    </row>
    <row r="3300" spans="2:24">
      <c r="B3300" s="2" t="s">
        <v>4682</v>
      </c>
      <c r="C3300" s="1">
        <v>9911725256</v>
      </c>
      <c r="D3300" s="1"/>
      <c r="E3300" s="1"/>
      <c r="F3300" s="1"/>
      <c r="G3300" s="1" t="s">
        <v>45</v>
      </c>
      <c r="H3300" s="1" t="s">
        <v>57</v>
      </c>
      <c r="I3300"/>
      <c r="J3300"/>
      <c r="K3300"/>
      <c r="L3300"/>
      <c r="M3300"/>
      <c r="N3300"/>
      <c r="O3300"/>
      <c r="Q3300" t="s">
        <v>25</v>
      </c>
      <c r="R3300" s="1"/>
      <c r="S3300" s="1"/>
      <c r="T3300" s="1" t="s">
        <v>423</v>
      </c>
      <c r="U3300" s="1" t="s">
        <v>28</v>
      </c>
      <c r="V3300" t="s">
        <v>29</v>
      </c>
      <c r="W3300"/>
      <c r="X3300" t="s">
        <v>30</v>
      </c>
    </row>
    <row r="3301" spans="2:24">
      <c r="B3301" s="2" t="s">
        <v>4683</v>
      </c>
      <c r="C3301" s="1"/>
      <c r="D3301" s="1"/>
      <c r="E3301" s="1"/>
      <c r="F3301" s="1"/>
      <c r="G3301" s="1"/>
      <c r="H3301" s="1"/>
      <c r="I3301"/>
      <c r="J3301"/>
      <c r="K3301"/>
      <c r="L3301"/>
      <c r="M3301"/>
      <c r="N3301"/>
      <c r="O3301"/>
      <c r="Q3301" t="s">
        <v>25</v>
      </c>
      <c r="R3301" s="1"/>
      <c r="S3301" s="1"/>
      <c r="T3301" s="1" t="s">
        <v>39</v>
      </c>
      <c r="U3301" s="1" t="s">
        <v>28</v>
      </c>
      <c r="V3301" t="s">
        <v>29</v>
      </c>
      <c r="W3301"/>
      <c r="X3301" t="s">
        <v>30</v>
      </c>
    </row>
    <row r="3302" spans="2:24">
      <c r="B3302" s="2" t="s">
        <v>4684</v>
      </c>
      <c r="C3302" s="1"/>
      <c r="D3302" s="1"/>
      <c r="E3302" s="1"/>
      <c r="F3302" s="1"/>
      <c r="G3302" s="1"/>
      <c r="H3302" s="1"/>
      <c r="I3302"/>
      <c r="J3302"/>
      <c r="K3302"/>
      <c r="L3302"/>
      <c r="M3302"/>
      <c r="N3302"/>
      <c r="O3302"/>
      <c r="Q3302" t="s">
        <v>25</v>
      </c>
      <c r="R3302" s="1"/>
      <c r="S3302" s="1"/>
      <c r="T3302" s="1" t="s">
        <v>52</v>
      </c>
      <c r="U3302" s="1" t="s">
        <v>53</v>
      </c>
      <c r="V3302" t="s">
        <v>29</v>
      </c>
      <c r="W3302"/>
      <c r="X3302" t="s">
        <v>30</v>
      </c>
    </row>
    <row r="3303" spans="2:24">
      <c r="B3303" s="2" t="s">
        <v>4685</v>
      </c>
      <c r="C3303" s="1"/>
      <c r="D3303" s="1"/>
      <c r="E3303" s="1"/>
      <c r="F3303" s="1"/>
      <c r="G3303" s="1"/>
      <c r="H3303" s="1"/>
      <c r="I3303"/>
      <c r="J3303"/>
      <c r="K3303"/>
      <c r="L3303"/>
      <c r="M3303"/>
      <c r="N3303"/>
      <c r="O3303"/>
      <c r="Q3303" t="s">
        <v>25</v>
      </c>
      <c r="R3303" s="1"/>
      <c r="S3303" s="1"/>
      <c r="T3303" s="1" t="s">
        <v>52</v>
      </c>
      <c r="U3303" s="1" t="s">
        <v>53</v>
      </c>
      <c r="V3303" t="s">
        <v>29</v>
      </c>
      <c r="W3303"/>
      <c r="X3303" t="s">
        <v>30</v>
      </c>
    </row>
    <row r="3304" spans="2:24">
      <c r="B3304" s="2" t="s">
        <v>4686</v>
      </c>
      <c r="C3304" s="1"/>
      <c r="D3304" s="1"/>
      <c r="E3304" s="1"/>
      <c r="F3304" s="1"/>
      <c r="G3304" s="1"/>
      <c r="H3304" s="1"/>
      <c r="I3304"/>
      <c r="J3304"/>
      <c r="K3304"/>
      <c r="L3304"/>
      <c r="M3304"/>
      <c r="N3304"/>
      <c r="O3304"/>
      <c r="Q3304" t="s">
        <v>25</v>
      </c>
      <c r="R3304" s="1"/>
      <c r="S3304" s="1"/>
      <c r="T3304" s="1" t="s">
        <v>908</v>
      </c>
      <c r="U3304" s="1" t="s">
        <v>43</v>
      </c>
      <c r="V3304" t="s">
        <v>29</v>
      </c>
      <c r="W3304"/>
      <c r="X3304" t="s">
        <v>30</v>
      </c>
    </row>
    <row r="3305" spans="2:24">
      <c r="B3305" s="2" t="s">
        <v>4687</v>
      </c>
      <c r="C3305" s="1"/>
      <c r="D3305" s="1"/>
      <c r="E3305" s="1"/>
      <c r="F3305" s="1"/>
      <c r="G3305" s="1"/>
      <c r="H3305" s="1"/>
      <c r="I3305"/>
      <c r="J3305"/>
      <c r="K3305"/>
      <c r="L3305"/>
      <c r="M3305"/>
      <c r="N3305"/>
      <c r="O3305"/>
      <c r="Q3305" t="s">
        <v>25</v>
      </c>
      <c r="R3305" s="1"/>
      <c r="S3305" s="1"/>
      <c r="T3305" s="1" t="s">
        <v>1326</v>
      </c>
      <c r="U3305" s="1" t="s">
        <v>28</v>
      </c>
      <c r="V3305" t="s">
        <v>29</v>
      </c>
      <c r="W3305"/>
      <c r="X3305" t="s">
        <v>30</v>
      </c>
    </row>
    <row r="3306" spans="2:24">
      <c r="B3306" s="2" t="s">
        <v>4688</v>
      </c>
      <c r="C3306" s="1">
        <v>9416178820</v>
      </c>
      <c r="D3306" s="1"/>
      <c r="E3306" s="1"/>
      <c r="F3306" s="1"/>
      <c r="G3306" s="1" t="s">
        <v>146</v>
      </c>
      <c r="H3306" s="1" t="s">
        <v>331</v>
      </c>
      <c r="I3306"/>
      <c r="J3306"/>
      <c r="K3306"/>
      <c r="L3306"/>
      <c r="M3306"/>
      <c r="N3306"/>
      <c r="O3306"/>
      <c r="Q3306" t="s">
        <v>25</v>
      </c>
      <c r="R3306" s="1" t="s">
        <v>4689</v>
      </c>
      <c r="S3306" s="1"/>
      <c r="T3306" s="1" t="s">
        <v>1970</v>
      </c>
      <c r="U3306" s="1" t="s">
        <v>78</v>
      </c>
      <c r="V3306" t="s">
        <v>29</v>
      </c>
      <c r="W3306"/>
      <c r="X3306" t="s">
        <v>30</v>
      </c>
    </row>
    <row r="3307" spans="2:24">
      <c r="B3307" s="2" t="s">
        <v>4690</v>
      </c>
      <c r="C3307" s="1"/>
      <c r="D3307" s="1"/>
      <c r="E3307" s="1"/>
      <c r="F3307" s="1"/>
      <c r="G3307" s="1"/>
      <c r="H3307" s="1"/>
      <c r="I3307"/>
      <c r="J3307"/>
      <c r="K3307"/>
      <c r="L3307"/>
      <c r="M3307"/>
      <c r="N3307"/>
      <c r="O3307"/>
      <c r="Q3307" t="s">
        <v>25</v>
      </c>
      <c r="R3307" s="1" t="s">
        <v>4691</v>
      </c>
      <c r="S3307" s="1"/>
      <c r="T3307" s="1" t="s">
        <v>356</v>
      </c>
      <c r="U3307" s="1" t="s">
        <v>78</v>
      </c>
      <c r="V3307" t="s">
        <v>29</v>
      </c>
      <c r="W3307"/>
      <c r="X3307" t="s">
        <v>30</v>
      </c>
    </row>
    <row r="3308" spans="2:24">
      <c r="B3308" s="2" t="s">
        <v>4692</v>
      </c>
      <c r="C3308" s="1"/>
      <c r="D3308" s="1"/>
      <c r="E3308" s="1"/>
      <c r="F3308" s="1"/>
      <c r="G3308" s="1"/>
      <c r="H3308" s="1"/>
      <c r="I3308"/>
      <c r="J3308"/>
      <c r="K3308"/>
      <c r="L3308"/>
      <c r="M3308"/>
      <c r="N3308"/>
      <c r="O3308"/>
      <c r="Q3308" t="s">
        <v>25</v>
      </c>
      <c r="R3308" s="1"/>
      <c r="S3308" s="1"/>
      <c r="T3308" s="1" t="s">
        <v>39</v>
      </c>
      <c r="U3308" s="1" t="s">
        <v>28</v>
      </c>
      <c r="V3308" t="s">
        <v>29</v>
      </c>
      <c r="W3308"/>
      <c r="X3308" t="s">
        <v>30</v>
      </c>
    </row>
    <row r="3309" spans="2:24">
      <c r="B3309" s="2" t="s">
        <v>4693</v>
      </c>
      <c r="C3309" s="1"/>
      <c r="D3309" s="1"/>
      <c r="E3309" s="1"/>
      <c r="F3309" s="1"/>
      <c r="G3309" s="1"/>
      <c r="H3309" s="1"/>
      <c r="I3309"/>
      <c r="J3309"/>
      <c r="K3309"/>
      <c r="L3309"/>
      <c r="M3309"/>
      <c r="N3309"/>
      <c r="O3309"/>
      <c r="Q3309" t="s">
        <v>25</v>
      </c>
      <c r="R3309" s="1" t="s">
        <v>4694</v>
      </c>
      <c r="S3309" s="1"/>
      <c r="T3309" s="1" t="s">
        <v>165</v>
      </c>
      <c r="U3309" s="1" t="s">
        <v>43</v>
      </c>
      <c r="V3309" t="s">
        <v>29</v>
      </c>
      <c r="W3309"/>
      <c r="X3309" t="s">
        <v>30</v>
      </c>
    </row>
    <row r="3310" spans="2:24">
      <c r="B3310" s="2" t="s">
        <v>4695</v>
      </c>
      <c r="C3310" s="1"/>
      <c r="D3310" s="1"/>
      <c r="E3310" s="1"/>
      <c r="F3310" s="1"/>
      <c r="G3310" s="1"/>
      <c r="H3310" s="1"/>
      <c r="I3310"/>
      <c r="J3310"/>
      <c r="K3310"/>
      <c r="L3310"/>
      <c r="M3310"/>
      <c r="N3310"/>
      <c r="O3310"/>
      <c r="Q3310" t="s">
        <v>25</v>
      </c>
      <c r="R3310" s="1"/>
      <c r="S3310" s="1"/>
      <c r="T3310" s="1" t="s">
        <v>4696</v>
      </c>
      <c r="U3310" s="1" t="s">
        <v>102</v>
      </c>
      <c r="V3310" t="s">
        <v>29</v>
      </c>
      <c r="W3310"/>
      <c r="X3310" t="s">
        <v>30</v>
      </c>
    </row>
    <row r="3311" spans="2:24">
      <c r="B3311" s="2" t="s">
        <v>4697</v>
      </c>
      <c r="C3311" s="1"/>
      <c r="D3311" s="1"/>
      <c r="E3311" s="1"/>
      <c r="F3311" s="1"/>
      <c r="G3311" s="1"/>
      <c r="H3311" s="1"/>
      <c r="I3311"/>
      <c r="J3311"/>
      <c r="K3311"/>
      <c r="L3311"/>
      <c r="M3311"/>
      <c r="N3311"/>
      <c r="O3311"/>
      <c r="Q3311" t="s">
        <v>25</v>
      </c>
      <c r="R3311" s="1"/>
      <c r="S3311" s="1"/>
      <c r="T3311" s="1" t="s">
        <v>418</v>
      </c>
      <c r="U3311" s="1" t="s">
        <v>60</v>
      </c>
      <c r="V3311" t="s">
        <v>29</v>
      </c>
      <c r="W3311"/>
      <c r="X3311" t="s">
        <v>30</v>
      </c>
    </row>
    <row r="3312" spans="2:24">
      <c r="B3312" s="2" t="s">
        <v>4698</v>
      </c>
      <c r="C3312" s="1"/>
      <c r="D3312" s="1"/>
      <c r="E3312" s="1"/>
      <c r="F3312" s="1"/>
      <c r="G3312" s="1"/>
      <c r="H3312" s="1"/>
      <c r="I3312"/>
      <c r="J3312"/>
      <c r="K3312"/>
      <c r="L3312"/>
      <c r="M3312"/>
      <c r="N3312"/>
      <c r="O3312"/>
      <c r="Q3312" t="s">
        <v>25</v>
      </c>
      <c r="R3312" s="1" t="s">
        <v>4699</v>
      </c>
      <c r="S3312" s="1"/>
      <c r="T3312" s="1" t="s">
        <v>39</v>
      </c>
      <c r="U3312" s="1" t="s">
        <v>28</v>
      </c>
      <c r="V3312" t="s">
        <v>29</v>
      </c>
      <c r="W3312"/>
      <c r="X3312" t="s">
        <v>30</v>
      </c>
    </row>
    <row r="3313" spans="2:24">
      <c r="B3313" s="2" t="s">
        <v>4700</v>
      </c>
      <c r="C3313" s="1"/>
      <c r="D3313" s="1"/>
      <c r="E3313" s="1"/>
      <c r="F3313" s="1"/>
      <c r="G3313" s="1"/>
      <c r="H3313" s="1"/>
      <c r="I3313"/>
      <c r="J3313"/>
      <c r="K3313"/>
      <c r="L3313"/>
      <c r="M3313"/>
      <c r="N3313"/>
      <c r="O3313"/>
      <c r="Q3313" t="s">
        <v>25</v>
      </c>
      <c r="R3313" s="1"/>
      <c r="S3313" s="1"/>
      <c r="T3313" s="1" t="s">
        <v>1122</v>
      </c>
      <c r="U3313" s="1" t="s">
        <v>28</v>
      </c>
      <c r="V3313" t="s">
        <v>29</v>
      </c>
      <c r="W3313"/>
      <c r="X3313" t="s">
        <v>30</v>
      </c>
    </row>
    <row r="3314" spans="2:24">
      <c r="B3314" s="2" t="s">
        <v>4701</v>
      </c>
      <c r="C3314" s="1"/>
      <c r="D3314" s="1"/>
      <c r="E3314" s="1"/>
      <c r="F3314" s="1"/>
      <c r="G3314" s="1"/>
      <c r="H3314" s="1"/>
      <c r="I3314"/>
      <c r="J3314"/>
      <c r="K3314"/>
      <c r="L3314"/>
      <c r="M3314"/>
      <c r="N3314"/>
      <c r="O3314"/>
      <c r="Q3314" t="s">
        <v>25</v>
      </c>
      <c r="R3314" s="1"/>
      <c r="S3314" s="1"/>
      <c r="T3314" s="1" t="s">
        <v>52</v>
      </c>
      <c r="U3314" s="1" t="s">
        <v>53</v>
      </c>
      <c r="V3314" t="s">
        <v>29</v>
      </c>
      <c r="W3314"/>
      <c r="X3314" t="s">
        <v>30</v>
      </c>
    </row>
    <row r="3315" spans="2:24">
      <c r="B3315" s="2" t="s">
        <v>4702</v>
      </c>
      <c r="C3315" s="1">
        <v>9558210590</v>
      </c>
      <c r="D3315" s="1"/>
      <c r="E3315" s="1"/>
      <c r="F3315" s="1"/>
      <c r="G3315" s="1" t="s">
        <v>199</v>
      </c>
      <c r="H3315" s="1" t="s">
        <v>57</v>
      </c>
      <c r="I3315"/>
      <c r="J3315"/>
      <c r="K3315"/>
      <c r="L3315"/>
      <c r="M3315"/>
      <c r="N3315"/>
      <c r="O3315"/>
      <c r="Q3315" t="s">
        <v>25</v>
      </c>
      <c r="R3315" s="1"/>
      <c r="S3315" s="1"/>
      <c r="T3315" s="1" t="s">
        <v>115</v>
      </c>
      <c r="U3315" s="1" t="s">
        <v>116</v>
      </c>
      <c r="V3315" t="s">
        <v>29</v>
      </c>
      <c r="W3315"/>
      <c r="X3315" t="s">
        <v>30</v>
      </c>
    </row>
    <row r="3316" spans="2:24">
      <c r="B3316" s="2" t="s">
        <v>4703</v>
      </c>
      <c r="C3316" s="1"/>
      <c r="D3316" s="1"/>
      <c r="E3316" s="1"/>
      <c r="F3316" s="1"/>
      <c r="G3316" s="1"/>
      <c r="H3316" s="1"/>
      <c r="I3316"/>
      <c r="J3316"/>
      <c r="K3316"/>
      <c r="L3316"/>
      <c r="M3316"/>
      <c r="N3316"/>
      <c r="O3316"/>
      <c r="Q3316" t="s">
        <v>25</v>
      </c>
      <c r="R3316" s="1"/>
      <c r="S3316" s="1"/>
      <c r="T3316" s="1" t="s">
        <v>2069</v>
      </c>
      <c r="U3316" s="1" t="s">
        <v>90</v>
      </c>
      <c r="V3316" t="s">
        <v>29</v>
      </c>
      <c r="W3316"/>
      <c r="X3316" t="s">
        <v>30</v>
      </c>
    </row>
    <row r="3317" spans="2:24">
      <c r="B3317" s="2" t="s">
        <v>4704</v>
      </c>
      <c r="C3317" s="1"/>
      <c r="D3317" s="1"/>
      <c r="E3317" s="1"/>
      <c r="F3317" s="1"/>
      <c r="G3317" s="1"/>
      <c r="H3317" s="1"/>
      <c r="I3317"/>
      <c r="J3317"/>
      <c r="K3317"/>
      <c r="L3317"/>
      <c r="M3317"/>
      <c r="N3317"/>
      <c r="O3317"/>
      <c r="Q3317" t="s">
        <v>25</v>
      </c>
      <c r="R3317" s="1"/>
      <c r="S3317" s="1"/>
      <c r="T3317" s="1" t="s">
        <v>758</v>
      </c>
      <c r="U3317" s="1" t="s">
        <v>78</v>
      </c>
      <c r="V3317" t="s">
        <v>29</v>
      </c>
      <c r="W3317"/>
      <c r="X3317" t="s">
        <v>30</v>
      </c>
    </row>
    <row r="3318" spans="2:24">
      <c r="B3318" s="2" t="s">
        <v>4705</v>
      </c>
      <c r="C3318" s="1"/>
      <c r="D3318" s="1"/>
      <c r="E3318" s="1"/>
      <c r="F3318" s="1"/>
      <c r="G3318" s="1"/>
      <c r="H3318" s="1"/>
      <c r="I3318"/>
      <c r="J3318"/>
      <c r="K3318"/>
      <c r="L3318"/>
      <c r="M3318"/>
      <c r="N3318"/>
      <c r="O3318"/>
      <c r="Q3318" t="s">
        <v>25</v>
      </c>
      <c r="R3318" s="1" t="s">
        <v>4706</v>
      </c>
      <c r="S3318" s="1"/>
      <c r="T3318" s="1" t="s">
        <v>286</v>
      </c>
      <c r="U3318" s="1" t="s">
        <v>28</v>
      </c>
      <c r="V3318" t="s">
        <v>29</v>
      </c>
      <c r="W3318"/>
      <c r="X3318" t="s">
        <v>30</v>
      </c>
    </row>
    <row r="3319" spans="2:24">
      <c r="B3319" s="2" t="s">
        <v>4707</v>
      </c>
      <c r="C3319" s="1">
        <v>7749056633</v>
      </c>
      <c r="D3319" s="1"/>
      <c r="E3319" s="1"/>
      <c r="F3319" s="1"/>
      <c r="G3319" s="1" t="s">
        <v>45</v>
      </c>
      <c r="H3319" s="1" t="s">
        <v>695</v>
      </c>
      <c r="I3319"/>
      <c r="J3319"/>
      <c r="K3319"/>
      <c r="L3319"/>
      <c r="M3319"/>
      <c r="N3319"/>
      <c r="O3319"/>
      <c r="Q3319" t="s">
        <v>25</v>
      </c>
      <c r="R3319" s="1"/>
      <c r="S3319" s="1"/>
      <c r="T3319" s="1" t="s">
        <v>239</v>
      </c>
      <c r="U3319" s="1" t="s">
        <v>240</v>
      </c>
      <c r="V3319" t="s">
        <v>29</v>
      </c>
      <c r="W3319"/>
      <c r="X3319" t="s">
        <v>30</v>
      </c>
    </row>
    <row r="3320" spans="2:24">
      <c r="B3320" s="2" t="s">
        <v>4708</v>
      </c>
      <c r="C3320" s="1"/>
      <c r="D3320" s="1"/>
      <c r="E3320" s="1"/>
      <c r="F3320" s="1"/>
      <c r="G3320" s="1"/>
      <c r="H3320" s="1"/>
      <c r="I3320"/>
      <c r="J3320"/>
      <c r="K3320"/>
      <c r="L3320"/>
      <c r="M3320"/>
      <c r="N3320"/>
      <c r="O3320"/>
      <c r="Q3320" t="s">
        <v>25</v>
      </c>
      <c r="R3320" s="1"/>
      <c r="S3320" s="1"/>
      <c r="T3320" s="1" t="s">
        <v>516</v>
      </c>
      <c r="U3320" s="1" t="s">
        <v>105</v>
      </c>
      <c r="V3320" t="s">
        <v>29</v>
      </c>
      <c r="W3320"/>
      <c r="X3320" t="s">
        <v>30</v>
      </c>
    </row>
    <row r="3321" spans="2:24">
      <c r="B3321" s="2" t="s">
        <v>4709</v>
      </c>
      <c r="C3321" s="1"/>
      <c r="D3321" s="1"/>
      <c r="E3321" s="1"/>
      <c r="F3321" s="1"/>
      <c r="G3321" s="1"/>
      <c r="H3321" s="1"/>
      <c r="I3321"/>
      <c r="J3321"/>
      <c r="K3321"/>
      <c r="L3321"/>
      <c r="M3321"/>
      <c r="N3321"/>
      <c r="O3321"/>
      <c r="Q3321" t="s">
        <v>25</v>
      </c>
      <c r="R3321" s="1"/>
      <c r="S3321" s="1"/>
      <c r="T3321" s="1" t="s">
        <v>211</v>
      </c>
      <c r="U3321" s="1" t="s">
        <v>33</v>
      </c>
      <c r="V3321" t="s">
        <v>29</v>
      </c>
      <c r="W3321"/>
      <c r="X3321" t="s">
        <v>30</v>
      </c>
    </row>
    <row r="3322" spans="2:24">
      <c r="B3322" s="2" t="s">
        <v>4710</v>
      </c>
      <c r="C3322" s="1"/>
      <c r="D3322" s="1"/>
      <c r="E3322" s="1"/>
      <c r="F3322" s="1"/>
      <c r="G3322" s="1"/>
      <c r="H3322" s="1"/>
      <c r="I3322"/>
      <c r="J3322"/>
      <c r="K3322"/>
      <c r="L3322"/>
      <c r="M3322"/>
      <c r="N3322"/>
      <c r="O3322"/>
      <c r="Q3322" t="s">
        <v>25</v>
      </c>
      <c r="R3322" s="1"/>
      <c r="S3322" s="1"/>
      <c r="T3322" s="1" t="s">
        <v>52</v>
      </c>
      <c r="U3322" s="1" t="s">
        <v>53</v>
      </c>
      <c r="V3322" t="s">
        <v>29</v>
      </c>
      <c r="W3322"/>
      <c r="X3322" t="s">
        <v>30</v>
      </c>
    </row>
    <row r="3323" spans="2:24">
      <c r="B3323" s="2" t="s">
        <v>4711</v>
      </c>
      <c r="C3323" s="1"/>
      <c r="D3323" s="1"/>
      <c r="E3323" s="1"/>
      <c r="F3323" s="1"/>
      <c r="G3323" s="1"/>
      <c r="H3323" s="1"/>
      <c r="I3323"/>
      <c r="J3323"/>
      <c r="K3323"/>
      <c r="L3323"/>
      <c r="M3323"/>
      <c r="N3323"/>
      <c r="O3323"/>
      <c r="Q3323" t="s">
        <v>25</v>
      </c>
      <c r="R3323" s="1" t="s">
        <v>4712</v>
      </c>
      <c r="S3323" s="1"/>
      <c r="T3323" s="1" t="s">
        <v>52</v>
      </c>
      <c r="U3323" s="1" t="s">
        <v>53</v>
      </c>
      <c r="V3323" t="s">
        <v>29</v>
      </c>
      <c r="W3323"/>
      <c r="X3323" t="s">
        <v>30</v>
      </c>
    </row>
    <row r="3324" spans="2:24">
      <c r="B3324" s="2" t="s">
        <v>4713</v>
      </c>
      <c r="C3324" s="1"/>
      <c r="D3324" s="1"/>
      <c r="E3324" s="1"/>
      <c r="F3324" s="1"/>
      <c r="G3324" s="1"/>
      <c r="H3324" s="1"/>
      <c r="I3324"/>
      <c r="J3324"/>
      <c r="K3324"/>
      <c r="L3324"/>
      <c r="M3324"/>
      <c r="N3324"/>
      <c r="O3324"/>
      <c r="Q3324" t="s">
        <v>25</v>
      </c>
      <c r="R3324" s="1"/>
      <c r="S3324" s="1"/>
      <c r="T3324" s="1" t="s">
        <v>423</v>
      </c>
      <c r="U3324" s="1" t="s">
        <v>28</v>
      </c>
      <c r="V3324" t="s">
        <v>29</v>
      </c>
      <c r="W3324"/>
      <c r="X3324" t="s">
        <v>30</v>
      </c>
    </row>
    <row r="3325" spans="2:24">
      <c r="B3325" s="2" t="s">
        <v>4714</v>
      </c>
      <c r="C3325" s="1"/>
      <c r="D3325" s="1"/>
      <c r="E3325" s="1"/>
      <c r="F3325" s="1"/>
      <c r="G3325" s="1"/>
      <c r="H3325" s="1"/>
      <c r="I3325"/>
      <c r="J3325"/>
      <c r="K3325"/>
      <c r="L3325"/>
      <c r="M3325"/>
      <c r="N3325"/>
      <c r="O3325"/>
      <c r="Q3325" t="s">
        <v>25</v>
      </c>
      <c r="R3325" s="1"/>
      <c r="S3325" s="1"/>
      <c r="T3325" s="1" t="s">
        <v>101</v>
      </c>
      <c r="U3325" s="1" t="s">
        <v>102</v>
      </c>
      <c r="V3325" t="s">
        <v>29</v>
      </c>
      <c r="W3325"/>
      <c r="X3325" t="s">
        <v>30</v>
      </c>
    </row>
    <row r="3326" spans="2:24">
      <c r="B3326" s="2" t="s">
        <v>4715</v>
      </c>
      <c r="C3326" s="1">
        <v>9814166022</v>
      </c>
      <c r="D3326" s="1"/>
      <c r="E3326" s="1"/>
      <c r="F3326" s="1"/>
      <c r="G3326" s="1" t="s">
        <v>45</v>
      </c>
      <c r="H3326" s="1" t="s">
        <v>247</v>
      </c>
      <c r="I3326"/>
      <c r="J3326"/>
      <c r="K3326"/>
      <c r="L3326"/>
      <c r="M3326"/>
      <c r="N3326"/>
      <c r="O3326"/>
      <c r="Q3326" t="s">
        <v>25</v>
      </c>
      <c r="R3326" s="1"/>
      <c r="S3326" s="1"/>
      <c r="T3326" s="1" t="s">
        <v>155</v>
      </c>
      <c r="U3326" s="1" t="s">
        <v>90</v>
      </c>
      <c r="V3326" t="s">
        <v>29</v>
      </c>
      <c r="W3326"/>
      <c r="X3326" t="s">
        <v>30</v>
      </c>
    </row>
    <row r="3327" spans="2:24">
      <c r="B3327" s="2" t="s">
        <v>4716</v>
      </c>
      <c r="C3327" s="1"/>
      <c r="D3327" s="1"/>
      <c r="E3327" s="1"/>
      <c r="F3327" s="1"/>
      <c r="G3327" s="1"/>
      <c r="H3327" s="1"/>
      <c r="I3327"/>
      <c r="J3327"/>
      <c r="K3327"/>
      <c r="L3327"/>
      <c r="M3327"/>
      <c r="N3327"/>
      <c r="O3327"/>
      <c r="Q3327" t="s">
        <v>25</v>
      </c>
      <c r="R3327" s="1"/>
      <c r="S3327" s="1"/>
      <c r="T3327" s="1" t="s">
        <v>225</v>
      </c>
      <c r="U3327" s="1" t="s">
        <v>60</v>
      </c>
      <c r="V3327" t="s">
        <v>29</v>
      </c>
      <c r="W3327"/>
      <c r="X3327" t="s">
        <v>30</v>
      </c>
    </row>
    <row r="3328" spans="2:24">
      <c r="B3328" s="2" t="s">
        <v>4717</v>
      </c>
      <c r="C3328" s="1"/>
      <c r="D3328" s="1"/>
      <c r="E3328" s="1"/>
      <c r="F3328" s="1"/>
      <c r="G3328" s="1"/>
      <c r="H3328" s="1"/>
      <c r="I3328"/>
      <c r="J3328"/>
      <c r="K3328"/>
      <c r="L3328"/>
      <c r="M3328"/>
      <c r="N3328"/>
      <c r="O3328"/>
      <c r="Q3328" t="s">
        <v>25</v>
      </c>
      <c r="R3328" s="1" t="s">
        <v>4718</v>
      </c>
      <c r="S3328" s="1"/>
      <c r="T3328" s="1" t="s">
        <v>52</v>
      </c>
      <c r="U3328" s="1" t="s">
        <v>53</v>
      </c>
      <c r="V3328" t="s">
        <v>29</v>
      </c>
      <c r="W3328"/>
      <c r="X3328" t="s">
        <v>30</v>
      </c>
    </row>
    <row r="3329" spans="2:24">
      <c r="B3329" s="2" t="s">
        <v>4719</v>
      </c>
      <c r="C3329" s="1"/>
      <c r="D3329" s="1"/>
      <c r="E3329" s="1"/>
      <c r="F3329" s="1"/>
      <c r="G3329" s="1"/>
      <c r="H3329" s="1"/>
      <c r="I3329"/>
      <c r="J3329"/>
      <c r="K3329"/>
      <c r="L3329"/>
      <c r="M3329"/>
      <c r="N3329"/>
      <c r="O3329"/>
      <c r="Q3329" t="s">
        <v>25</v>
      </c>
      <c r="R3329" s="1"/>
      <c r="S3329" s="1"/>
      <c r="T3329" s="1" t="s">
        <v>631</v>
      </c>
      <c r="U3329" s="1" t="s">
        <v>102</v>
      </c>
      <c r="V3329" t="s">
        <v>29</v>
      </c>
      <c r="W3329"/>
      <c r="X3329" t="s">
        <v>30</v>
      </c>
    </row>
    <row r="3330" spans="2:24">
      <c r="B3330" s="2" t="s">
        <v>4720</v>
      </c>
      <c r="C3330" s="1"/>
      <c r="D3330" s="1"/>
      <c r="E3330" s="1"/>
      <c r="F3330" s="1"/>
      <c r="G3330" s="1"/>
      <c r="H3330" s="1"/>
      <c r="I3330"/>
      <c r="J3330"/>
      <c r="K3330"/>
      <c r="L3330"/>
      <c r="M3330"/>
      <c r="N3330"/>
      <c r="O3330"/>
      <c r="Q3330" t="s">
        <v>25</v>
      </c>
      <c r="R3330" s="1"/>
      <c r="S3330" s="1"/>
      <c r="T3330" s="1" t="s">
        <v>52</v>
      </c>
      <c r="U3330" s="1" t="s">
        <v>53</v>
      </c>
      <c r="V3330" t="s">
        <v>29</v>
      </c>
      <c r="W3330"/>
      <c r="X3330" t="s">
        <v>30</v>
      </c>
    </row>
    <row r="3331" spans="2:24">
      <c r="B3331" s="2" t="s">
        <v>4721</v>
      </c>
      <c r="C3331" s="1"/>
      <c r="D3331" s="1"/>
      <c r="E3331" s="1"/>
      <c r="F3331" s="1"/>
      <c r="G3331" s="1"/>
      <c r="H3331" s="1"/>
      <c r="I3331"/>
      <c r="J3331"/>
      <c r="K3331"/>
      <c r="L3331"/>
      <c r="M3331"/>
      <c r="N3331"/>
      <c r="O3331"/>
      <c r="Q3331" t="s">
        <v>25</v>
      </c>
      <c r="R3331" s="1" t="s">
        <v>4722</v>
      </c>
      <c r="S3331" s="1"/>
      <c r="T3331" s="1" t="s">
        <v>184</v>
      </c>
      <c r="U3331" s="1" t="s">
        <v>185</v>
      </c>
      <c r="V3331" t="s">
        <v>29</v>
      </c>
      <c r="W3331"/>
      <c r="X3331" t="s">
        <v>30</v>
      </c>
    </row>
    <row r="3332" spans="2:24">
      <c r="B3332" s="2" t="s">
        <v>4723</v>
      </c>
      <c r="C3332" s="1"/>
      <c r="D3332" s="1"/>
      <c r="E3332" s="1"/>
      <c r="F3332" s="1"/>
      <c r="G3332" s="1"/>
      <c r="H3332" s="1"/>
      <c r="I3332"/>
      <c r="J3332"/>
      <c r="K3332"/>
      <c r="L3332"/>
      <c r="M3332"/>
      <c r="N3332"/>
      <c r="O3332"/>
      <c r="Q3332" t="s">
        <v>25</v>
      </c>
      <c r="R3332" s="1"/>
      <c r="S3332" s="1"/>
      <c r="T3332" s="1" t="s">
        <v>614</v>
      </c>
      <c r="U3332" s="1" t="s">
        <v>70</v>
      </c>
      <c r="V3332" t="s">
        <v>29</v>
      </c>
      <c r="W3332"/>
      <c r="X3332" t="s">
        <v>30</v>
      </c>
    </row>
    <row r="3333" spans="2:24">
      <c r="B3333" s="2" t="s">
        <v>4724</v>
      </c>
      <c r="C3333" s="1"/>
      <c r="D3333" s="1"/>
      <c r="E3333" s="1"/>
      <c r="F3333" s="1"/>
      <c r="G3333" s="1"/>
      <c r="H3333" s="1"/>
      <c r="I3333"/>
      <c r="J3333"/>
      <c r="K3333"/>
      <c r="L3333"/>
      <c r="M3333"/>
      <c r="N3333"/>
      <c r="O3333"/>
      <c r="Q3333" t="s">
        <v>25</v>
      </c>
      <c r="R3333" s="1"/>
      <c r="S3333" s="1"/>
      <c r="T3333" s="1" t="s">
        <v>1663</v>
      </c>
      <c r="U3333" s="1" t="s">
        <v>78</v>
      </c>
      <c r="V3333" t="s">
        <v>29</v>
      </c>
      <c r="W3333"/>
      <c r="X3333" t="s">
        <v>30</v>
      </c>
    </row>
    <row r="3334" spans="2:24">
      <c r="B3334" s="2" t="s">
        <v>4725</v>
      </c>
      <c r="C3334" s="1"/>
      <c r="D3334" s="1"/>
      <c r="E3334" s="1"/>
      <c r="F3334" s="1"/>
      <c r="G3334" s="1"/>
      <c r="H3334" s="1"/>
      <c r="I3334"/>
      <c r="J3334"/>
      <c r="K3334"/>
      <c r="L3334"/>
      <c r="M3334"/>
      <c r="N3334"/>
      <c r="O3334"/>
      <c r="Q3334" t="s">
        <v>25</v>
      </c>
      <c r="R3334" s="1"/>
      <c r="S3334" s="1"/>
      <c r="T3334" s="1" t="s">
        <v>163</v>
      </c>
      <c r="U3334" s="1" t="s">
        <v>116</v>
      </c>
      <c r="V3334" t="s">
        <v>29</v>
      </c>
      <c r="W3334"/>
      <c r="X3334" t="s">
        <v>30</v>
      </c>
    </row>
    <row r="3335" spans="2:24">
      <c r="B3335" s="2" t="s">
        <v>4726</v>
      </c>
      <c r="C3335" s="1"/>
      <c r="D3335" s="1"/>
      <c r="E3335" s="1"/>
      <c r="F3335" s="1"/>
      <c r="G3335" s="1"/>
      <c r="H3335" s="1"/>
      <c r="I3335"/>
      <c r="J3335"/>
      <c r="K3335"/>
      <c r="L3335"/>
      <c r="M3335"/>
      <c r="N3335"/>
      <c r="O3335"/>
      <c r="Q3335" t="s">
        <v>25</v>
      </c>
      <c r="R3335" s="1"/>
      <c r="S3335" s="1"/>
      <c r="T3335" s="1" t="s">
        <v>52</v>
      </c>
      <c r="U3335" s="1" t="s">
        <v>53</v>
      </c>
      <c r="V3335" t="s">
        <v>29</v>
      </c>
      <c r="W3335"/>
      <c r="X3335" t="s">
        <v>30</v>
      </c>
    </row>
    <row r="3336" spans="2:24">
      <c r="B3336" s="2" t="s">
        <v>4727</v>
      </c>
      <c r="C3336" s="1"/>
      <c r="D3336" s="1"/>
      <c r="E3336" s="1"/>
      <c r="F3336" s="1"/>
      <c r="G3336" s="1"/>
      <c r="H3336" s="1"/>
      <c r="I3336"/>
      <c r="J3336"/>
      <c r="K3336"/>
      <c r="L3336"/>
      <c r="M3336"/>
      <c r="N3336"/>
      <c r="O3336"/>
      <c r="Q3336" t="s">
        <v>25</v>
      </c>
      <c r="R3336" s="1"/>
      <c r="S3336" s="1"/>
      <c r="T3336" s="1" t="s">
        <v>52</v>
      </c>
      <c r="U3336" s="1" t="s">
        <v>53</v>
      </c>
      <c r="V3336" t="s">
        <v>29</v>
      </c>
      <c r="W3336"/>
      <c r="X3336" t="s">
        <v>30</v>
      </c>
    </row>
    <row r="3337" spans="2:24">
      <c r="B3337" s="2" t="s">
        <v>4728</v>
      </c>
      <c r="C3337" s="1"/>
      <c r="D3337" s="1"/>
      <c r="E3337" s="1"/>
      <c r="F3337" s="1"/>
      <c r="G3337" s="1"/>
      <c r="H3337" s="1"/>
      <c r="I3337"/>
      <c r="J3337"/>
      <c r="K3337"/>
      <c r="L3337"/>
      <c r="M3337"/>
      <c r="N3337"/>
      <c r="O3337"/>
      <c r="Q3337" t="s">
        <v>25</v>
      </c>
      <c r="R3337" s="1"/>
      <c r="S3337" s="1"/>
      <c r="T3337" s="1" t="s">
        <v>52</v>
      </c>
      <c r="U3337" s="1" t="s">
        <v>53</v>
      </c>
      <c r="V3337" t="s">
        <v>29</v>
      </c>
      <c r="W3337"/>
      <c r="X3337" t="s">
        <v>30</v>
      </c>
    </row>
    <row r="3338" spans="2:24">
      <c r="B3338" s="2" t="s">
        <v>4729</v>
      </c>
      <c r="C3338" s="1"/>
      <c r="D3338" s="1"/>
      <c r="E3338" s="1"/>
      <c r="F3338" s="1"/>
      <c r="G3338" s="1"/>
      <c r="H3338" s="1"/>
      <c r="I3338"/>
      <c r="J3338"/>
      <c r="K3338"/>
      <c r="L3338"/>
      <c r="M3338"/>
      <c r="N3338"/>
      <c r="O3338"/>
      <c r="Q3338" t="s">
        <v>25</v>
      </c>
      <c r="R3338" s="1"/>
      <c r="S3338" s="1"/>
      <c r="T3338" s="1" t="s">
        <v>1276</v>
      </c>
      <c r="U3338" s="1" t="s">
        <v>319</v>
      </c>
      <c r="V3338" t="s">
        <v>29</v>
      </c>
      <c r="W3338"/>
      <c r="X3338" t="s">
        <v>30</v>
      </c>
    </row>
    <row r="3339" spans="2:24">
      <c r="B3339" s="2" t="s">
        <v>4730</v>
      </c>
      <c r="C3339" s="1"/>
      <c r="D3339" s="1"/>
      <c r="E3339" s="1"/>
      <c r="F3339" s="1"/>
      <c r="G3339" s="1"/>
      <c r="H3339" s="1"/>
      <c r="I3339"/>
      <c r="J3339"/>
      <c r="K3339"/>
      <c r="L3339"/>
      <c r="M3339"/>
      <c r="N3339"/>
      <c r="O3339"/>
      <c r="Q3339" t="s">
        <v>25</v>
      </c>
      <c r="R3339" s="1"/>
      <c r="S3339" s="1"/>
      <c r="T3339" s="1" t="s">
        <v>986</v>
      </c>
      <c r="U3339" s="1" t="s">
        <v>28</v>
      </c>
      <c r="V3339" t="s">
        <v>29</v>
      </c>
      <c r="W3339"/>
      <c r="X3339" t="s">
        <v>30</v>
      </c>
    </row>
    <row r="3340" spans="2:24">
      <c r="B3340" s="2" t="s">
        <v>4731</v>
      </c>
      <c r="C3340" s="1"/>
      <c r="D3340" s="1"/>
      <c r="E3340" s="1"/>
      <c r="F3340" s="1"/>
      <c r="G3340" s="1"/>
      <c r="H3340" s="1"/>
      <c r="I3340"/>
      <c r="J3340"/>
      <c r="K3340"/>
      <c r="L3340"/>
      <c r="M3340"/>
      <c r="N3340"/>
      <c r="O3340"/>
      <c r="Q3340" t="s">
        <v>25</v>
      </c>
      <c r="R3340" s="1" t="s">
        <v>4732</v>
      </c>
      <c r="S3340" s="1"/>
      <c r="T3340" s="1" t="s">
        <v>4733</v>
      </c>
      <c r="U3340" s="1" t="s">
        <v>4734</v>
      </c>
      <c r="V3340" t="s">
        <v>29</v>
      </c>
      <c r="W3340"/>
      <c r="X3340" t="s">
        <v>30</v>
      </c>
    </row>
    <row r="3341" spans="2:24">
      <c r="B3341" s="2" t="s">
        <v>4735</v>
      </c>
      <c r="C3341" s="1"/>
      <c r="D3341" s="1"/>
      <c r="E3341" s="1"/>
      <c r="F3341" s="1"/>
      <c r="G3341" s="1"/>
      <c r="H3341" s="1"/>
      <c r="I3341"/>
      <c r="J3341"/>
      <c r="K3341"/>
      <c r="L3341"/>
      <c r="M3341"/>
      <c r="N3341"/>
      <c r="O3341"/>
      <c r="Q3341" t="s">
        <v>25</v>
      </c>
      <c r="R3341" s="1"/>
      <c r="S3341" s="1"/>
      <c r="T3341" s="1" t="s">
        <v>255</v>
      </c>
      <c r="U3341" s="1" t="s">
        <v>116</v>
      </c>
      <c r="V3341" t="s">
        <v>29</v>
      </c>
      <c r="W3341"/>
      <c r="X3341" t="s">
        <v>30</v>
      </c>
    </row>
    <row r="3342" spans="2:24">
      <c r="B3342" s="2" t="s">
        <v>4736</v>
      </c>
      <c r="C3342" s="1">
        <v>8699746366</v>
      </c>
      <c r="D3342" s="1"/>
      <c r="E3342" s="1"/>
      <c r="F3342" s="1"/>
      <c r="G3342" s="1" t="s">
        <v>45</v>
      </c>
      <c r="H3342" s="1" t="s">
        <v>46</v>
      </c>
      <c r="I3342"/>
      <c r="J3342"/>
      <c r="K3342"/>
      <c r="L3342"/>
      <c r="M3342"/>
      <c r="N3342"/>
      <c r="O3342"/>
      <c r="Q3342" t="s">
        <v>25</v>
      </c>
      <c r="R3342" s="1"/>
      <c r="S3342" s="1"/>
      <c r="T3342" s="1" t="s">
        <v>678</v>
      </c>
      <c r="U3342" s="1" t="s">
        <v>90</v>
      </c>
      <c r="V3342" t="s">
        <v>29</v>
      </c>
      <c r="W3342"/>
      <c r="X3342" t="s">
        <v>30</v>
      </c>
    </row>
    <row r="3343" spans="2:24">
      <c r="B3343" s="2" t="s">
        <v>4737</v>
      </c>
      <c r="C3343" s="1"/>
      <c r="D3343" s="1"/>
      <c r="E3343" s="1"/>
      <c r="F3343" s="1"/>
      <c r="G3343" s="1"/>
      <c r="H3343" s="1"/>
      <c r="I3343"/>
      <c r="J3343"/>
      <c r="K3343"/>
      <c r="L3343"/>
      <c r="M3343"/>
      <c r="N3343"/>
      <c r="O3343"/>
      <c r="Q3343" t="s">
        <v>25</v>
      </c>
      <c r="R3343" s="1" t="s">
        <v>4738</v>
      </c>
      <c r="S3343" s="1"/>
      <c r="T3343" s="1" t="s">
        <v>52</v>
      </c>
      <c r="U3343" s="1" t="s">
        <v>53</v>
      </c>
      <c r="V3343" t="s">
        <v>29</v>
      </c>
      <c r="W3343"/>
      <c r="X3343" t="s">
        <v>30</v>
      </c>
    </row>
    <row r="3344" spans="2:24">
      <c r="B3344" s="2" t="s">
        <v>4739</v>
      </c>
      <c r="C3344" s="1"/>
      <c r="D3344" s="1"/>
      <c r="E3344" s="1"/>
      <c r="F3344" s="1"/>
      <c r="G3344" s="1"/>
      <c r="H3344" s="1"/>
      <c r="I3344"/>
      <c r="J3344"/>
      <c r="K3344"/>
      <c r="L3344"/>
      <c r="M3344"/>
      <c r="N3344"/>
      <c r="O3344"/>
      <c r="Q3344" t="s">
        <v>25</v>
      </c>
      <c r="R3344" s="1"/>
      <c r="S3344" s="1"/>
      <c r="T3344" s="1" t="s">
        <v>52</v>
      </c>
      <c r="U3344" s="1" t="s">
        <v>53</v>
      </c>
      <c r="V3344" t="s">
        <v>29</v>
      </c>
      <c r="W3344"/>
      <c r="X3344" t="s">
        <v>30</v>
      </c>
    </row>
    <row r="3345" spans="2:24">
      <c r="B3345" s="2" t="s">
        <v>4740</v>
      </c>
      <c r="C3345" s="1"/>
      <c r="D3345" s="1"/>
      <c r="E3345" s="1"/>
      <c r="F3345" s="1"/>
      <c r="G3345" s="1"/>
      <c r="H3345" s="1"/>
      <c r="I3345"/>
      <c r="J3345"/>
      <c r="K3345"/>
      <c r="L3345"/>
      <c r="M3345"/>
      <c r="N3345"/>
      <c r="O3345"/>
      <c r="Q3345" t="s">
        <v>25</v>
      </c>
      <c r="R3345" s="1" t="s">
        <v>4741</v>
      </c>
      <c r="S3345" s="1"/>
      <c r="T3345" s="1" t="s">
        <v>3036</v>
      </c>
      <c r="U3345" s="1" t="s">
        <v>33</v>
      </c>
      <c r="V3345" t="s">
        <v>29</v>
      </c>
      <c r="W3345"/>
      <c r="X3345" t="s">
        <v>30</v>
      </c>
    </row>
    <row r="3346" spans="2:24">
      <c r="B3346" s="2" t="s">
        <v>4742</v>
      </c>
      <c r="C3346" s="1"/>
      <c r="D3346" s="1"/>
      <c r="E3346" s="1"/>
      <c r="F3346" s="1"/>
      <c r="G3346" s="1"/>
      <c r="H3346" s="1"/>
      <c r="I3346"/>
      <c r="J3346"/>
      <c r="K3346"/>
      <c r="L3346"/>
      <c r="M3346"/>
      <c r="N3346"/>
      <c r="O3346"/>
      <c r="Q3346" t="s">
        <v>25</v>
      </c>
      <c r="R3346" s="1"/>
      <c r="S3346" s="1"/>
      <c r="T3346" s="1" t="s">
        <v>52</v>
      </c>
      <c r="U3346" s="1" t="s">
        <v>53</v>
      </c>
      <c r="V3346" t="s">
        <v>29</v>
      </c>
      <c r="W3346"/>
      <c r="X3346" t="s">
        <v>30</v>
      </c>
    </row>
    <row r="3347" spans="2:24">
      <c r="B3347" s="2" t="s">
        <v>4743</v>
      </c>
      <c r="C3347" s="1"/>
      <c r="D3347" s="1"/>
      <c r="E3347" s="1"/>
      <c r="F3347" s="1"/>
      <c r="G3347" s="1"/>
      <c r="H3347" s="1"/>
      <c r="I3347"/>
      <c r="J3347"/>
      <c r="K3347"/>
      <c r="L3347"/>
      <c r="M3347"/>
      <c r="N3347"/>
      <c r="O3347"/>
      <c r="Q3347" t="s">
        <v>25</v>
      </c>
      <c r="R3347" s="1" t="s">
        <v>4744</v>
      </c>
      <c r="S3347" s="1"/>
      <c r="T3347" s="1" t="s">
        <v>1663</v>
      </c>
      <c r="U3347" s="1" t="s">
        <v>78</v>
      </c>
      <c r="V3347" t="s">
        <v>29</v>
      </c>
      <c r="W3347"/>
      <c r="X3347" t="s">
        <v>30</v>
      </c>
    </row>
    <row r="3348" spans="2:24">
      <c r="B3348" s="2" t="s">
        <v>4745</v>
      </c>
      <c r="C3348" s="1"/>
      <c r="D3348" s="1"/>
      <c r="E3348" s="1"/>
      <c r="F3348" s="1"/>
      <c r="G3348" s="1"/>
      <c r="H3348" s="1"/>
      <c r="I3348"/>
      <c r="J3348"/>
      <c r="K3348"/>
      <c r="L3348"/>
      <c r="M3348"/>
      <c r="N3348"/>
      <c r="O3348"/>
      <c r="Q3348" t="s">
        <v>25</v>
      </c>
      <c r="R3348" s="1"/>
      <c r="S3348" s="1"/>
      <c r="T3348" s="1" t="s">
        <v>95</v>
      </c>
      <c r="U3348" s="1" t="s">
        <v>43</v>
      </c>
      <c r="V3348" t="s">
        <v>29</v>
      </c>
      <c r="W3348"/>
      <c r="X3348" t="s">
        <v>30</v>
      </c>
    </row>
    <row r="3349" spans="2:24">
      <c r="B3349" s="2" t="s">
        <v>4746</v>
      </c>
      <c r="C3349" s="1"/>
      <c r="D3349" s="1"/>
      <c r="E3349" s="1"/>
      <c r="F3349" s="1"/>
      <c r="G3349" s="1"/>
      <c r="H3349" s="1"/>
      <c r="I3349"/>
      <c r="J3349"/>
      <c r="K3349"/>
      <c r="L3349"/>
      <c r="M3349"/>
      <c r="N3349"/>
      <c r="O3349"/>
      <c r="Q3349" t="s">
        <v>25</v>
      </c>
      <c r="R3349" s="1"/>
      <c r="S3349" s="1"/>
      <c r="T3349" s="1" t="s">
        <v>614</v>
      </c>
      <c r="U3349" s="1" t="s">
        <v>70</v>
      </c>
      <c r="V3349" t="s">
        <v>29</v>
      </c>
      <c r="W3349"/>
      <c r="X3349" t="s">
        <v>30</v>
      </c>
    </row>
    <row r="3350" spans="2:24">
      <c r="B3350" s="2" t="s">
        <v>4747</v>
      </c>
      <c r="C3350" s="1"/>
      <c r="D3350" s="1"/>
      <c r="E3350" s="1"/>
      <c r="F3350" s="1"/>
      <c r="G3350" s="1"/>
      <c r="H3350" s="1"/>
      <c r="I3350"/>
      <c r="J3350"/>
      <c r="K3350"/>
      <c r="L3350"/>
      <c r="M3350"/>
      <c r="N3350"/>
      <c r="O3350"/>
      <c r="Q3350" t="s">
        <v>25</v>
      </c>
      <c r="R3350" s="1"/>
      <c r="S3350" s="1"/>
      <c r="T3350" s="1" t="s">
        <v>4748</v>
      </c>
      <c r="U3350" s="1" t="s">
        <v>28</v>
      </c>
      <c r="V3350" t="s">
        <v>29</v>
      </c>
      <c r="W3350"/>
      <c r="X3350" t="s">
        <v>30</v>
      </c>
    </row>
    <row r="3351" spans="2:24">
      <c r="B3351" s="2" t="s">
        <v>4749</v>
      </c>
      <c r="C3351" s="1"/>
      <c r="D3351" s="1"/>
      <c r="E3351" s="1"/>
      <c r="F3351" s="1"/>
      <c r="G3351" s="1"/>
      <c r="H3351" s="1"/>
      <c r="I3351"/>
      <c r="J3351"/>
      <c r="K3351"/>
      <c r="L3351"/>
      <c r="M3351"/>
      <c r="N3351"/>
      <c r="O3351"/>
      <c r="Q3351" t="s">
        <v>25</v>
      </c>
      <c r="R3351" s="1"/>
      <c r="S3351" s="1"/>
      <c r="T3351" s="1" t="s">
        <v>305</v>
      </c>
      <c r="U3351" s="1" t="s">
        <v>33</v>
      </c>
      <c r="V3351" t="s">
        <v>29</v>
      </c>
      <c r="W3351"/>
      <c r="X3351" t="s">
        <v>30</v>
      </c>
    </row>
    <row r="3352" spans="2:24">
      <c r="B3352" s="2" t="s">
        <v>4750</v>
      </c>
      <c r="C3352" s="1"/>
      <c r="D3352" s="1"/>
      <c r="E3352" s="1"/>
      <c r="F3352" s="1"/>
      <c r="G3352" s="1"/>
      <c r="H3352" s="1"/>
      <c r="I3352"/>
      <c r="J3352"/>
      <c r="K3352"/>
      <c r="L3352"/>
      <c r="M3352"/>
      <c r="N3352"/>
      <c r="O3352"/>
      <c r="Q3352" t="s">
        <v>25</v>
      </c>
      <c r="R3352" s="1" t="s">
        <v>4751</v>
      </c>
      <c r="S3352" s="1"/>
      <c r="T3352" s="1" t="s">
        <v>52</v>
      </c>
      <c r="U3352" s="1" t="s">
        <v>53</v>
      </c>
      <c r="V3352" t="s">
        <v>29</v>
      </c>
      <c r="W3352"/>
      <c r="X3352" t="s">
        <v>30</v>
      </c>
    </row>
    <row r="3353" spans="2:24">
      <c r="B3353" s="2" t="s">
        <v>4752</v>
      </c>
      <c r="C3353" s="1"/>
      <c r="D3353" s="1"/>
      <c r="E3353" s="1"/>
      <c r="F3353" s="1"/>
      <c r="G3353" s="1"/>
      <c r="H3353" s="1"/>
      <c r="I3353"/>
      <c r="J3353"/>
      <c r="K3353"/>
      <c r="L3353"/>
      <c r="M3353"/>
      <c r="N3353"/>
      <c r="O3353"/>
      <c r="Q3353" t="s">
        <v>25</v>
      </c>
      <c r="R3353" s="1"/>
      <c r="S3353" s="1"/>
      <c r="T3353" s="1" t="s">
        <v>52</v>
      </c>
      <c r="U3353" s="1" t="s">
        <v>53</v>
      </c>
      <c r="V3353" t="s">
        <v>29</v>
      </c>
      <c r="W3353"/>
      <c r="X3353" t="s">
        <v>30</v>
      </c>
    </row>
    <row r="3354" spans="2:24">
      <c r="B3354" s="2" t="s">
        <v>4753</v>
      </c>
      <c r="C3354" s="1"/>
      <c r="D3354" s="1"/>
      <c r="E3354" s="1"/>
      <c r="F3354" s="1"/>
      <c r="G3354" s="1"/>
      <c r="H3354" s="1"/>
      <c r="I3354"/>
      <c r="J3354"/>
      <c r="K3354"/>
      <c r="L3354"/>
      <c r="M3354"/>
      <c r="N3354"/>
      <c r="O3354"/>
      <c r="Q3354" t="s">
        <v>25</v>
      </c>
      <c r="R3354" s="1"/>
      <c r="S3354" s="1"/>
      <c r="T3354" s="1" t="s">
        <v>670</v>
      </c>
      <c r="U3354" s="1" t="s">
        <v>28</v>
      </c>
      <c r="V3354" t="s">
        <v>29</v>
      </c>
      <c r="W3354"/>
      <c r="X3354" t="s">
        <v>30</v>
      </c>
    </row>
    <row r="3355" spans="2:24">
      <c r="B3355" s="2" t="s">
        <v>4754</v>
      </c>
      <c r="C3355" s="1"/>
      <c r="D3355" s="1"/>
      <c r="E3355" s="1"/>
      <c r="F3355" s="1"/>
      <c r="G3355" s="1"/>
      <c r="H3355" s="1"/>
      <c r="I3355"/>
      <c r="J3355"/>
      <c r="K3355"/>
      <c r="L3355"/>
      <c r="M3355"/>
      <c r="N3355"/>
      <c r="O3355"/>
      <c r="Q3355" t="s">
        <v>25</v>
      </c>
      <c r="R3355" s="1"/>
      <c r="S3355" s="1"/>
      <c r="T3355" s="1" t="s">
        <v>52</v>
      </c>
      <c r="U3355" s="1" t="s">
        <v>53</v>
      </c>
      <c r="V3355" t="s">
        <v>29</v>
      </c>
      <c r="W3355"/>
      <c r="X3355" t="s">
        <v>30</v>
      </c>
    </row>
    <row r="3356" spans="2:24">
      <c r="B3356" s="2" t="s">
        <v>4755</v>
      </c>
      <c r="C3356" s="1"/>
      <c r="D3356" s="1"/>
      <c r="E3356" s="1"/>
      <c r="F3356" s="1"/>
      <c r="G3356" s="1"/>
      <c r="H3356" s="1"/>
      <c r="I3356"/>
      <c r="J3356"/>
      <c r="K3356"/>
      <c r="L3356"/>
      <c r="M3356"/>
      <c r="N3356"/>
      <c r="O3356"/>
      <c r="Q3356" t="s">
        <v>25</v>
      </c>
      <c r="R3356" s="1"/>
      <c r="S3356" s="1"/>
      <c r="T3356" s="1" t="s">
        <v>39</v>
      </c>
      <c r="U3356" s="1" t="s">
        <v>28</v>
      </c>
      <c r="V3356" t="s">
        <v>29</v>
      </c>
      <c r="W3356"/>
      <c r="X3356" t="s">
        <v>30</v>
      </c>
    </row>
    <row r="3357" spans="2:24">
      <c r="B3357" s="2" t="s">
        <v>4756</v>
      </c>
      <c r="C3357" s="1"/>
      <c r="D3357" s="1"/>
      <c r="E3357" s="1"/>
      <c r="F3357" s="1"/>
      <c r="G3357" s="1"/>
      <c r="H3357" s="1"/>
      <c r="I3357"/>
      <c r="J3357"/>
      <c r="K3357"/>
      <c r="L3357"/>
      <c r="M3357"/>
      <c r="N3357"/>
      <c r="O3357"/>
      <c r="Q3357" t="s">
        <v>25</v>
      </c>
      <c r="R3357" s="1"/>
      <c r="S3357" s="1"/>
      <c r="T3357" s="1" t="s">
        <v>39</v>
      </c>
      <c r="U3357" s="1" t="s">
        <v>28</v>
      </c>
      <c r="V3357" t="s">
        <v>29</v>
      </c>
      <c r="W3357"/>
      <c r="X3357" t="s">
        <v>30</v>
      </c>
    </row>
    <row r="3358" spans="2:24">
      <c r="B3358" s="2" t="s">
        <v>4757</v>
      </c>
      <c r="C3358" s="1"/>
      <c r="D3358" s="1"/>
      <c r="E3358" s="1"/>
      <c r="F3358" s="1"/>
      <c r="G3358" s="1"/>
      <c r="H3358" s="1"/>
      <c r="I3358"/>
      <c r="J3358"/>
      <c r="K3358"/>
      <c r="L3358"/>
      <c r="M3358"/>
      <c r="N3358"/>
      <c r="O3358"/>
      <c r="Q3358" t="s">
        <v>25</v>
      </c>
      <c r="R3358" s="1" t="s">
        <v>4758</v>
      </c>
      <c r="S3358" s="1"/>
      <c r="T3358" s="1" t="s">
        <v>52</v>
      </c>
      <c r="U3358" s="1" t="s">
        <v>53</v>
      </c>
      <c r="V3358" t="s">
        <v>29</v>
      </c>
      <c r="W3358"/>
      <c r="X3358" t="s">
        <v>30</v>
      </c>
    </row>
    <row r="3359" spans="2:24">
      <c r="B3359" s="2" t="s">
        <v>4759</v>
      </c>
      <c r="C3359" s="1"/>
      <c r="D3359" s="1"/>
      <c r="E3359" s="1"/>
      <c r="F3359" s="1"/>
      <c r="G3359" s="1"/>
      <c r="H3359" s="1"/>
      <c r="I3359"/>
      <c r="J3359"/>
      <c r="K3359"/>
      <c r="L3359"/>
      <c r="M3359"/>
      <c r="N3359"/>
      <c r="O3359"/>
      <c r="Q3359" t="s">
        <v>25</v>
      </c>
      <c r="R3359" s="1" t="s">
        <v>4760</v>
      </c>
      <c r="S3359" s="1"/>
      <c r="T3359" s="1" t="s">
        <v>345</v>
      </c>
      <c r="U3359" s="1" t="s">
        <v>116</v>
      </c>
      <c r="V3359" t="s">
        <v>29</v>
      </c>
      <c r="W3359"/>
      <c r="X3359" t="s">
        <v>30</v>
      </c>
    </row>
    <row r="3360" spans="2:24">
      <c r="B3360" s="2" t="s">
        <v>4761</v>
      </c>
      <c r="C3360" s="1"/>
      <c r="D3360" s="1"/>
      <c r="E3360" s="1"/>
      <c r="F3360" s="1"/>
      <c r="G3360" s="1"/>
      <c r="H3360" s="1"/>
      <c r="I3360"/>
      <c r="J3360"/>
      <c r="K3360"/>
      <c r="L3360"/>
      <c r="M3360"/>
      <c r="N3360"/>
      <c r="O3360"/>
      <c r="Q3360" t="s">
        <v>25</v>
      </c>
      <c r="R3360" s="1" t="s">
        <v>4762</v>
      </c>
      <c r="S3360" s="1"/>
      <c r="T3360" s="1" t="s">
        <v>182</v>
      </c>
      <c r="U3360" s="1" t="s">
        <v>182</v>
      </c>
      <c r="V3360" t="s">
        <v>29</v>
      </c>
      <c r="W3360"/>
      <c r="X3360" t="s">
        <v>30</v>
      </c>
    </row>
    <row r="3361" spans="2:24">
      <c r="B3361" s="2" t="s">
        <v>4763</v>
      </c>
      <c r="C3361" s="1"/>
      <c r="D3361" s="1"/>
      <c r="E3361" s="1"/>
      <c r="F3361" s="1"/>
      <c r="G3361" s="1"/>
      <c r="H3361" s="1"/>
      <c r="I3361"/>
      <c r="J3361"/>
      <c r="K3361"/>
      <c r="L3361"/>
      <c r="M3361"/>
      <c r="N3361"/>
      <c r="O3361"/>
      <c r="Q3361" t="s">
        <v>25</v>
      </c>
      <c r="R3361" s="1"/>
      <c r="S3361" s="1"/>
      <c r="T3361" s="1" t="s">
        <v>1171</v>
      </c>
      <c r="U3361" s="1" t="s">
        <v>90</v>
      </c>
      <c r="V3361" t="s">
        <v>29</v>
      </c>
      <c r="W3361"/>
      <c r="X3361" t="s">
        <v>30</v>
      </c>
    </row>
    <row r="3362" spans="2:24">
      <c r="B3362" s="2" t="s">
        <v>4764</v>
      </c>
      <c r="C3362" s="1"/>
      <c r="D3362" s="1"/>
      <c r="E3362" s="1"/>
      <c r="F3362" s="1"/>
      <c r="G3362" s="1"/>
      <c r="H3362" s="1"/>
      <c r="I3362"/>
      <c r="J3362"/>
      <c r="K3362"/>
      <c r="L3362"/>
      <c r="M3362"/>
      <c r="N3362"/>
      <c r="O3362"/>
      <c r="Q3362" t="s">
        <v>25</v>
      </c>
      <c r="R3362" s="1" t="s">
        <v>4765</v>
      </c>
      <c r="S3362" s="1"/>
      <c r="T3362" s="1" t="s">
        <v>3961</v>
      </c>
      <c r="U3362" s="1" t="s">
        <v>116</v>
      </c>
      <c r="V3362" t="s">
        <v>29</v>
      </c>
      <c r="W3362"/>
      <c r="X3362" t="s">
        <v>30</v>
      </c>
    </row>
    <row r="3363" spans="2:24">
      <c r="B3363" s="2" t="s">
        <v>4766</v>
      </c>
      <c r="C3363" s="1"/>
      <c r="D3363" s="1"/>
      <c r="E3363" s="1"/>
      <c r="F3363" s="1"/>
      <c r="G3363" s="1"/>
      <c r="H3363" s="1"/>
      <c r="I3363"/>
      <c r="J3363"/>
      <c r="K3363"/>
      <c r="L3363"/>
      <c r="M3363"/>
      <c r="N3363"/>
      <c r="O3363"/>
      <c r="Q3363" t="s">
        <v>25</v>
      </c>
      <c r="R3363" s="1"/>
      <c r="S3363" s="1"/>
      <c r="T3363" s="1" t="s">
        <v>4767</v>
      </c>
      <c r="U3363" s="1" t="s">
        <v>90</v>
      </c>
      <c r="V3363" t="s">
        <v>29</v>
      </c>
      <c r="W3363"/>
      <c r="X3363" t="s">
        <v>30</v>
      </c>
    </row>
    <row r="3364" spans="2:24">
      <c r="B3364" s="2" t="s">
        <v>4768</v>
      </c>
      <c r="C3364" s="1">
        <v>9862227792</v>
      </c>
      <c r="D3364" s="1"/>
      <c r="E3364" s="1"/>
      <c r="F3364" s="1"/>
      <c r="G3364" s="1" t="s">
        <v>45</v>
      </c>
      <c r="H3364" s="1" t="s">
        <v>695</v>
      </c>
      <c r="I3364"/>
      <c r="J3364"/>
      <c r="K3364"/>
      <c r="L3364"/>
      <c r="M3364"/>
      <c r="N3364"/>
      <c r="O3364"/>
      <c r="Q3364" t="s">
        <v>25</v>
      </c>
      <c r="R3364" s="1" t="s">
        <v>4769</v>
      </c>
      <c r="S3364" s="1"/>
      <c r="T3364" s="1" t="s">
        <v>2438</v>
      </c>
      <c r="U3364" s="1" t="s">
        <v>37</v>
      </c>
      <c r="V3364" t="s">
        <v>29</v>
      </c>
      <c r="W3364"/>
      <c r="X3364" t="s">
        <v>30</v>
      </c>
    </row>
    <row r="3365" spans="2:24">
      <c r="B3365" s="2" t="s">
        <v>4770</v>
      </c>
      <c r="C3365" s="1"/>
      <c r="D3365" s="1"/>
      <c r="E3365" s="1"/>
      <c r="F3365" s="1"/>
      <c r="G3365" s="1"/>
      <c r="H3365" s="1"/>
      <c r="I3365"/>
      <c r="J3365"/>
      <c r="K3365"/>
      <c r="L3365"/>
      <c r="M3365"/>
      <c r="N3365"/>
      <c r="O3365"/>
      <c r="Q3365" t="s">
        <v>25</v>
      </c>
      <c r="R3365" s="1"/>
      <c r="S3365" s="1"/>
      <c r="T3365" s="1" t="s">
        <v>4771</v>
      </c>
      <c r="U3365" s="1" t="s">
        <v>60</v>
      </c>
      <c r="V3365" t="s">
        <v>29</v>
      </c>
      <c r="W3365"/>
      <c r="X3365" t="s">
        <v>30</v>
      </c>
    </row>
    <row r="3366" spans="2:24">
      <c r="B3366" s="2" t="s">
        <v>4772</v>
      </c>
      <c r="C3366" s="1"/>
      <c r="D3366" s="1"/>
      <c r="E3366" s="1"/>
      <c r="F3366" s="1"/>
      <c r="G3366" s="1"/>
      <c r="H3366" s="1"/>
      <c r="I3366"/>
      <c r="J3366"/>
      <c r="K3366"/>
      <c r="L3366"/>
      <c r="M3366"/>
      <c r="N3366"/>
      <c r="O3366"/>
      <c r="Q3366" t="s">
        <v>25</v>
      </c>
      <c r="R3366" s="1"/>
      <c r="S3366" s="1"/>
      <c r="T3366" s="1" t="s">
        <v>52</v>
      </c>
      <c r="U3366" s="1" t="s">
        <v>53</v>
      </c>
      <c r="V3366" t="s">
        <v>29</v>
      </c>
      <c r="W3366"/>
      <c r="X3366" t="s">
        <v>30</v>
      </c>
    </row>
    <row r="3367" spans="2:24">
      <c r="B3367" s="2" t="s">
        <v>4773</v>
      </c>
      <c r="C3367" s="1"/>
      <c r="D3367" s="1"/>
      <c r="E3367" s="1"/>
      <c r="F3367" s="1"/>
      <c r="G3367" s="1"/>
      <c r="H3367" s="1"/>
      <c r="I3367"/>
      <c r="J3367"/>
      <c r="K3367"/>
      <c r="L3367"/>
      <c r="M3367"/>
      <c r="N3367"/>
      <c r="O3367"/>
      <c r="Q3367" t="s">
        <v>25</v>
      </c>
      <c r="R3367" s="1"/>
      <c r="S3367" s="1"/>
      <c r="T3367" s="1" t="s">
        <v>1663</v>
      </c>
      <c r="U3367" s="1" t="s">
        <v>78</v>
      </c>
      <c r="V3367" t="s">
        <v>29</v>
      </c>
      <c r="W3367"/>
      <c r="X3367" t="s">
        <v>30</v>
      </c>
    </row>
    <row r="3368" spans="2:24">
      <c r="B3368" s="2" t="s">
        <v>4774</v>
      </c>
      <c r="C3368" s="1"/>
      <c r="D3368" s="1"/>
      <c r="E3368" s="1"/>
      <c r="F3368" s="1"/>
      <c r="G3368" s="1"/>
      <c r="H3368" s="1"/>
      <c r="I3368"/>
      <c r="J3368"/>
      <c r="K3368"/>
      <c r="L3368"/>
      <c r="M3368"/>
      <c r="N3368"/>
      <c r="O3368"/>
      <c r="Q3368" t="s">
        <v>25</v>
      </c>
      <c r="R3368" s="1"/>
      <c r="S3368" s="1"/>
      <c r="T3368" s="1" t="s">
        <v>4775</v>
      </c>
      <c r="U3368" s="1" t="s">
        <v>240</v>
      </c>
      <c r="V3368" t="s">
        <v>29</v>
      </c>
      <c r="W3368"/>
      <c r="X3368" t="s">
        <v>30</v>
      </c>
    </row>
    <row r="3369" spans="2:24">
      <c r="B3369" s="2" t="s">
        <v>4776</v>
      </c>
      <c r="C3369" s="1"/>
      <c r="D3369" s="1"/>
      <c r="E3369" s="1"/>
      <c r="F3369" s="1"/>
      <c r="G3369" s="1"/>
      <c r="H3369" s="1"/>
      <c r="I3369"/>
      <c r="J3369"/>
      <c r="K3369"/>
      <c r="L3369"/>
      <c r="M3369"/>
      <c r="N3369"/>
      <c r="O3369"/>
      <c r="Q3369" t="s">
        <v>25</v>
      </c>
      <c r="R3369" s="1"/>
      <c r="S3369" s="1"/>
      <c r="T3369" s="1" t="s">
        <v>39</v>
      </c>
      <c r="U3369" s="1" t="s">
        <v>28</v>
      </c>
      <c r="V3369" t="s">
        <v>29</v>
      </c>
      <c r="W3369"/>
      <c r="X3369" t="s">
        <v>30</v>
      </c>
    </row>
    <row r="3370" spans="2:24">
      <c r="B3370" s="2" t="s">
        <v>4777</v>
      </c>
      <c r="C3370" s="1"/>
      <c r="D3370" s="1"/>
      <c r="E3370" s="1"/>
      <c r="F3370" s="1"/>
      <c r="G3370" s="1"/>
      <c r="H3370" s="1"/>
      <c r="I3370"/>
      <c r="J3370"/>
      <c r="K3370"/>
      <c r="L3370"/>
      <c r="M3370"/>
      <c r="N3370"/>
      <c r="O3370"/>
      <c r="Q3370" t="s">
        <v>25</v>
      </c>
      <c r="R3370" s="1"/>
      <c r="S3370" s="1"/>
      <c r="T3370" s="1" t="s">
        <v>39</v>
      </c>
      <c r="U3370" s="1" t="s">
        <v>28</v>
      </c>
      <c r="V3370" t="s">
        <v>29</v>
      </c>
      <c r="W3370"/>
      <c r="X3370" t="s">
        <v>30</v>
      </c>
    </row>
    <row r="3371" spans="2:24">
      <c r="B3371" s="2" t="s">
        <v>4778</v>
      </c>
      <c r="C3371" s="1"/>
      <c r="D3371" s="1"/>
      <c r="E3371" s="1"/>
      <c r="F3371" s="1"/>
      <c r="G3371" s="1"/>
      <c r="H3371" s="1"/>
      <c r="I3371"/>
      <c r="J3371"/>
      <c r="K3371"/>
      <c r="L3371"/>
      <c r="M3371"/>
      <c r="N3371"/>
      <c r="O3371"/>
      <c r="Q3371" t="s">
        <v>25</v>
      </c>
      <c r="R3371" s="1"/>
      <c r="S3371" s="1"/>
      <c r="T3371" s="1" t="s">
        <v>261</v>
      </c>
      <c r="U3371" s="1" t="s">
        <v>28</v>
      </c>
      <c r="V3371" t="s">
        <v>29</v>
      </c>
      <c r="W3371"/>
      <c r="X3371" t="s">
        <v>30</v>
      </c>
    </row>
    <row r="3372" spans="2:24">
      <c r="B3372" s="2" t="s">
        <v>4779</v>
      </c>
      <c r="C3372" s="1"/>
      <c r="D3372" s="1"/>
      <c r="E3372" s="1"/>
      <c r="F3372" s="1"/>
      <c r="G3372" s="1"/>
      <c r="H3372" s="1"/>
      <c r="I3372"/>
      <c r="J3372"/>
      <c r="K3372"/>
      <c r="L3372"/>
      <c r="M3372"/>
      <c r="N3372"/>
      <c r="O3372"/>
      <c r="Q3372" t="s">
        <v>25</v>
      </c>
      <c r="R3372" s="1"/>
      <c r="S3372" s="1"/>
      <c r="T3372" s="1" t="s">
        <v>52</v>
      </c>
      <c r="U3372" s="1" t="s">
        <v>53</v>
      </c>
      <c r="V3372" t="s">
        <v>29</v>
      </c>
      <c r="W3372"/>
      <c r="X3372" t="s">
        <v>30</v>
      </c>
    </row>
    <row r="3373" spans="2:24">
      <c r="B3373" s="2" t="s">
        <v>4780</v>
      </c>
      <c r="C3373" s="1">
        <v>9811066903</v>
      </c>
      <c r="D3373" s="1"/>
      <c r="E3373" s="1"/>
      <c r="F3373" s="1"/>
      <c r="G3373" s="1" t="s">
        <v>146</v>
      </c>
      <c r="H3373" s="1" t="s">
        <v>476</v>
      </c>
      <c r="I3373"/>
      <c r="J3373"/>
      <c r="K3373"/>
      <c r="L3373"/>
      <c r="M3373"/>
      <c r="N3373"/>
      <c r="O3373"/>
      <c r="Q3373" t="s">
        <v>25</v>
      </c>
      <c r="R3373" s="1"/>
      <c r="S3373" s="1"/>
      <c r="T3373" s="1" t="s">
        <v>1079</v>
      </c>
      <c r="U3373" s="1" t="s">
        <v>53</v>
      </c>
      <c r="V3373" t="s">
        <v>29</v>
      </c>
      <c r="W3373"/>
      <c r="X3373" t="s">
        <v>30</v>
      </c>
    </row>
    <row r="3374" spans="2:24">
      <c r="B3374" s="2" t="s">
        <v>4781</v>
      </c>
      <c r="C3374" s="1"/>
      <c r="D3374" s="1"/>
      <c r="E3374" s="1"/>
      <c r="F3374" s="1"/>
      <c r="G3374" s="1"/>
      <c r="H3374" s="1"/>
      <c r="I3374"/>
      <c r="J3374"/>
      <c r="K3374"/>
      <c r="L3374"/>
      <c r="M3374"/>
      <c r="N3374"/>
      <c r="O3374"/>
      <c r="Q3374" t="s">
        <v>25</v>
      </c>
      <c r="R3374" s="1" t="s">
        <v>4782</v>
      </c>
      <c r="S3374" s="1"/>
      <c r="T3374" s="1" t="s">
        <v>211</v>
      </c>
      <c r="U3374" s="1" t="s">
        <v>33</v>
      </c>
      <c r="V3374" t="s">
        <v>29</v>
      </c>
      <c r="W3374"/>
      <c r="X3374" t="s">
        <v>30</v>
      </c>
    </row>
    <row r="3375" spans="2:24">
      <c r="B3375" s="2" t="s">
        <v>4783</v>
      </c>
      <c r="C3375" s="1"/>
      <c r="D3375" s="1"/>
      <c r="E3375" s="1"/>
      <c r="F3375" s="1"/>
      <c r="G3375" s="1"/>
      <c r="H3375" s="1"/>
      <c r="I3375"/>
      <c r="J3375"/>
      <c r="K3375"/>
      <c r="L3375"/>
      <c r="M3375"/>
      <c r="N3375"/>
      <c r="O3375"/>
      <c r="Q3375" t="s">
        <v>25</v>
      </c>
      <c r="R3375" s="1"/>
      <c r="S3375" s="1"/>
      <c r="T3375" s="1" t="s">
        <v>4179</v>
      </c>
      <c r="U3375" s="1" t="s">
        <v>105</v>
      </c>
      <c r="V3375" t="s">
        <v>29</v>
      </c>
      <c r="W3375"/>
      <c r="X3375" t="s">
        <v>30</v>
      </c>
    </row>
    <row r="3376" spans="2:24">
      <c r="B3376" s="2" t="s">
        <v>4784</v>
      </c>
      <c r="C3376" s="1"/>
      <c r="D3376" s="1"/>
      <c r="E3376" s="1"/>
      <c r="F3376" s="1"/>
      <c r="G3376" s="1"/>
      <c r="H3376" s="1"/>
      <c r="I3376"/>
      <c r="J3376"/>
      <c r="K3376"/>
      <c r="L3376"/>
      <c r="M3376"/>
      <c r="N3376"/>
      <c r="O3376"/>
      <c r="Q3376" t="s">
        <v>25</v>
      </c>
      <c r="R3376" s="1"/>
      <c r="S3376" s="1"/>
      <c r="T3376" s="1" t="s">
        <v>52</v>
      </c>
      <c r="U3376" s="1" t="s">
        <v>53</v>
      </c>
      <c r="V3376" t="s">
        <v>29</v>
      </c>
      <c r="W3376"/>
      <c r="X3376" t="s">
        <v>30</v>
      </c>
    </row>
    <row r="3377" spans="2:24">
      <c r="B3377" s="2" t="s">
        <v>4785</v>
      </c>
      <c r="C3377" s="1"/>
      <c r="D3377" s="1"/>
      <c r="E3377" s="1"/>
      <c r="F3377" s="1"/>
      <c r="G3377" s="1"/>
      <c r="H3377" s="1"/>
      <c r="I3377"/>
      <c r="J3377"/>
      <c r="K3377"/>
      <c r="L3377"/>
      <c r="M3377"/>
      <c r="N3377"/>
      <c r="O3377"/>
      <c r="Q3377" t="s">
        <v>25</v>
      </c>
      <c r="R3377" s="1" t="s">
        <v>4786</v>
      </c>
      <c r="S3377" s="1"/>
      <c r="T3377" s="1" t="s">
        <v>374</v>
      </c>
      <c r="U3377" s="1" t="s">
        <v>78</v>
      </c>
      <c r="V3377" t="s">
        <v>29</v>
      </c>
      <c r="W3377"/>
      <c r="X3377" t="s">
        <v>30</v>
      </c>
    </row>
    <row r="3378" spans="2:24">
      <c r="B3378" s="2" t="s">
        <v>4787</v>
      </c>
      <c r="C3378" s="1"/>
      <c r="D3378" s="1"/>
      <c r="E3378" s="1"/>
      <c r="F3378" s="1"/>
      <c r="G3378" s="1"/>
      <c r="H3378" s="1"/>
      <c r="I3378"/>
      <c r="J3378"/>
      <c r="K3378"/>
      <c r="L3378"/>
      <c r="M3378"/>
      <c r="N3378"/>
      <c r="O3378"/>
      <c r="Q3378" t="s">
        <v>25</v>
      </c>
      <c r="R3378" s="1"/>
      <c r="S3378" s="1"/>
      <c r="T3378" s="1" t="s">
        <v>631</v>
      </c>
      <c r="U3378" s="1" t="s">
        <v>102</v>
      </c>
      <c r="V3378" t="s">
        <v>29</v>
      </c>
      <c r="W3378"/>
      <c r="X3378" t="s">
        <v>30</v>
      </c>
    </row>
    <row r="3379" spans="2:24">
      <c r="B3379" s="2" t="s">
        <v>4788</v>
      </c>
      <c r="C3379" s="1"/>
      <c r="D3379" s="1"/>
      <c r="E3379" s="1"/>
      <c r="F3379" s="1"/>
      <c r="G3379" s="1"/>
      <c r="H3379" s="1"/>
      <c r="I3379"/>
      <c r="J3379"/>
      <c r="K3379"/>
      <c r="L3379"/>
      <c r="M3379"/>
      <c r="N3379"/>
      <c r="O3379"/>
      <c r="Q3379" t="s">
        <v>25</v>
      </c>
      <c r="R3379" s="1" t="s">
        <v>4789</v>
      </c>
      <c r="S3379" s="1"/>
      <c r="T3379" s="1" t="s">
        <v>3705</v>
      </c>
      <c r="U3379" s="1" t="s">
        <v>185</v>
      </c>
      <c r="V3379" t="s">
        <v>29</v>
      </c>
      <c r="W3379"/>
      <c r="X3379" t="s">
        <v>30</v>
      </c>
    </row>
    <row r="3380" spans="2:24">
      <c r="B3380" s="2" t="s">
        <v>4790</v>
      </c>
      <c r="C3380" s="1"/>
      <c r="D3380" s="1"/>
      <c r="E3380" s="1"/>
      <c r="F3380" s="1"/>
      <c r="G3380" s="1"/>
      <c r="H3380" s="1"/>
      <c r="I3380"/>
      <c r="J3380"/>
      <c r="K3380"/>
      <c r="L3380"/>
      <c r="M3380"/>
      <c r="N3380"/>
      <c r="O3380"/>
      <c r="Q3380" t="s">
        <v>25</v>
      </c>
      <c r="R3380" s="1"/>
      <c r="S3380" s="1"/>
      <c r="T3380" s="1" t="s">
        <v>52</v>
      </c>
      <c r="U3380" s="1" t="s">
        <v>53</v>
      </c>
      <c r="V3380" t="s">
        <v>29</v>
      </c>
      <c r="W3380"/>
      <c r="X3380" t="s">
        <v>30</v>
      </c>
    </row>
    <row r="3381" spans="2:24">
      <c r="B3381" s="2" t="s">
        <v>4791</v>
      </c>
      <c r="C3381" s="1">
        <v>8112266210</v>
      </c>
      <c r="D3381" s="1"/>
      <c r="E3381" s="1"/>
      <c r="F3381" s="1"/>
      <c r="G3381" s="1" t="s">
        <v>72</v>
      </c>
      <c r="H3381" s="1" t="s">
        <v>57</v>
      </c>
      <c r="I3381"/>
      <c r="J3381"/>
      <c r="K3381"/>
      <c r="L3381"/>
      <c r="M3381"/>
      <c r="N3381"/>
      <c r="O3381"/>
      <c r="Q3381" t="s">
        <v>25</v>
      </c>
      <c r="R3381" s="1" t="s">
        <v>4792</v>
      </c>
      <c r="S3381" s="1"/>
      <c r="T3381" s="1" t="s">
        <v>93</v>
      </c>
      <c r="U3381" s="1" t="s">
        <v>53</v>
      </c>
      <c r="V3381" t="s">
        <v>29</v>
      </c>
      <c r="W3381"/>
      <c r="X3381" t="s">
        <v>30</v>
      </c>
    </row>
    <row r="3382" spans="2:24">
      <c r="B3382" s="2" t="s">
        <v>4793</v>
      </c>
      <c r="C3382" s="1"/>
      <c r="D3382" s="1"/>
      <c r="E3382" s="1"/>
      <c r="F3382" s="1"/>
      <c r="G3382" s="1"/>
      <c r="H3382" s="1"/>
      <c r="I3382"/>
      <c r="J3382"/>
      <c r="K3382"/>
      <c r="L3382"/>
      <c r="M3382"/>
      <c r="N3382"/>
      <c r="O3382"/>
      <c r="Q3382" t="s">
        <v>25</v>
      </c>
      <c r="R3382" s="1"/>
      <c r="S3382" s="1"/>
      <c r="T3382" s="1" t="s">
        <v>2412</v>
      </c>
      <c r="U3382" s="1" t="s">
        <v>116</v>
      </c>
      <c r="V3382" t="s">
        <v>29</v>
      </c>
      <c r="W3382"/>
      <c r="X3382" t="s">
        <v>30</v>
      </c>
    </row>
    <row r="3383" spans="2:24">
      <c r="B3383" s="2" t="s">
        <v>4794</v>
      </c>
      <c r="C3383" s="1"/>
      <c r="D3383" s="1"/>
      <c r="E3383" s="1"/>
      <c r="F3383" s="1"/>
      <c r="G3383" s="1"/>
      <c r="H3383" s="1"/>
      <c r="I3383"/>
      <c r="J3383"/>
      <c r="K3383"/>
      <c r="L3383"/>
      <c r="M3383"/>
      <c r="N3383"/>
      <c r="O3383"/>
      <c r="Q3383" t="s">
        <v>25</v>
      </c>
      <c r="R3383" s="1"/>
      <c r="S3383" s="1"/>
      <c r="T3383" s="1" t="s">
        <v>142</v>
      </c>
      <c r="U3383" s="1" t="s">
        <v>33</v>
      </c>
      <c r="V3383" t="s">
        <v>29</v>
      </c>
      <c r="W3383"/>
      <c r="X3383" t="s">
        <v>30</v>
      </c>
    </row>
    <row r="3384" spans="2:24">
      <c r="B3384" s="2" t="s">
        <v>4795</v>
      </c>
      <c r="C3384" s="1"/>
      <c r="D3384" s="1"/>
      <c r="E3384" s="1"/>
      <c r="F3384" s="1"/>
      <c r="G3384" s="1"/>
      <c r="H3384" s="1"/>
      <c r="I3384"/>
      <c r="J3384"/>
      <c r="K3384"/>
      <c r="L3384"/>
      <c r="M3384"/>
      <c r="N3384"/>
      <c r="O3384"/>
      <c r="Q3384" t="s">
        <v>25</v>
      </c>
      <c r="R3384" s="1" t="s">
        <v>4796</v>
      </c>
      <c r="S3384" s="1"/>
      <c r="T3384" s="1" t="s">
        <v>423</v>
      </c>
      <c r="U3384" s="1" t="s">
        <v>28</v>
      </c>
      <c r="V3384" t="s">
        <v>29</v>
      </c>
      <c r="W3384"/>
      <c r="X3384" t="s">
        <v>30</v>
      </c>
    </row>
    <row r="3385" spans="2:24">
      <c r="B3385" s="2" t="s">
        <v>4797</v>
      </c>
      <c r="C3385" s="1"/>
      <c r="D3385" s="1"/>
      <c r="E3385" s="1"/>
      <c r="F3385" s="1"/>
      <c r="G3385" s="1"/>
      <c r="H3385" s="1"/>
      <c r="I3385"/>
      <c r="J3385"/>
      <c r="K3385"/>
      <c r="L3385"/>
      <c r="M3385"/>
      <c r="N3385"/>
      <c r="O3385"/>
      <c r="Q3385" t="s">
        <v>25</v>
      </c>
      <c r="R3385" s="1"/>
      <c r="S3385" s="1"/>
      <c r="T3385" s="1" t="s">
        <v>52</v>
      </c>
      <c r="U3385" s="1" t="s">
        <v>53</v>
      </c>
      <c r="V3385" t="s">
        <v>29</v>
      </c>
      <c r="W3385"/>
      <c r="X3385" t="s">
        <v>30</v>
      </c>
    </row>
    <row r="3386" spans="2:24">
      <c r="B3386" s="2" t="s">
        <v>4798</v>
      </c>
      <c r="C3386" s="1">
        <v>9811217888</v>
      </c>
      <c r="D3386" s="1"/>
      <c r="E3386" s="1"/>
      <c r="F3386" s="1"/>
      <c r="G3386" s="1" t="s">
        <v>146</v>
      </c>
      <c r="H3386" s="1" t="s">
        <v>331</v>
      </c>
      <c r="I3386"/>
      <c r="J3386"/>
      <c r="K3386"/>
      <c r="L3386"/>
      <c r="M3386"/>
      <c r="N3386"/>
      <c r="O3386"/>
      <c r="Q3386" t="s">
        <v>25</v>
      </c>
      <c r="R3386" s="1" t="s">
        <v>4799</v>
      </c>
      <c r="S3386" s="1"/>
      <c r="T3386" s="1" t="s">
        <v>594</v>
      </c>
      <c r="U3386" s="1" t="s">
        <v>53</v>
      </c>
      <c r="V3386" t="s">
        <v>29</v>
      </c>
      <c r="W3386"/>
      <c r="X3386" t="s">
        <v>30</v>
      </c>
    </row>
    <row r="3387" spans="2:24">
      <c r="B3387" s="2" t="s">
        <v>4800</v>
      </c>
      <c r="C3387" s="1"/>
      <c r="D3387" s="1"/>
      <c r="E3387" s="1"/>
      <c r="F3387" s="1"/>
      <c r="G3387" s="1"/>
      <c r="H3387" s="1"/>
      <c r="I3387"/>
      <c r="J3387"/>
      <c r="K3387"/>
      <c r="L3387"/>
      <c r="M3387"/>
      <c r="N3387"/>
      <c r="O3387"/>
      <c r="Q3387" t="s">
        <v>25</v>
      </c>
      <c r="R3387" s="1" t="s">
        <v>4801</v>
      </c>
      <c r="S3387" s="1"/>
      <c r="T3387" s="1" t="s">
        <v>261</v>
      </c>
      <c r="U3387" s="1" t="s">
        <v>28</v>
      </c>
      <c r="V3387" t="s">
        <v>29</v>
      </c>
      <c r="W3387"/>
      <c r="X3387" t="s">
        <v>30</v>
      </c>
    </row>
    <row r="3388" spans="2:24">
      <c r="B3388" s="2" t="s">
        <v>4802</v>
      </c>
      <c r="C3388" s="1"/>
      <c r="D3388" s="1"/>
      <c r="E3388" s="1"/>
      <c r="F3388" s="1"/>
      <c r="G3388" s="1"/>
      <c r="H3388" s="1"/>
      <c r="I3388"/>
      <c r="J3388"/>
      <c r="K3388"/>
      <c r="L3388"/>
      <c r="M3388"/>
      <c r="N3388"/>
      <c r="O3388"/>
      <c r="Q3388" t="s">
        <v>25</v>
      </c>
      <c r="R3388" s="1"/>
      <c r="S3388" s="1"/>
      <c r="T3388" s="1" t="s">
        <v>418</v>
      </c>
      <c r="U3388" s="1" t="s">
        <v>60</v>
      </c>
      <c r="V3388" t="s">
        <v>29</v>
      </c>
      <c r="W3388"/>
      <c r="X3388" t="s">
        <v>30</v>
      </c>
    </row>
    <row r="3389" spans="2:24">
      <c r="B3389" s="2" t="s">
        <v>4803</v>
      </c>
      <c r="C3389" s="1"/>
      <c r="D3389" s="1"/>
      <c r="E3389" s="1"/>
      <c r="F3389" s="1"/>
      <c r="G3389" s="1"/>
      <c r="H3389" s="1"/>
      <c r="I3389"/>
      <c r="J3389"/>
      <c r="K3389"/>
      <c r="L3389"/>
      <c r="M3389"/>
      <c r="N3389"/>
      <c r="O3389"/>
      <c r="Q3389" t="s">
        <v>25</v>
      </c>
      <c r="R3389" s="1" t="s">
        <v>4804</v>
      </c>
      <c r="S3389" s="1"/>
      <c r="T3389" s="1" t="s">
        <v>2000</v>
      </c>
      <c r="U3389" s="1" t="s">
        <v>289</v>
      </c>
      <c r="V3389" t="s">
        <v>29</v>
      </c>
      <c r="W3389"/>
      <c r="X3389" t="s">
        <v>30</v>
      </c>
    </row>
    <row r="3390" spans="2:24">
      <c r="B3390" s="2" t="s">
        <v>4805</v>
      </c>
      <c r="C3390" s="1"/>
      <c r="D3390" s="1"/>
      <c r="E3390" s="1"/>
      <c r="F3390" s="1"/>
      <c r="G3390" s="1"/>
      <c r="H3390" s="1"/>
      <c r="I3390"/>
      <c r="J3390"/>
      <c r="K3390"/>
      <c r="L3390"/>
      <c r="M3390"/>
      <c r="N3390"/>
      <c r="O3390"/>
      <c r="Q3390" t="s">
        <v>25</v>
      </c>
      <c r="R3390" s="1" t="s">
        <v>4806</v>
      </c>
      <c r="S3390" s="1"/>
      <c r="T3390" s="1" t="s">
        <v>2859</v>
      </c>
      <c r="U3390" s="1" t="s">
        <v>60</v>
      </c>
      <c r="V3390" t="s">
        <v>29</v>
      </c>
      <c r="W3390"/>
      <c r="X3390" t="s">
        <v>30</v>
      </c>
    </row>
    <row r="3391" spans="2:24">
      <c r="B3391" s="2" t="s">
        <v>4807</v>
      </c>
      <c r="C3391" s="1">
        <v>9953743155</v>
      </c>
      <c r="D3391" s="1"/>
      <c r="E3391" s="1"/>
      <c r="F3391" s="1"/>
      <c r="G3391" s="1" t="s">
        <v>72</v>
      </c>
      <c r="H3391" s="1" t="s">
        <v>57</v>
      </c>
      <c r="I3391"/>
      <c r="J3391"/>
      <c r="K3391"/>
      <c r="L3391"/>
      <c r="M3391"/>
      <c r="N3391"/>
      <c r="O3391"/>
      <c r="Q3391" t="s">
        <v>25</v>
      </c>
      <c r="R3391" s="1"/>
      <c r="S3391" s="1"/>
      <c r="T3391" s="1" t="s">
        <v>1093</v>
      </c>
      <c r="U3391" s="1" t="s">
        <v>28</v>
      </c>
      <c r="V3391" t="s">
        <v>29</v>
      </c>
      <c r="W3391"/>
      <c r="X3391" t="s">
        <v>30</v>
      </c>
    </row>
    <row r="3392" spans="2:24">
      <c r="B3392" s="2" t="s">
        <v>4808</v>
      </c>
      <c r="C3392" s="1"/>
      <c r="D3392" s="1"/>
      <c r="E3392" s="1"/>
      <c r="F3392" s="1"/>
      <c r="G3392" s="1"/>
      <c r="H3392" s="1"/>
      <c r="I3392"/>
      <c r="J3392"/>
      <c r="K3392"/>
      <c r="L3392"/>
      <c r="M3392"/>
      <c r="N3392"/>
      <c r="O3392"/>
      <c r="Q3392" t="s">
        <v>25</v>
      </c>
      <c r="R3392" s="1" t="s">
        <v>4809</v>
      </c>
      <c r="S3392" s="1"/>
      <c r="T3392" s="1" t="s">
        <v>4810</v>
      </c>
      <c r="U3392" s="1" t="s">
        <v>319</v>
      </c>
      <c r="V3392" t="s">
        <v>29</v>
      </c>
      <c r="W3392"/>
      <c r="X3392" t="s">
        <v>30</v>
      </c>
    </row>
    <row r="3393" spans="2:24">
      <c r="B3393" s="2" t="s">
        <v>4811</v>
      </c>
      <c r="C3393" s="1"/>
      <c r="D3393" s="1"/>
      <c r="E3393" s="1"/>
      <c r="F3393" s="1"/>
      <c r="G3393" s="1"/>
      <c r="H3393" s="1"/>
      <c r="I3393"/>
      <c r="J3393"/>
      <c r="K3393"/>
      <c r="L3393"/>
      <c r="M3393"/>
      <c r="N3393"/>
      <c r="O3393"/>
      <c r="Q3393" t="s">
        <v>25</v>
      </c>
      <c r="R3393" s="1"/>
      <c r="S3393" s="1"/>
      <c r="T3393" s="1" t="s">
        <v>784</v>
      </c>
      <c r="U3393" s="1" t="s">
        <v>179</v>
      </c>
      <c r="V3393" t="s">
        <v>29</v>
      </c>
      <c r="W3393"/>
      <c r="X3393" t="s">
        <v>30</v>
      </c>
    </row>
    <row r="3394" spans="2:24">
      <c r="B3394" s="2" t="s">
        <v>4812</v>
      </c>
      <c r="C3394" s="1"/>
      <c r="D3394" s="1"/>
      <c r="E3394" s="1"/>
      <c r="F3394" s="1"/>
      <c r="G3394" s="1"/>
      <c r="H3394" s="1"/>
      <c r="I3394"/>
      <c r="J3394"/>
      <c r="K3394"/>
      <c r="L3394"/>
      <c r="M3394"/>
      <c r="N3394"/>
      <c r="O3394"/>
      <c r="Q3394" t="s">
        <v>25</v>
      </c>
      <c r="R3394" s="1"/>
      <c r="S3394" s="1"/>
      <c r="T3394" s="1" t="s">
        <v>2113</v>
      </c>
      <c r="U3394" s="1" t="s">
        <v>477</v>
      </c>
      <c r="V3394" t="s">
        <v>29</v>
      </c>
      <c r="W3394"/>
      <c r="X3394" t="s">
        <v>30</v>
      </c>
    </row>
    <row r="3395" spans="2:24">
      <c r="B3395" s="2" t="s">
        <v>4813</v>
      </c>
      <c r="C3395" s="1"/>
      <c r="D3395" s="1"/>
      <c r="E3395" s="1"/>
      <c r="F3395" s="1"/>
      <c r="G3395" s="1"/>
      <c r="H3395" s="1"/>
      <c r="I3395"/>
      <c r="J3395"/>
      <c r="K3395"/>
      <c r="L3395"/>
      <c r="M3395"/>
      <c r="N3395"/>
      <c r="O3395"/>
      <c r="Q3395" t="s">
        <v>25</v>
      </c>
      <c r="R3395" s="1" t="s">
        <v>4814</v>
      </c>
      <c r="S3395" s="1"/>
      <c r="T3395" s="1" t="s">
        <v>516</v>
      </c>
      <c r="U3395" s="1" t="s">
        <v>105</v>
      </c>
      <c r="V3395" t="s">
        <v>29</v>
      </c>
      <c r="W3395"/>
      <c r="X3395" t="s">
        <v>30</v>
      </c>
    </row>
    <row r="3396" spans="2:24">
      <c r="B3396" s="2" t="s">
        <v>4815</v>
      </c>
      <c r="C3396" s="1"/>
      <c r="D3396" s="1"/>
      <c r="E3396" s="1"/>
      <c r="F3396" s="1"/>
      <c r="G3396" s="1"/>
      <c r="H3396" s="1"/>
      <c r="I3396"/>
      <c r="J3396"/>
      <c r="K3396"/>
      <c r="L3396"/>
      <c r="M3396"/>
      <c r="N3396"/>
      <c r="O3396"/>
      <c r="Q3396" t="s">
        <v>25</v>
      </c>
      <c r="R3396" s="1"/>
      <c r="S3396" s="1"/>
      <c r="T3396" s="1" t="s">
        <v>81</v>
      </c>
      <c r="U3396" s="1" t="s">
        <v>28</v>
      </c>
      <c r="V3396" t="s">
        <v>29</v>
      </c>
      <c r="W3396"/>
      <c r="X3396" t="s">
        <v>30</v>
      </c>
    </row>
    <row r="3397" spans="2:24">
      <c r="B3397" s="2" t="s">
        <v>4816</v>
      </c>
      <c r="C3397" s="1"/>
      <c r="D3397" s="1"/>
      <c r="E3397" s="1"/>
      <c r="F3397" s="1"/>
      <c r="G3397" s="1"/>
      <c r="H3397" s="1"/>
      <c r="I3397"/>
      <c r="J3397"/>
      <c r="K3397"/>
      <c r="L3397"/>
      <c r="M3397"/>
      <c r="N3397"/>
      <c r="O3397"/>
      <c r="Q3397" t="s">
        <v>25</v>
      </c>
      <c r="R3397" s="1"/>
      <c r="S3397" s="1"/>
      <c r="T3397" s="1" t="s">
        <v>264</v>
      </c>
      <c r="U3397" s="1" t="s">
        <v>28</v>
      </c>
      <c r="V3397" t="s">
        <v>29</v>
      </c>
      <c r="W3397"/>
      <c r="X3397" t="s">
        <v>30</v>
      </c>
    </row>
    <row r="3398" spans="2:24">
      <c r="B3398" s="2" t="s">
        <v>4817</v>
      </c>
      <c r="C3398" s="1"/>
      <c r="D3398" s="1"/>
      <c r="E3398" s="1"/>
      <c r="F3398" s="1"/>
      <c r="G3398" s="1"/>
      <c r="H3398" s="1"/>
      <c r="I3398"/>
      <c r="J3398"/>
      <c r="K3398"/>
      <c r="L3398"/>
      <c r="M3398"/>
      <c r="N3398"/>
      <c r="O3398"/>
      <c r="Q3398" t="s">
        <v>25</v>
      </c>
      <c r="R3398" s="1"/>
      <c r="S3398" s="1"/>
      <c r="T3398" s="1" t="s">
        <v>385</v>
      </c>
      <c r="U3398" s="1" t="s">
        <v>240</v>
      </c>
      <c r="V3398" t="s">
        <v>29</v>
      </c>
      <c r="W3398"/>
      <c r="X3398" t="s">
        <v>30</v>
      </c>
    </row>
    <row r="3399" spans="2:24">
      <c r="B3399" s="2" t="s">
        <v>4818</v>
      </c>
      <c r="C3399" s="1">
        <f>919845208668</f>
        <v>919845208668</v>
      </c>
      <c r="D3399" s="1"/>
      <c r="E3399" s="1"/>
      <c r="F3399" s="1"/>
      <c r="G3399" s="1" t="s">
        <v>45</v>
      </c>
      <c r="H3399" s="1" t="s">
        <v>4543</v>
      </c>
      <c r="I3399"/>
      <c r="J3399"/>
      <c r="K3399"/>
      <c r="L3399"/>
      <c r="M3399"/>
      <c r="N3399"/>
      <c r="O3399"/>
      <c r="Q3399" t="s">
        <v>25</v>
      </c>
      <c r="R3399" s="1"/>
      <c r="S3399" s="1"/>
      <c r="T3399" s="1" t="s">
        <v>631</v>
      </c>
      <c r="U3399" s="1" t="s">
        <v>102</v>
      </c>
      <c r="V3399" t="s">
        <v>29</v>
      </c>
      <c r="W3399"/>
      <c r="X3399" t="s">
        <v>30</v>
      </c>
    </row>
    <row r="3400" spans="2:24">
      <c r="B3400" s="2" t="s">
        <v>4819</v>
      </c>
      <c r="C3400" s="1"/>
      <c r="D3400" s="1"/>
      <c r="E3400" s="1"/>
      <c r="F3400" s="1"/>
      <c r="G3400" s="1"/>
      <c r="H3400" s="1"/>
      <c r="I3400"/>
      <c r="J3400"/>
      <c r="K3400"/>
      <c r="L3400"/>
      <c r="M3400"/>
      <c r="N3400"/>
      <c r="O3400"/>
      <c r="Q3400" t="s">
        <v>25</v>
      </c>
      <c r="R3400" s="1"/>
      <c r="S3400" s="1"/>
      <c r="T3400" s="1" t="s">
        <v>4820</v>
      </c>
      <c r="U3400" s="1" t="s">
        <v>33</v>
      </c>
      <c r="V3400" t="s">
        <v>29</v>
      </c>
      <c r="W3400"/>
      <c r="X3400" t="s">
        <v>30</v>
      </c>
    </row>
    <row r="3401" spans="2:24">
      <c r="B3401" s="2" t="s">
        <v>4821</v>
      </c>
      <c r="C3401" s="1"/>
      <c r="D3401" s="1"/>
      <c r="E3401" s="1"/>
      <c r="F3401" s="1"/>
      <c r="G3401" s="1"/>
      <c r="H3401" s="1"/>
      <c r="I3401"/>
      <c r="J3401"/>
      <c r="K3401"/>
      <c r="L3401"/>
      <c r="M3401"/>
      <c r="N3401"/>
      <c r="O3401"/>
      <c r="Q3401" t="s">
        <v>25</v>
      </c>
      <c r="R3401" s="1"/>
      <c r="S3401" s="1"/>
      <c r="T3401" s="1" t="s">
        <v>52</v>
      </c>
      <c r="U3401" s="1" t="s">
        <v>53</v>
      </c>
      <c r="V3401" t="s">
        <v>29</v>
      </c>
      <c r="W3401"/>
      <c r="X3401" t="s">
        <v>30</v>
      </c>
    </row>
    <row r="3402" spans="2:24">
      <c r="B3402" s="2" t="s">
        <v>4822</v>
      </c>
      <c r="C3402" s="1"/>
      <c r="D3402" s="1"/>
      <c r="E3402" s="1"/>
      <c r="F3402" s="1"/>
      <c r="G3402" s="1"/>
      <c r="H3402" s="1"/>
      <c r="I3402"/>
      <c r="J3402"/>
      <c r="K3402"/>
      <c r="L3402"/>
      <c r="M3402"/>
      <c r="N3402"/>
      <c r="O3402"/>
      <c r="Q3402" t="s">
        <v>25</v>
      </c>
      <c r="R3402" s="1" t="s">
        <v>4823</v>
      </c>
      <c r="S3402" s="1"/>
      <c r="T3402" s="1" t="s">
        <v>52</v>
      </c>
      <c r="U3402" s="1" t="s">
        <v>53</v>
      </c>
      <c r="V3402" t="s">
        <v>29</v>
      </c>
      <c r="W3402"/>
      <c r="X3402" t="s">
        <v>30</v>
      </c>
    </row>
    <row r="3403" spans="2:24">
      <c r="B3403" s="2" t="s">
        <v>4824</v>
      </c>
      <c r="C3403" s="1"/>
      <c r="D3403" s="1"/>
      <c r="E3403" s="1"/>
      <c r="F3403" s="1"/>
      <c r="G3403" s="1"/>
      <c r="H3403" s="1"/>
      <c r="I3403"/>
      <c r="J3403"/>
      <c r="K3403"/>
      <c r="L3403"/>
      <c r="M3403"/>
      <c r="N3403"/>
      <c r="O3403"/>
      <c r="Q3403" t="s">
        <v>25</v>
      </c>
      <c r="R3403" s="1" t="s">
        <v>4825</v>
      </c>
      <c r="S3403" s="1"/>
      <c r="T3403" s="1" t="s">
        <v>590</v>
      </c>
      <c r="U3403" s="1" t="s">
        <v>33</v>
      </c>
      <c r="V3403" t="s">
        <v>29</v>
      </c>
      <c r="W3403"/>
      <c r="X3403" t="s">
        <v>30</v>
      </c>
    </row>
    <row r="3404" spans="2:24">
      <c r="B3404" s="2" t="s">
        <v>4826</v>
      </c>
      <c r="C3404" s="1"/>
      <c r="D3404" s="1"/>
      <c r="E3404" s="1"/>
      <c r="F3404" s="1"/>
      <c r="G3404" s="1"/>
      <c r="H3404" s="1"/>
      <c r="I3404"/>
      <c r="J3404"/>
      <c r="K3404"/>
      <c r="L3404"/>
      <c r="M3404"/>
      <c r="N3404"/>
      <c r="O3404"/>
      <c r="Q3404" t="s">
        <v>25</v>
      </c>
      <c r="R3404" s="1"/>
      <c r="S3404" s="1"/>
      <c r="T3404" s="1" t="s">
        <v>4820</v>
      </c>
      <c r="U3404" s="1" t="s">
        <v>33</v>
      </c>
      <c r="V3404" t="s">
        <v>29</v>
      </c>
      <c r="W3404"/>
      <c r="X3404" t="s">
        <v>30</v>
      </c>
    </row>
    <row r="3405" spans="2:24">
      <c r="B3405" s="2" t="s">
        <v>4827</v>
      </c>
      <c r="C3405" s="1">
        <v>8082613018</v>
      </c>
      <c r="D3405" s="1"/>
      <c r="E3405" s="1"/>
      <c r="F3405" s="1"/>
      <c r="G3405" s="1" t="s">
        <v>146</v>
      </c>
      <c r="H3405" s="1" t="s">
        <v>331</v>
      </c>
      <c r="I3405"/>
      <c r="J3405"/>
      <c r="K3405"/>
      <c r="L3405"/>
      <c r="M3405"/>
      <c r="N3405"/>
      <c r="O3405"/>
      <c r="Q3405" t="s">
        <v>25</v>
      </c>
      <c r="R3405" s="1"/>
      <c r="S3405" s="1"/>
      <c r="T3405" s="1" t="s">
        <v>4828</v>
      </c>
      <c r="U3405" s="1" t="s">
        <v>148</v>
      </c>
      <c r="V3405" t="s">
        <v>29</v>
      </c>
      <c r="W3405"/>
      <c r="X3405" t="s">
        <v>30</v>
      </c>
    </row>
    <row r="3406" spans="2:24">
      <c r="B3406" s="2" t="s">
        <v>4829</v>
      </c>
      <c r="C3406" s="1"/>
      <c r="D3406" s="1"/>
      <c r="E3406" s="1"/>
      <c r="F3406" s="1"/>
      <c r="G3406" s="1"/>
      <c r="H3406" s="1"/>
      <c r="I3406"/>
      <c r="J3406"/>
      <c r="K3406"/>
      <c r="L3406"/>
      <c r="M3406"/>
      <c r="N3406"/>
      <c r="O3406"/>
      <c r="Q3406" t="s">
        <v>25</v>
      </c>
      <c r="R3406" s="1"/>
      <c r="S3406" s="1"/>
      <c r="T3406" s="1" t="s">
        <v>52</v>
      </c>
      <c r="U3406" s="1" t="s">
        <v>53</v>
      </c>
      <c r="V3406" t="s">
        <v>29</v>
      </c>
      <c r="W3406"/>
      <c r="X3406" t="s">
        <v>30</v>
      </c>
    </row>
    <row r="3407" spans="2:24">
      <c r="B3407" s="2" t="s">
        <v>4830</v>
      </c>
      <c r="C3407" s="1"/>
      <c r="D3407" s="1"/>
      <c r="E3407" s="1"/>
      <c r="F3407" s="1"/>
      <c r="G3407" s="1"/>
      <c r="H3407" s="1"/>
      <c r="I3407"/>
      <c r="J3407"/>
      <c r="K3407"/>
      <c r="L3407"/>
      <c r="M3407"/>
      <c r="N3407"/>
      <c r="O3407"/>
      <c r="Q3407" t="s">
        <v>25</v>
      </c>
      <c r="R3407" s="1"/>
      <c r="S3407" s="1"/>
      <c r="T3407" s="1" t="s">
        <v>755</v>
      </c>
      <c r="U3407" s="1" t="s">
        <v>755</v>
      </c>
      <c r="V3407" t="s">
        <v>29</v>
      </c>
      <c r="W3407"/>
      <c r="X3407" t="s">
        <v>30</v>
      </c>
    </row>
    <row r="3408" spans="2:24">
      <c r="B3408" s="2" t="s">
        <v>4831</v>
      </c>
      <c r="C3408" s="1"/>
      <c r="D3408" s="1"/>
      <c r="E3408" s="1"/>
      <c r="F3408" s="1"/>
      <c r="G3408" s="1"/>
      <c r="H3408" s="1"/>
      <c r="I3408"/>
      <c r="J3408"/>
      <c r="K3408"/>
      <c r="L3408"/>
      <c r="M3408"/>
      <c r="N3408"/>
      <c r="O3408"/>
      <c r="Q3408" t="s">
        <v>25</v>
      </c>
      <c r="R3408" s="1" t="s">
        <v>4832</v>
      </c>
      <c r="S3408" s="1"/>
      <c r="T3408" s="1" t="s">
        <v>4833</v>
      </c>
      <c r="U3408" s="1" t="s">
        <v>37</v>
      </c>
      <c r="V3408" t="s">
        <v>29</v>
      </c>
      <c r="W3408"/>
      <c r="X3408" t="s">
        <v>30</v>
      </c>
    </row>
    <row r="3409" spans="2:24">
      <c r="B3409" s="2" t="s">
        <v>4834</v>
      </c>
      <c r="C3409" s="1"/>
      <c r="D3409" s="1"/>
      <c r="E3409" s="1"/>
      <c r="F3409" s="1"/>
      <c r="G3409" s="1"/>
      <c r="H3409" s="1"/>
      <c r="I3409"/>
      <c r="J3409"/>
      <c r="K3409"/>
      <c r="L3409"/>
      <c r="M3409"/>
      <c r="N3409"/>
      <c r="O3409"/>
      <c r="Q3409" t="s">
        <v>25</v>
      </c>
      <c r="R3409" s="1" t="s">
        <v>4835</v>
      </c>
      <c r="S3409" s="1"/>
      <c r="T3409" s="1" t="s">
        <v>52</v>
      </c>
      <c r="U3409" s="1" t="s">
        <v>53</v>
      </c>
      <c r="V3409" t="s">
        <v>29</v>
      </c>
      <c r="W3409"/>
      <c r="X3409" t="s">
        <v>30</v>
      </c>
    </row>
    <row r="3410" spans="2:24">
      <c r="B3410" s="2" t="s">
        <v>4836</v>
      </c>
      <c r="C3410" s="1"/>
      <c r="D3410" s="1"/>
      <c r="E3410" s="1"/>
      <c r="F3410" s="1"/>
      <c r="G3410" s="1"/>
      <c r="H3410" s="1"/>
      <c r="I3410"/>
      <c r="J3410"/>
      <c r="K3410"/>
      <c r="L3410"/>
      <c r="M3410"/>
      <c r="N3410"/>
      <c r="O3410"/>
      <c r="Q3410" t="s">
        <v>25</v>
      </c>
      <c r="R3410" s="1"/>
      <c r="S3410" s="1"/>
      <c r="T3410" s="1" t="s">
        <v>631</v>
      </c>
      <c r="U3410" s="1" t="s">
        <v>102</v>
      </c>
      <c r="V3410" t="s">
        <v>29</v>
      </c>
      <c r="W3410"/>
      <c r="X3410" t="s">
        <v>30</v>
      </c>
    </row>
    <row r="3411" spans="2:24">
      <c r="B3411" s="2" t="s">
        <v>4837</v>
      </c>
      <c r="C3411" s="1"/>
      <c r="D3411" s="1"/>
      <c r="E3411" s="1"/>
      <c r="F3411" s="1"/>
      <c r="G3411" s="1"/>
      <c r="H3411" s="1"/>
      <c r="I3411"/>
      <c r="J3411"/>
      <c r="K3411"/>
      <c r="L3411"/>
      <c r="M3411"/>
      <c r="N3411"/>
      <c r="O3411"/>
      <c r="Q3411" t="s">
        <v>25</v>
      </c>
      <c r="R3411" s="1" t="s">
        <v>4838</v>
      </c>
      <c r="S3411" s="1"/>
      <c r="T3411" s="1" t="s">
        <v>614</v>
      </c>
      <c r="U3411" s="1" t="s">
        <v>70</v>
      </c>
      <c r="V3411" t="s">
        <v>29</v>
      </c>
      <c r="W3411"/>
      <c r="X3411" t="s">
        <v>30</v>
      </c>
    </row>
    <row r="3412" spans="2:24">
      <c r="B3412" s="2" t="s">
        <v>4839</v>
      </c>
      <c r="C3412" s="1"/>
      <c r="D3412" s="1"/>
      <c r="E3412" s="1"/>
      <c r="F3412" s="1"/>
      <c r="G3412" s="1"/>
      <c r="H3412" s="1"/>
      <c r="I3412"/>
      <c r="J3412"/>
      <c r="K3412"/>
      <c r="L3412"/>
      <c r="M3412"/>
      <c r="N3412"/>
      <c r="O3412"/>
      <c r="Q3412" t="s">
        <v>25</v>
      </c>
      <c r="R3412" s="1"/>
      <c r="S3412" s="1"/>
      <c r="T3412" s="1" t="s">
        <v>52</v>
      </c>
      <c r="U3412" s="1" t="s">
        <v>53</v>
      </c>
      <c r="V3412" t="s">
        <v>29</v>
      </c>
      <c r="W3412"/>
      <c r="X3412" t="s">
        <v>30</v>
      </c>
    </row>
    <row r="3413" spans="2:24">
      <c r="B3413" s="2" t="s">
        <v>4840</v>
      </c>
      <c r="C3413" s="1"/>
      <c r="D3413" s="1"/>
      <c r="E3413" s="1"/>
      <c r="F3413" s="1"/>
      <c r="G3413" s="1"/>
      <c r="H3413" s="1"/>
      <c r="I3413"/>
      <c r="J3413"/>
      <c r="K3413"/>
      <c r="L3413"/>
      <c r="M3413"/>
      <c r="N3413"/>
      <c r="O3413"/>
      <c r="Q3413" t="s">
        <v>25</v>
      </c>
      <c r="R3413" s="1"/>
      <c r="S3413" s="1"/>
      <c r="T3413" s="1" t="s">
        <v>4841</v>
      </c>
      <c r="U3413" s="1" t="s">
        <v>284</v>
      </c>
      <c r="V3413" t="s">
        <v>29</v>
      </c>
      <c r="W3413"/>
      <c r="X3413" t="s">
        <v>30</v>
      </c>
    </row>
    <row r="3414" spans="2:24">
      <c r="B3414" s="2" t="s">
        <v>4842</v>
      </c>
      <c r="C3414" s="1"/>
      <c r="D3414" s="1"/>
      <c r="E3414" s="1"/>
      <c r="F3414" s="1"/>
      <c r="G3414" s="1"/>
      <c r="H3414" s="1"/>
      <c r="I3414"/>
      <c r="J3414"/>
      <c r="K3414"/>
      <c r="L3414"/>
      <c r="M3414"/>
      <c r="N3414"/>
      <c r="O3414"/>
      <c r="Q3414" t="s">
        <v>25</v>
      </c>
      <c r="R3414" s="1" t="s">
        <v>4843</v>
      </c>
      <c r="S3414" s="1"/>
      <c r="T3414" s="1" t="s">
        <v>52</v>
      </c>
      <c r="U3414" s="1" t="s">
        <v>53</v>
      </c>
      <c r="V3414" t="s">
        <v>29</v>
      </c>
      <c r="W3414"/>
      <c r="X3414" t="s">
        <v>30</v>
      </c>
    </row>
    <row r="3415" spans="2:24">
      <c r="B3415" s="2" t="s">
        <v>4844</v>
      </c>
      <c r="C3415" s="1"/>
      <c r="D3415" s="1"/>
      <c r="E3415" s="1"/>
      <c r="F3415" s="1"/>
      <c r="G3415" s="1"/>
      <c r="H3415" s="1"/>
      <c r="I3415"/>
      <c r="J3415"/>
      <c r="K3415"/>
      <c r="L3415"/>
      <c r="M3415"/>
      <c r="N3415"/>
      <c r="O3415"/>
      <c r="Q3415" t="s">
        <v>25</v>
      </c>
      <c r="R3415" s="1"/>
      <c r="S3415" s="1"/>
      <c r="T3415" s="1" t="s">
        <v>4845</v>
      </c>
      <c r="U3415" s="1" t="s">
        <v>28</v>
      </c>
      <c r="V3415" t="s">
        <v>29</v>
      </c>
      <c r="W3415"/>
      <c r="X3415" t="s">
        <v>30</v>
      </c>
    </row>
    <row r="3416" spans="2:24">
      <c r="B3416" s="2" t="s">
        <v>4846</v>
      </c>
      <c r="C3416" s="1">
        <v>9406380180</v>
      </c>
      <c r="D3416" s="1"/>
      <c r="E3416" s="1"/>
      <c r="F3416" s="1"/>
      <c r="G3416" s="1" t="s">
        <v>72</v>
      </c>
      <c r="H3416" s="1" t="s">
        <v>92</v>
      </c>
      <c r="I3416"/>
      <c r="J3416"/>
      <c r="K3416"/>
      <c r="L3416"/>
      <c r="M3416"/>
      <c r="N3416"/>
      <c r="O3416"/>
      <c r="Q3416" t="s">
        <v>25</v>
      </c>
      <c r="R3416" s="1" t="s">
        <v>4847</v>
      </c>
      <c r="S3416" s="1"/>
      <c r="T3416" s="1" t="s">
        <v>391</v>
      </c>
      <c r="U3416" s="1" t="s">
        <v>350</v>
      </c>
      <c r="V3416" t="s">
        <v>29</v>
      </c>
      <c r="W3416"/>
      <c r="X3416" t="s">
        <v>30</v>
      </c>
    </row>
    <row r="3417" spans="2:24">
      <c r="B3417" s="2" t="s">
        <v>4848</v>
      </c>
      <c r="C3417" s="1"/>
      <c r="D3417" s="1"/>
      <c r="E3417" s="1"/>
      <c r="F3417" s="1"/>
      <c r="G3417" s="1"/>
      <c r="H3417" s="1"/>
      <c r="I3417"/>
      <c r="J3417"/>
      <c r="K3417"/>
      <c r="L3417"/>
      <c r="M3417"/>
      <c r="N3417"/>
      <c r="O3417"/>
      <c r="Q3417" t="s">
        <v>25</v>
      </c>
      <c r="R3417" s="1"/>
      <c r="S3417" s="1"/>
      <c r="T3417" s="1" t="s">
        <v>52</v>
      </c>
      <c r="U3417" s="1" t="s">
        <v>53</v>
      </c>
      <c r="V3417" t="s">
        <v>29</v>
      </c>
      <c r="W3417"/>
      <c r="X3417" t="s">
        <v>30</v>
      </c>
    </row>
    <row r="3418" spans="2:24">
      <c r="B3418" s="2" t="s">
        <v>4849</v>
      </c>
      <c r="C3418" s="1"/>
      <c r="D3418" s="1"/>
      <c r="E3418" s="1"/>
      <c r="F3418" s="1"/>
      <c r="G3418" s="1"/>
      <c r="H3418" s="1"/>
      <c r="I3418"/>
      <c r="J3418"/>
      <c r="K3418"/>
      <c r="L3418"/>
      <c r="M3418"/>
      <c r="N3418"/>
      <c r="O3418"/>
      <c r="Q3418" t="s">
        <v>25</v>
      </c>
      <c r="R3418" s="1"/>
      <c r="S3418" s="1"/>
      <c r="T3418" s="1" t="s">
        <v>52</v>
      </c>
      <c r="U3418" s="1" t="s">
        <v>53</v>
      </c>
      <c r="V3418" t="s">
        <v>29</v>
      </c>
      <c r="W3418"/>
      <c r="X3418" t="s">
        <v>30</v>
      </c>
    </row>
    <row r="3419" spans="2:24">
      <c r="B3419" s="2" t="s">
        <v>4850</v>
      </c>
      <c r="C3419" s="1"/>
      <c r="D3419" s="1"/>
      <c r="E3419" s="1"/>
      <c r="F3419" s="1"/>
      <c r="G3419" s="1"/>
      <c r="H3419" s="1"/>
      <c r="I3419"/>
      <c r="J3419"/>
      <c r="K3419"/>
      <c r="L3419"/>
      <c r="M3419"/>
      <c r="N3419"/>
      <c r="O3419"/>
      <c r="Q3419" t="s">
        <v>25</v>
      </c>
      <c r="R3419" s="1"/>
      <c r="S3419" s="1"/>
      <c r="T3419" s="1" t="s">
        <v>255</v>
      </c>
      <c r="U3419" s="1" t="s">
        <v>116</v>
      </c>
      <c r="V3419" t="s">
        <v>29</v>
      </c>
      <c r="W3419"/>
      <c r="X3419" t="s">
        <v>30</v>
      </c>
    </row>
    <row r="3420" spans="2:24">
      <c r="B3420" s="2" t="s">
        <v>4851</v>
      </c>
      <c r="C3420" s="1">
        <v>9811308433</v>
      </c>
      <c r="D3420" s="1"/>
      <c r="E3420" s="1"/>
      <c r="F3420" s="1"/>
      <c r="G3420" s="1" t="s">
        <v>146</v>
      </c>
      <c r="H3420" s="1" t="s">
        <v>247</v>
      </c>
      <c r="I3420"/>
      <c r="J3420"/>
      <c r="K3420"/>
      <c r="L3420"/>
      <c r="M3420"/>
      <c r="N3420"/>
      <c r="O3420"/>
      <c r="Q3420" t="s">
        <v>25</v>
      </c>
      <c r="R3420" s="1"/>
      <c r="S3420" s="1"/>
      <c r="T3420" s="1" t="s">
        <v>843</v>
      </c>
      <c r="U3420" s="1" t="s">
        <v>78</v>
      </c>
      <c r="V3420" t="s">
        <v>29</v>
      </c>
      <c r="W3420"/>
      <c r="X3420" t="s">
        <v>30</v>
      </c>
    </row>
    <row r="3421" spans="2:24">
      <c r="B3421" s="2" t="s">
        <v>4852</v>
      </c>
      <c r="C3421" s="1"/>
      <c r="D3421" s="1"/>
      <c r="E3421" s="1"/>
      <c r="F3421" s="1"/>
      <c r="G3421" s="1"/>
      <c r="H3421" s="1"/>
      <c r="I3421"/>
      <c r="J3421"/>
      <c r="K3421"/>
      <c r="L3421"/>
      <c r="M3421"/>
      <c r="N3421"/>
      <c r="O3421"/>
      <c r="Q3421" t="s">
        <v>25</v>
      </c>
      <c r="R3421" s="1" t="s">
        <v>4853</v>
      </c>
      <c r="S3421" s="1"/>
      <c r="T3421" s="1" t="s">
        <v>126</v>
      </c>
      <c r="U3421" s="1" t="s">
        <v>43</v>
      </c>
      <c r="V3421" t="s">
        <v>29</v>
      </c>
      <c r="W3421"/>
      <c r="X3421" t="s">
        <v>30</v>
      </c>
    </row>
    <row r="3422" spans="2:24">
      <c r="B3422" s="2" t="s">
        <v>4854</v>
      </c>
      <c r="C3422" s="1"/>
      <c r="D3422" s="1"/>
      <c r="E3422" s="1"/>
      <c r="F3422" s="1"/>
      <c r="G3422" s="1"/>
      <c r="H3422" s="1"/>
      <c r="I3422"/>
      <c r="J3422"/>
      <c r="K3422"/>
      <c r="L3422"/>
      <c r="M3422"/>
      <c r="N3422"/>
      <c r="O3422"/>
      <c r="Q3422" t="s">
        <v>25</v>
      </c>
      <c r="R3422" s="1"/>
      <c r="S3422" s="1"/>
      <c r="T3422" s="1" t="s">
        <v>255</v>
      </c>
      <c r="U3422" s="1" t="s">
        <v>116</v>
      </c>
      <c r="V3422" t="s">
        <v>29</v>
      </c>
      <c r="W3422"/>
      <c r="X3422" t="s">
        <v>30</v>
      </c>
    </row>
    <row r="3423" spans="2:24">
      <c r="B3423" s="2" t="s">
        <v>4855</v>
      </c>
      <c r="C3423" s="1"/>
      <c r="D3423" s="1"/>
      <c r="E3423" s="1"/>
      <c r="F3423" s="1"/>
      <c r="G3423" s="1"/>
      <c r="H3423" s="1"/>
      <c r="I3423"/>
      <c r="J3423"/>
      <c r="K3423"/>
      <c r="L3423"/>
      <c r="M3423"/>
      <c r="N3423"/>
      <c r="O3423"/>
      <c r="Q3423" t="s">
        <v>25</v>
      </c>
      <c r="R3423" s="1" t="s">
        <v>4856</v>
      </c>
      <c r="S3423" s="1"/>
      <c r="T3423" s="1" t="s">
        <v>3862</v>
      </c>
      <c r="U3423" s="1" t="s">
        <v>105</v>
      </c>
      <c r="V3423" t="s">
        <v>29</v>
      </c>
      <c r="W3423"/>
      <c r="X3423" t="s">
        <v>30</v>
      </c>
    </row>
    <row r="3424" spans="2:24">
      <c r="B3424" s="2" t="s">
        <v>4857</v>
      </c>
      <c r="C3424" s="1"/>
      <c r="D3424" s="1"/>
      <c r="E3424" s="1"/>
      <c r="F3424" s="1"/>
      <c r="G3424" s="1"/>
      <c r="H3424" s="1"/>
      <c r="I3424"/>
      <c r="J3424"/>
      <c r="K3424"/>
      <c r="L3424"/>
      <c r="M3424"/>
      <c r="N3424"/>
      <c r="O3424"/>
      <c r="Q3424" t="s">
        <v>25</v>
      </c>
      <c r="R3424" s="1"/>
      <c r="S3424" s="1"/>
      <c r="T3424" s="1" t="s">
        <v>275</v>
      </c>
      <c r="U3424" s="1" t="s">
        <v>276</v>
      </c>
      <c r="V3424" t="s">
        <v>29</v>
      </c>
      <c r="W3424"/>
      <c r="X3424" t="s">
        <v>30</v>
      </c>
    </row>
    <row r="3425" spans="2:24">
      <c r="B3425" s="2" t="s">
        <v>4858</v>
      </c>
      <c r="C3425" s="1"/>
      <c r="D3425" s="1"/>
      <c r="E3425" s="1"/>
      <c r="F3425" s="1"/>
      <c r="G3425" s="1"/>
      <c r="H3425" s="1"/>
      <c r="I3425"/>
      <c r="J3425"/>
      <c r="K3425"/>
      <c r="L3425"/>
      <c r="M3425"/>
      <c r="N3425"/>
      <c r="O3425"/>
      <c r="Q3425" t="s">
        <v>25</v>
      </c>
      <c r="R3425" s="1"/>
      <c r="S3425" s="1"/>
      <c r="T3425" s="1" t="s">
        <v>99</v>
      </c>
      <c r="U3425" s="1" t="s">
        <v>43</v>
      </c>
      <c r="V3425" t="s">
        <v>29</v>
      </c>
      <c r="W3425"/>
      <c r="X3425" t="s">
        <v>30</v>
      </c>
    </row>
    <row r="3426" spans="2:24">
      <c r="B3426" s="2" t="s">
        <v>4859</v>
      </c>
      <c r="C3426" s="1"/>
      <c r="D3426" s="1"/>
      <c r="E3426" s="1"/>
      <c r="F3426" s="1"/>
      <c r="G3426" s="1"/>
      <c r="H3426" s="1"/>
      <c r="I3426"/>
      <c r="J3426"/>
      <c r="K3426"/>
      <c r="L3426"/>
      <c r="M3426"/>
      <c r="N3426"/>
      <c r="O3426"/>
      <c r="Q3426" t="s">
        <v>25</v>
      </c>
      <c r="R3426" s="1"/>
      <c r="S3426" s="1"/>
      <c r="T3426" s="1" t="s">
        <v>631</v>
      </c>
      <c r="U3426" s="1" t="s">
        <v>102</v>
      </c>
      <c r="V3426" t="s">
        <v>29</v>
      </c>
      <c r="W3426"/>
      <c r="X3426" t="s">
        <v>30</v>
      </c>
    </row>
    <row r="3427" spans="2:24">
      <c r="B3427" s="2" t="s">
        <v>4860</v>
      </c>
      <c r="C3427" s="1"/>
      <c r="D3427" s="1"/>
      <c r="E3427" s="1"/>
      <c r="F3427" s="1"/>
      <c r="G3427" s="1"/>
      <c r="H3427" s="1"/>
      <c r="I3427"/>
      <c r="J3427"/>
      <c r="K3427"/>
      <c r="L3427"/>
      <c r="M3427"/>
      <c r="N3427"/>
      <c r="O3427"/>
      <c r="Q3427" t="s">
        <v>25</v>
      </c>
      <c r="R3427" s="1"/>
      <c r="S3427" s="1"/>
      <c r="T3427" s="1" t="s">
        <v>52</v>
      </c>
      <c r="U3427" s="1" t="s">
        <v>53</v>
      </c>
      <c r="V3427" t="s">
        <v>29</v>
      </c>
      <c r="W3427"/>
      <c r="X3427" t="s">
        <v>30</v>
      </c>
    </row>
    <row r="3428" spans="2:24">
      <c r="B3428" s="2" t="s">
        <v>4861</v>
      </c>
      <c r="C3428" s="1">
        <v>9810774334</v>
      </c>
      <c r="D3428" s="1"/>
      <c r="E3428" s="1"/>
      <c r="F3428" s="1"/>
      <c r="G3428" s="1" t="s">
        <v>72</v>
      </c>
      <c r="H3428" s="1" t="s">
        <v>57</v>
      </c>
      <c r="I3428"/>
      <c r="J3428"/>
      <c r="K3428"/>
      <c r="L3428"/>
      <c r="M3428"/>
      <c r="N3428"/>
      <c r="O3428"/>
      <c r="Q3428" t="s">
        <v>25</v>
      </c>
      <c r="R3428" s="1"/>
      <c r="S3428" s="1"/>
      <c r="T3428" s="1" t="s">
        <v>843</v>
      </c>
      <c r="U3428" s="1" t="s">
        <v>78</v>
      </c>
      <c r="V3428" t="s">
        <v>29</v>
      </c>
      <c r="W3428"/>
      <c r="X3428" t="s">
        <v>30</v>
      </c>
    </row>
    <row r="3429" spans="2:24">
      <c r="B3429" s="2" t="s">
        <v>4862</v>
      </c>
      <c r="C3429" s="1"/>
      <c r="D3429" s="1"/>
      <c r="E3429" s="1"/>
      <c r="F3429" s="1"/>
      <c r="G3429" s="1"/>
      <c r="H3429" s="1"/>
      <c r="I3429"/>
      <c r="J3429"/>
      <c r="K3429"/>
      <c r="L3429"/>
      <c r="M3429"/>
      <c r="N3429"/>
      <c r="O3429"/>
      <c r="Q3429" t="s">
        <v>25</v>
      </c>
      <c r="R3429" s="1"/>
      <c r="S3429" s="1"/>
      <c r="T3429" s="1" t="s">
        <v>52</v>
      </c>
      <c r="U3429" s="1" t="s">
        <v>53</v>
      </c>
      <c r="V3429" t="s">
        <v>29</v>
      </c>
      <c r="W3429"/>
      <c r="X3429" t="s">
        <v>30</v>
      </c>
    </row>
    <row r="3430" spans="2:24">
      <c r="B3430" s="2" t="s">
        <v>4863</v>
      </c>
      <c r="C3430" s="1">
        <v>9447775710</v>
      </c>
      <c r="D3430" s="1"/>
      <c r="E3430" s="1"/>
      <c r="F3430" s="1"/>
      <c r="G3430" s="1" t="s">
        <v>199</v>
      </c>
      <c r="H3430" s="1" t="s">
        <v>46</v>
      </c>
      <c r="I3430"/>
      <c r="J3430"/>
      <c r="K3430"/>
      <c r="L3430"/>
      <c r="M3430"/>
      <c r="N3430"/>
      <c r="O3430"/>
      <c r="Q3430" t="s">
        <v>25</v>
      </c>
      <c r="R3430" s="1"/>
      <c r="S3430" s="1"/>
      <c r="T3430" s="1" t="s">
        <v>4535</v>
      </c>
      <c r="U3430" s="1" t="s">
        <v>60</v>
      </c>
      <c r="V3430" t="s">
        <v>29</v>
      </c>
      <c r="W3430"/>
      <c r="X3430" t="s">
        <v>30</v>
      </c>
    </row>
    <row r="3431" spans="2:24">
      <c r="B3431" s="2" t="s">
        <v>4864</v>
      </c>
      <c r="C3431" s="1"/>
      <c r="D3431" s="1"/>
      <c r="E3431" s="1"/>
      <c r="F3431" s="1"/>
      <c r="G3431" s="1"/>
      <c r="H3431" s="1"/>
      <c r="I3431"/>
      <c r="J3431"/>
      <c r="K3431"/>
      <c r="L3431"/>
      <c r="M3431"/>
      <c r="N3431"/>
      <c r="O3431"/>
      <c r="Q3431" t="s">
        <v>25</v>
      </c>
      <c r="R3431" s="1" t="s">
        <v>4865</v>
      </c>
      <c r="S3431" s="1"/>
      <c r="T3431" s="1" t="s">
        <v>172</v>
      </c>
      <c r="U3431" s="1" t="s">
        <v>43</v>
      </c>
      <c r="V3431" t="s">
        <v>29</v>
      </c>
      <c r="W3431"/>
      <c r="X3431" t="s">
        <v>30</v>
      </c>
    </row>
    <row r="3432" spans="2:24">
      <c r="B3432" s="2" t="s">
        <v>4866</v>
      </c>
      <c r="C3432" s="1"/>
      <c r="D3432" s="1"/>
      <c r="E3432" s="1"/>
      <c r="F3432" s="1"/>
      <c r="G3432" s="1"/>
      <c r="H3432" s="1"/>
      <c r="I3432"/>
      <c r="J3432"/>
      <c r="K3432"/>
      <c r="L3432"/>
      <c r="M3432"/>
      <c r="N3432"/>
      <c r="O3432"/>
      <c r="Q3432" t="s">
        <v>25</v>
      </c>
      <c r="R3432" s="1"/>
      <c r="S3432" s="1"/>
      <c r="T3432" s="1" t="s">
        <v>454</v>
      </c>
      <c r="U3432" s="1" t="s">
        <v>70</v>
      </c>
      <c r="V3432" t="s">
        <v>29</v>
      </c>
      <c r="W3432"/>
      <c r="X3432" t="s">
        <v>30</v>
      </c>
    </row>
    <row r="3433" spans="2:24">
      <c r="B3433" s="2" t="s">
        <v>4867</v>
      </c>
      <c r="C3433" s="1"/>
      <c r="D3433" s="1"/>
      <c r="E3433" s="1"/>
      <c r="F3433" s="1"/>
      <c r="G3433" s="1"/>
      <c r="H3433" s="1"/>
      <c r="I3433"/>
      <c r="J3433"/>
      <c r="K3433"/>
      <c r="L3433"/>
      <c r="M3433"/>
      <c r="N3433"/>
      <c r="O3433"/>
      <c r="Q3433" t="s">
        <v>25</v>
      </c>
      <c r="R3433" s="1"/>
      <c r="S3433" s="1"/>
      <c r="T3433" s="1" t="s">
        <v>651</v>
      </c>
      <c r="U3433" s="1" t="s">
        <v>60</v>
      </c>
      <c r="V3433" t="s">
        <v>29</v>
      </c>
      <c r="W3433"/>
      <c r="X3433" t="s">
        <v>30</v>
      </c>
    </row>
    <row r="3434" spans="2:24">
      <c r="B3434" s="2" t="s">
        <v>4868</v>
      </c>
      <c r="C3434" s="1"/>
      <c r="D3434" s="1"/>
      <c r="E3434" s="1"/>
      <c r="F3434" s="1"/>
      <c r="G3434" s="1"/>
      <c r="H3434" s="1"/>
      <c r="I3434"/>
      <c r="J3434"/>
      <c r="K3434"/>
      <c r="L3434"/>
      <c r="M3434"/>
      <c r="N3434"/>
      <c r="O3434"/>
      <c r="Q3434" t="s">
        <v>25</v>
      </c>
      <c r="R3434" s="1"/>
      <c r="S3434" s="1"/>
      <c r="T3434" s="1" t="s">
        <v>2664</v>
      </c>
      <c r="U3434" s="1" t="s">
        <v>33</v>
      </c>
      <c r="V3434" t="s">
        <v>29</v>
      </c>
      <c r="W3434"/>
      <c r="X3434" t="s">
        <v>30</v>
      </c>
    </row>
    <row r="3435" spans="2:24">
      <c r="B3435" s="2" t="s">
        <v>4869</v>
      </c>
      <c r="C3435" s="1"/>
      <c r="D3435" s="1"/>
      <c r="E3435" s="1"/>
      <c r="F3435" s="1"/>
      <c r="G3435" s="1"/>
      <c r="H3435" s="1"/>
      <c r="I3435"/>
      <c r="J3435"/>
      <c r="K3435"/>
      <c r="L3435"/>
      <c r="M3435"/>
      <c r="N3435"/>
      <c r="O3435"/>
      <c r="Q3435" t="s">
        <v>25</v>
      </c>
      <c r="R3435" s="1"/>
      <c r="S3435" s="1"/>
      <c r="T3435" s="1" t="s">
        <v>52</v>
      </c>
      <c r="U3435" s="1" t="s">
        <v>53</v>
      </c>
      <c r="V3435" t="s">
        <v>29</v>
      </c>
      <c r="W3435"/>
      <c r="X3435" t="s">
        <v>30</v>
      </c>
    </row>
    <row r="3436" spans="2:24">
      <c r="B3436" s="2" t="s">
        <v>4870</v>
      </c>
      <c r="C3436" s="1"/>
      <c r="D3436" s="1"/>
      <c r="E3436" s="1"/>
      <c r="F3436" s="1"/>
      <c r="G3436" s="1"/>
      <c r="H3436" s="1"/>
      <c r="I3436"/>
      <c r="J3436"/>
      <c r="K3436"/>
      <c r="L3436"/>
      <c r="M3436"/>
      <c r="N3436"/>
      <c r="O3436"/>
      <c r="Q3436" t="s">
        <v>25</v>
      </c>
      <c r="R3436" s="1" t="s">
        <v>4871</v>
      </c>
      <c r="S3436" s="1"/>
      <c r="T3436" s="1" t="s">
        <v>39</v>
      </c>
      <c r="U3436" s="1" t="s">
        <v>28</v>
      </c>
      <c r="V3436" t="s">
        <v>29</v>
      </c>
      <c r="W3436"/>
      <c r="X3436" t="s">
        <v>30</v>
      </c>
    </row>
    <row r="3437" spans="2:24">
      <c r="B3437" s="2" t="s">
        <v>4872</v>
      </c>
      <c r="C3437" s="1"/>
      <c r="D3437" s="1"/>
      <c r="E3437" s="1"/>
      <c r="F3437" s="1"/>
      <c r="G3437" s="1"/>
      <c r="H3437" s="1"/>
      <c r="I3437"/>
      <c r="J3437"/>
      <c r="K3437"/>
      <c r="L3437"/>
      <c r="M3437"/>
      <c r="N3437"/>
      <c r="O3437"/>
      <c r="Q3437" t="s">
        <v>25</v>
      </c>
      <c r="R3437" s="1"/>
      <c r="S3437" s="1"/>
      <c r="T3437" s="1" t="s">
        <v>1705</v>
      </c>
      <c r="U3437" s="1" t="s">
        <v>78</v>
      </c>
      <c r="V3437" t="s">
        <v>29</v>
      </c>
      <c r="W3437"/>
      <c r="X3437" t="s">
        <v>30</v>
      </c>
    </row>
    <row r="3438" spans="2:24">
      <c r="B3438" s="2" t="s">
        <v>4873</v>
      </c>
      <c r="C3438" s="1"/>
      <c r="D3438" s="1"/>
      <c r="E3438" s="1"/>
      <c r="F3438" s="1"/>
      <c r="G3438" s="1"/>
      <c r="H3438" s="1"/>
      <c r="I3438"/>
      <c r="J3438"/>
      <c r="K3438"/>
      <c r="L3438"/>
      <c r="M3438"/>
      <c r="N3438"/>
      <c r="O3438"/>
      <c r="Q3438" t="s">
        <v>25</v>
      </c>
      <c r="R3438" s="1" t="s">
        <v>4874</v>
      </c>
      <c r="S3438" s="1"/>
      <c r="T3438" s="1" t="s">
        <v>2583</v>
      </c>
      <c r="U3438" s="1" t="s">
        <v>116</v>
      </c>
      <c r="V3438" t="s">
        <v>29</v>
      </c>
      <c r="W3438"/>
      <c r="X3438" t="s">
        <v>30</v>
      </c>
    </row>
    <row r="3439" spans="2:24">
      <c r="B3439" s="2" t="s">
        <v>4875</v>
      </c>
      <c r="C3439" s="1"/>
      <c r="D3439" s="1"/>
      <c r="E3439" s="1"/>
      <c r="F3439" s="1"/>
      <c r="G3439" s="1"/>
      <c r="H3439" s="1"/>
      <c r="I3439"/>
      <c r="J3439"/>
      <c r="K3439"/>
      <c r="L3439"/>
      <c r="M3439"/>
      <c r="N3439"/>
      <c r="O3439"/>
      <c r="Q3439" t="s">
        <v>25</v>
      </c>
      <c r="R3439" s="1"/>
      <c r="S3439" s="1"/>
      <c r="T3439" s="1" t="s">
        <v>423</v>
      </c>
      <c r="U3439" s="1" t="s">
        <v>28</v>
      </c>
      <c r="V3439" t="s">
        <v>29</v>
      </c>
      <c r="W3439"/>
      <c r="X3439" t="s">
        <v>30</v>
      </c>
    </row>
    <row r="3440" spans="2:24">
      <c r="B3440" s="2" t="s">
        <v>4876</v>
      </c>
      <c r="C3440" s="1"/>
      <c r="D3440" s="1"/>
      <c r="E3440" s="1"/>
      <c r="F3440" s="1"/>
      <c r="G3440" s="1"/>
      <c r="H3440" s="1"/>
      <c r="I3440"/>
      <c r="J3440"/>
      <c r="K3440"/>
      <c r="L3440"/>
      <c r="M3440"/>
      <c r="N3440"/>
      <c r="O3440"/>
      <c r="Q3440" t="s">
        <v>25</v>
      </c>
      <c r="R3440" s="1" t="s">
        <v>4877</v>
      </c>
      <c r="S3440" s="1"/>
      <c r="T3440" s="1" t="s">
        <v>566</v>
      </c>
      <c r="U3440" s="1" t="s">
        <v>284</v>
      </c>
      <c r="V3440" t="s">
        <v>29</v>
      </c>
      <c r="W3440"/>
      <c r="X3440" t="s">
        <v>30</v>
      </c>
    </row>
    <row r="3441" spans="2:24">
      <c r="B3441" s="2" t="s">
        <v>4878</v>
      </c>
      <c r="C3441" s="1"/>
      <c r="D3441" s="1"/>
      <c r="E3441" s="1"/>
      <c r="F3441" s="1"/>
      <c r="G3441" s="1"/>
      <c r="H3441" s="1"/>
      <c r="I3441"/>
      <c r="J3441"/>
      <c r="K3441"/>
      <c r="L3441"/>
      <c r="M3441"/>
      <c r="N3441"/>
      <c r="O3441"/>
      <c r="Q3441" t="s">
        <v>25</v>
      </c>
      <c r="R3441" s="1"/>
      <c r="S3441" s="1"/>
      <c r="T3441" s="1" t="s">
        <v>575</v>
      </c>
      <c r="U3441" s="1" t="s">
        <v>78</v>
      </c>
      <c r="V3441" t="s">
        <v>29</v>
      </c>
      <c r="W3441"/>
      <c r="X3441" t="s">
        <v>30</v>
      </c>
    </row>
    <row r="3442" spans="2:24">
      <c r="B3442" s="2" t="s">
        <v>4879</v>
      </c>
      <c r="C3442" s="1"/>
      <c r="D3442" s="1"/>
      <c r="E3442" s="1"/>
      <c r="F3442" s="1"/>
      <c r="G3442" s="1"/>
      <c r="H3442" s="1"/>
      <c r="I3442"/>
      <c r="J3442"/>
      <c r="K3442"/>
      <c r="L3442"/>
      <c r="M3442"/>
      <c r="N3442"/>
      <c r="O3442"/>
      <c r="Q3442" t="s">
        <v>25</v>
      </c>
      <c r="R3442" s="1" t="s">
        <v>4880</v>
      </c>
      <c r="S3442" s="1"/>
      <c r="T3442" s="1" t="s">
        <v>52</v>
      </c>
      <c r="U3442" s="1" t="s">
        <v>53</v>
      </c>
      <c r="V3442" t="s">
        <v>29</v>
      </c>
      <c r="W3442"/>
      <c r="X3442" t="s">
        <v>30</v>
      </c>
    </row>
    <row r="3443" spans="2:24">
      <c r="B3443" s="2" t="s">
        <v>4881</v>
      </c>
      <c r="C3443" s="1">
        <f>918840789036</f>
        <v>918840789036</v>
      </c>
      <c r="D3443" s="1"/>
      <c r="E3443" s="1"/>
      <c r="F3443" s="1"/>
      <c r="G3443" s="1" t="s">
        <v>45</v>
      </c>
      <c r="H3443" s="1" t="s">
        <v>247</v>
      </c>
      <c r="I3443"/>
      <c r="J3443"/>
      <c r="K3443"/>
      <c r="L3443"/>
      <c r="M3443"/>
      <c r="N3443"/>
      <c r="O3443"/>
      <c r="Q3443" t="s">
        <v>25</v>
      </c>
      <c r="R3443" s="1"/>
      <c r="S3443" s="1"/>
      <c r="T3443" s="1" t="s">
        <v>217</v>
      </c>
      <c r="U3443" s="1" t="s">
        <v>28</v>
      </c>
      <c r="V3443" t="s">
        <v>29</v>
      </c>
      <c r="W3443"/>
      <c r="X3443" t="s">
        <v>30</v>
      </c>
    </row>
    <row r="3444" spans="2:24">
      <c r="B3444" s="2" t="s">
        <v>4882</v>
      </c>
      <c r="C3444" s="1"/>
      <c r="D3444" s="1"/>
      <c r="E3444" s="1"/>
      <c r="F3444" s="1"/>
      <c r="G3444" s="1"/>
      <c r="H3444" s="1"/>
      <c r="I3444"/>
      <c r="J3444"/>
      <c r="K3444"/>
      <c r="L3444"/>
      <c r="M3444"/>
      <c r="N3444"/>
      <c r="O3444"/>
      <c r="Q3444" t="s">
        <v>25</v>
      </c>
      <c r="R3444" s="1"/>
      <c r="S3444" s="1"/>
      <c r="T3444" s="1" t="s">
        <v>418</v>
      </c>
      <c r="U3444" s="1" t="s">
        <v>60</v>
      </c>
      <c r="V3444" t="s">
        <v>29</v>
      </c>
      <c r="W3444"/>
      <c r="X3444" t="s">
        <v>30</v>
      </c>
    </row>
    <row r="3445" spans="2:24">
      <c r="B3445" s="2" t="s">
        <v>4883</v>
      </c>
      <c r="C3445" s="1"/>
      <c r="D3445" s="1"/>
      <c r="E3445" s="1"/>
      <c r="F3445" s="1"/>
      <c r="G3445" s="1"/>
      <c r="H3445" s="1"/>
      <c r="I3445"/>
      <c r="J3445"/>
      <c r="K3445"/>
      <c r="L3445"/>
      <c r="M3445"/>
      <c r="N3445"/>
      <c r="O3445"/>
      <c r="Q3445" t="s">
        <v>25</v>
      </c>
      <c r="R3445" s="1" t="s">
        <v>4884</v>
      </c>
      <c r="S3445" s="1"/>
      <c r="T3445" s="1" t="s">
        <v>52</v>
      </c>
      <c r="U3445" s="1" t="s">
        <v>53</v>
      </c>
      <c r="V3445" t="s">
        <v>29</v>
      </c>
      <c r="W3445"/>
      <c r="X3445" t="s">
        <v>30</v>
      </c>
    </row>
    <row r="3446" spans="2:24">
      <c r="B3446" s="2" t="s">
        <v>4885</v>
      </c>
      <c r="C3446" s="1">
        <v>7505348221</v>
      </c>
      <c r="D3446" s="1"/>
      <c r="E3446" s="1"/>
      <c r="F3446" s="1"/>
      <c r="G3446" s="1" t="s">
        <v>146</v>
      </c>
      <c r="H3446" s="1" t="s">
        <v>92</v>
      </c>
      <c r="I3446"/>
      <c r="J3446"/>
      <c r="K3446"/>
      <c r="L3446"/>
      <c r="M3446"/>
      <c r="N3446"/>
      <c r="O3446"/>
      <c r="Q3446" t="s">
        <v>25</v>
      </c>
      <c r="R3446" s="1"/>
      <c r="S3446" s="1"/>
      <c r="T3446" s="1" t="s">
        <v>4886</v>
      </c>
      <c r="U3446" s="1" t="s">
        <v>477</v>
      </c>
      <c r="V3446" t="s">
        <v>29</v>
      </c>
      <c r="W3446"/>
      <c r="X3446" t="s">
        <v>30</v>
      </c>
    </row>
    <row r="3447" spans="2:24">
      <c r="B3447" s="2" t="s">
        <v>4887</v>
      </c>
      <c r="C3447" s="1">
        <v>9591010910</v>
      </c>
      <c r="D3447" s="1"/>
      <c r="E3447" s="1"/>
      <c r="F3447" s="1"/>
      <c r="G3447" s="1" t="s">
        <v>72</v>
      </c>
      <c r="H3447" s="1" t="s">
        <v>92</v>
      </c>
      <c r="I3447"/>
      <c r="J3447"/>
      <c r="K3447"/>
      <c r="L3447"/>
      <c r="M3447"/>
      <c r="N3447"/>
      <c r="O3447"/>
      <c r="Q3447" t="s">
        <v>25</v>
      </c>
      <c r="R3447" s="1" t="s">
        <v>4888</v>
      </c>
      <c r="S3447" s="1"/>
      <c r="T3447" s="1" t="s">
        <v>631</v>
      </c>
      <c r="U3447" s="1" t="s">
        <v>102</v>
      </c>
      <c r="V3447" t="s">
        <v>29</v>
      </c>
      <c r="W3447"/>
      <c r="X3447" t="s">
        <v>30</v>
      </c>
    </row>
    <row r="3448" spans="2:24">
      <c r="B3448" s="2" t="s">
        <v>4889</v>
      </c>
      <c r="C3448" s="1"/>
      <c r="D3448" s="1"/>
      <c r="E3448" s="1"/>
      <c r="F3448" s="1"/>
      <c r="G3448" s="1"/>
      <c r="H3448" s="1"/>
      <c r="I3448"/>
      <c r="J3448"/>
      <c r="K3448"/>
      <c r="L3448"/>
      <c r="M3448"/>
      <c r="N3448"/>
      <c r="O3448"/>
      <c r="Q3448" t="s">
        <v>25</v>
      </c>
      <c r="R3448" s="1"/>
      <c r="S3448" s="1"/>
      <c r="T3448" s="1" t="s">
        <v>52</v>
      </c>
      <c r="U3448" s="1" t="s">
        <v>53</v>
      </c>
      <c r="V3448" t="s">
        <v>29</v>
      </c>
      <c r="W3448"/>
      <c r="X3448" t="s">
        <v>30</v>
      </c>
    </row>
    <row r="3449" spans="2:24">
      <c r="B3449" s="2" t="s">
        <v>4890</v>
      </c>
      <c r="C3449" s="1">
        <v>7564853454</v>
      </c>
      <c r="D3449" s="1"/>
      <c r="E3449" s="1"/>
      <c r="F3449" s="1"/>
      <c r="G3449" s="1" t="s">
        <v>708</v>
      </c>
      <c r="H3449" s="1" t="s">
        <v>247</v>
      </c>
      <c r="I3449"/>
      <c r="J3449"/>
      <c r="K3449"/>
      <c r="L3449"/>
      <c r="M3449"/>
      <c r="N3449"/>
      <c r="O3449"/>
      <c r="Q3449" t="s">
        <v>25</v>
      </c>
      <c r="R3449" s="1"/>
      <c r="S3449" s="1"/>
      <c r="T3449" s="1" t="s">
        <v>86</v>
      </c>
      <c r="U3449" s="1" t="s">
        <v>43</v>
      </c>
      <c r="V3449" t="s">
        <v>29</v>
      </c>
      <c r="W3449"/>
      <c r="X3449" t="s">
        <v>30</v>
      </c>
    </row>
    <row r="3450" spans="2:24">
      <c r="B3450" s="2" t="s">
        <v>4891</v>
      </c>
      <c r="C3450" s="1">
        <v>9312136911</v>
      </c>
      <c r="D3450" s="1"/>
      <c r="E3450" s="1"/>
      <c r="F3450" s="1"/>
      <c r="G3450" s="1" t="s">
        <v>72</v>
      </c>
      <c r="H3450" s="1" t="s">
        <v>46</v>
      </c>
      <c r="I3450"/>
      <c r="J3450"/>
      <c r="K3450"/>
      <c r="L3450"/>
      <c r="M3450"/>
      <c r="N3450"/>
      <c r="O3450"/>
      <c r="Q3450" t="s">
        <v>25</v>
      </c>
      <c r="R3450" s="1"/>
      <c r="S3450" s="1"/>
      <c r="T3450" s="1" t="s">
        <v>820</v>
      </c>
      <c r="U3450" s="1" t="s">
        <v>53</v>
      </c>
      <c r="V3450" t="s">
        <v>29</v>
      </c>
      <c r="W3450"/>
      <c r="X3450" t="s">
        <v>30</v>
      </c>
    </row>
    <row r="3451" spans="2:24">
      <c r="B3451" s="2" t="s">
        <v>4892</v>
      </c>
      <c r="C3451" s="1"/>
      <c r="D3451" s="1"/>
      <c r="E3451" s="1"/>
      <c r="F3451" s="1"/>
      <c r="G3451" s="1"/>
      <c r="H3451" s="1"/>
      <c r="I3451"/>
      <c r="J3451"/>
      <c r="K3451"/>
      <c r="L3451"/>
      <c r="M3451"/>
      <c r="N3451"/>
      <c r="O3451"/>
      <c r="Q3451" t="s">
        <v>25</v>
      </c>
      <c r="R3451" s="1"/>
      <c r="S3451" s="1"/>
      <c r="T3451" s="1" t="s">
        <v>3377</v>
      </c>
      <c r="U3451" s="1" t="s">
        <v>70</v>
      </c>
      <c r="V3451" t="s">
        <v>29</v>
      </c>
      <c r="W3451"/>
      <c r="X3451" t="s">
        <v>30</v>
      </c>
    </row>
    <row r="3452" spans="2:24">
      <c r="B3452" s="2" t="s">
        <v>4893</v>
      </c>
      <c r="C3452" s="1"/>
      <c r="D3452" s="1"/>
      <c r="E3452" s="1"/>
      <c r="F3452" s="1"/>
      <c r="G3452" s="1"/>
      <c r="H3452" s="1"/>
      <c r="I3452"/>
      <c r="J3452"/>
      <c r="K3452"/>
      <c r="L3452"/>
      <c r="M3452"/>
      <c r="N3452"/>
      <c r="O3452"/>
      <c r="Q3452" t="s">
        <v>25</v>
      </c>
      <c r="R3452" s="1"/>
      <c r="S3452" s="1"/>
      <c r="T3452" s="1" t="s">
        <v>418</v>
      </c>
      <c r="U3452" s="1" t="s">
        <v>60</v>
      </c>
      <c r="V3452" t="s">
        <v>29</v>
      </c>
      <c r="W3452"/>
      <c r="X3452" t="s">
        <v>30</v>
      </c>
    </row>
    <row r="3453" spans="2:24">
      <c r="B3453" s="2" t="s">
        <v>4894</v>
      </c>
      <c r="C3453" s="1"/>
      <c r="D3453" s="1"/>
      <c r="E3453" s="1"/>
      <c r="F3453" s="1"/>
      <c r="G3453" s="1"/>
      <c r="H3453" s="1"/>
      <c r="I3453"/>
      <c r="J3453"/>
      <c r="K3453"/>
      <c r="L3453"/>
      <c r="M3453"/>
      <c r="N3453"/>
      <c r="O3453"/>
      <c r="Q3453" t="s">
        <v>25</v>
      </c>
      <c r="R3453" s="1"/>
      <c r="S3453" s="1"/>
      <c r="T3453" s="1" t="s">
        <v>4895</v>
      </c>
      <c r="U3453" s="1" t="s">
        <v>477</v>
      </c>
      <c r="V3453" t="s">
        <v>29</v>
      </c>
      <c r="W3453"/>
      <c r="X3453" t="s">
        <v>30</v>
      </c>
    </row>
    <row r="3454" spans="2:24">
      <c r="B3454" s="2" t="s">
        <v>4896</v>
      </c>
      <c r="C3454" s="1"/>
      <c r="D3454" s="1"/>
      <c r="E3454" s="1"/>
      <c r="F3454" s="1"/>
      <c r="G3454" s="1"/>
      <c r="H3454" s="1"/>
      <c r="I3454"/>
      <c r="J3454"/>
      <c r="K3454"/>
      <c r="L3454"/>
      <c r="M3454"/>
      <c r="N3454"/>
      <c r="O3454"/>
      <c r="Q3454" t="s">
        <v>25</v>
      </c>
      <c r="R3454" s="1"/>
      <c r="S3454" s="1"/>
      <c r="T3454" s="1" t="s">
        <v>52</v>
      </c>
      <c r="U3454" s="1" t="s">
        <v>53</v>
      </c>
      <c r="V3454" t="s">
        <v>29</v>
      </c>
      <c r="W3454"/>
      <c r="X3454" t="s">
        <v>30</v>
      </c>
    </row>
    <row r="3455" spans="2:24">
      <c r="B3455" s="2" t="s">
        <v>4897</v>
      </c>
      <c r="C3455" s="1"/>
      <c r="D3455" s="1"/>
      <c r="E3455" s="1"/>
      <c r="F3455" s="1"/>
      <c r="G3455" s="1"/>
      <c r="H3455" s="1"/>
      <c r="I3455"/>
      <c r="J3455"/>
      <c r="K3455"/>
      <c r="L3455"/>
      <c r="M3455"/>
      <c r="N3455"/>
      <c r="O3455"/>
      <c r="Q3455" t="s">
        <v>25</v>
      </c>
      <c r="R3455" s="1"/>
      <c r="S3455" s="1"/>
      <c r="T3455" s="1" t="s">
        <v>4319</v>
      </c>
      <c r="U3455" s="1" t="s">
        <v>78</v>
      </c>
      <c r="V3455" t="s">
        <v>29</v>
      </c>
      <c r="W3455"/>
      <c r="X3455" t="s">
        <v>30</v>
      </c>
    </row>
    <row r="3456" spans="2:24">
      <c r="B3456" s="2" t="s">
        <v>4898</v>
      </c>
      <c r="C3456" s="1"/>
      <c r="D3456" s="1"/>
      <c r="E3456" s="1"/>
      <c r="F3456" s="1"/>
      <c r="G3456" s="1"/>
      <c r="H3456" s="1"/>
      <c r="I3456"/>
      <c r="J3456"/>
      <c r="K3456"/>
      <c r="L3456"/>
      <c r="M3456"/>
      <c r="N3456"/>
      <c r="O3456"/>
      <c r="Q3456" t="s">
        <v>25</v>
      </c>
      <c r="R3456" s="1" t="s">
        <v>4899</v>
      </c>
      <c r="S3456" s="1"/>
      <c r="T3456" s="1" t="s">
        <v>423</v>
      </c>
      <c r="U3456" s="1" t="s">
        <v>28</v>
      </c>
      <c r="V3456" t="s">
        <v>29</v>
      </c>
      <c r="W3456"/>
      <c r="X3456" t="s">
        <v>30</v>
      </c>
    </row>
    <row r="3457" spans="2:24">
      <c r="B3457" s="2" t="s">
        <v>4900</v>
      </c>
      <c r="C3457" s="1"/>
      <c r="D3457" s="1"/>
      <c r="E3457" s="1"/>
      <c r="F3457" s="1"/>
      <c r="G3457" s="1"/>
      <c r="H3457" s="1"/>
      <c r="I3457"/>
      <c r="J3457"/>
      <c r="K3457"/>
      <c r="L3457"/>
      <c r="M3457"/>
      <c r="N3457"/>
      <c r="O3457"/>
      <c r="Q3457" t="s">
        <v>25</v>
      </c>
      <c r="R3457" s="1"/>
      <c r="S3457" s="1"/>
      <c r="T3457" s="1" t="s">
        <v>184</v>
      </c>
      <c r="U3457" s="1" t="s">
        <v>185</v>
      </c>
      <c r="V3457" t="s">
        <v>29</v>
      </c>
      <c r="W3457"/>
      <c r="X3457" t="s">
        <v>30</v>
      </c>
    </row>
    <row r="3458" spans="2:24">
      <c r="B3458" s="2" t="s">
        <v>4901</v>
      </c>
      <c r="C3458" s="1"/>
      <c r="D3458" s="1"/>
      <c r="E3458" s="1"/>
      <c r="F3458" s="1"/>
      <c r="G3458" s="1"/>
      <c r="H3458" s="1"/>
      <c r="I3458"/>
      <c r="J3458"/>
      <c r="K3458"/>
      <c r="L3458"/>
      <c r="M3458"/>
      <c r="N3458"/>
      <c r="O3458"/>
      <c r="Q3458" t="s">
        <v>25</v>
      </c>
      <c r="R3458" s="1" t="s">
        <v>4902</v>
      </c>
      <c r="S3458" s="1"/>
      <c r="T3458" s="1" t="s">
        <v>52</v>
      </c>
      <c r="U3458" s="1" t="s">
        <v>53</v>
      </c>
      <c r="V3458" t="s">
        <v>29</v>
      </c>
      <c r="W3458"/>
      <c r="X3458" t="s">
        <v>30</v>
      </c>
    </row>
    <row r="3459" spans="2:24">
      <c r="B3459" s="2" t="s">
        <v>4903</v>
      </c>
      <c r="C3459" s="1">
        <v>9774470993</v>
      </c>
      <c r="D3459" s="1"/>
      <c r="E3459" s="1"/>
      <c r="F3459" s="1"/>
      <c r="G3459" s="1" t="s">
        <v>45</v>
      </c>
      <c r="H3459" s="1" t="s">
        <v>510</v>
      </c>
      <c r="I3459"/>
      <c r="J3459"/>
      <c r="K3459"/>
      <c r="L3459"/>
      <c r="M3459"/>
      <c r="N3459"/>
      <c r="O3459"/>
      <c r="Q3459" t="s">
        <v>25</v>
      </c>
      <c r="R3459" s="1"/>
      <c r="S3459" s="1"/>
      <c r="T3459" s="1" t="s">
        <v>486</v>
      </c>
      <c r="U3459" s="1" t="s">
        <v>250</v>
      </c>
      <c r="V3459" t="s">
        <v>29</v>
      </c>
      <c r="W3459"/>
      <c r="X3459" t="s">
        <v>30</v>
      </c>
    </row>
    <row r="3460" spans="2:24">
      <c r="B3460" s="2" t="s">
        <v>4904</v>
      </c>
      <c r="C3460" s="1"/>
      <c r="D3460" s="1"/>
      <c r="E3460" s="1"/>
      <c r="F3460" s="1"/>
      <c r="G3460" s="1"/>
      <c r="H3460" s="1"/>
      <c r="I3460"/>
      <c r="J3460"/>
      <c r="K3460"/>
      <c r="L3460"/>
      <c r="M3460"/>
      <c r="N3460"/>
      <c r="O3460"/>
      <c r="Q3460" t="s">
        <v>25</v>
      </c>
      <c r="R3460" s="1"/>
      <c r="S3460" s="1"/>
      <c r="T3460" s="1" t="s">
        <v>391</v>
      </c>
      <c r="U3460" s="1" t="s">
        <v>350</v>
      </c>
      <c r="V3460" t="s">
        <v>29</v>
      </c>
      <c r="W3460"/>
      <c r="X3460" t="s">
        <v>30</v>
      </c>
    </row>
    <row r="3461" spans="2:24">
      <c r="B3461" s="2" t="s">
        <v>4905</v>
      </c>
      <c r="C3461" s="1"/>
      <c r="D3461" s="1"/>
      <c r="E3461" s="1"/>
      <c r="F3461" s="1"/>
      <c r="G3461" s="1"/>
      <c r="H3461" s="1"/>
      <c r="I3461"/>
      <c r="J3461"/>
      <c r="K3461"/>
      <c r="L3461"/>
      <c r="M3461"/>
      <c r="N3461"/>
      <c r="O3461"/>
      <c r="Q3461" t="s">
        <v>25</v>
      </c>
      <c r="R3461" s="1"/>
      <c r="S3461" s="1"/>
      <c r="T3461" s="1" t="s">
        <v>52</v>
      </c>
      <c r="U3461" s="1" t="s">
        <v>53</v>
      </c>
      <c r="V3461" t="s">
        <v>29</v>
      </c>
      <c r="W3461"/>
      <c r="X3461" t="s">
        <v>30</v>
      </c>
    </row>
    <row r="3462" spans="2:24">
      <c r="B3462" s="2" t="s">
        <v>4906</v>
      </c>
      <c r="C3462" s="1"/>
      <c r="D3462" s="1"/>
      <c r="E3462" s="1"/>
      <c r="F3462" s="1"/>
      <c r="G3462" s="1"/>
      <c r="H3462" s="1"/>
      <c r="I3462"/>
      <c r="J3462"/>
      <c r="K3462"/>
      <c r="L3462"/>
      <c r="M3462"/>
      <c r="N3462"/>
      <c r="O3462"/>
      <c r="Q3462" t="s">
        <v>25</v>
      </c>
      <c r="R3462" s="1"/>
      <c r="S3462" s="1"/>
      <c r="T3462" s="1" t="s">
        <v>313</v>
      </c>
      <c r="U3462" s="1" t="s">
        <v>43</v>
      </c>
      <c r="V3462" t="s">
        <v>29</v>
      </c>
      <c r="W3462"/>
      <c r="X3462" t="s">
        <v>30</v>
      </c>
    </row>
    <row r="3463" spans="2:24">
      <c r="B3463" s="2" t="s">
        <v>4907</v>
      </c>
      <c r="C3463" s="1">
        <v>9711678090</v>
      </c>
      <c r="D3463" s="1"/>
      <c r="E3463" s="1"/>
      <c r="F3463" s="1"/>
      <c r="G3463" s="1" t="s">
        <v>72</v>
      </c>
      <c r="H3463" s="1" t="s">
        <v>231</v>
      </c>
      <c r="I3463"/>
      <c r="J3463"/>
      <c r="K3463"/>
      <c r="L3463"/>
      <c r="M3463"/>
      <c r="N3463"/>
      <c r="O3463"/>
      <c r="Q3463" t="s">
        <v>25</v>
      </c>
      <c r="R3463" s="1" t="s">
        <v>4908</v>
      </c>
      <c r="S3463" s="1"/>
      <c r="T3463" s="1" t="s">
        <v>39</v>
      </c>
      <c r="U3463" s="1" t="s">
        <v>28</v>
      </c>
      <c r="V3463" t="s">
        <v>29</v>
      </c>
      <c r="W3463"/>
      <c r="X3463" t="s">
        <v>30</v>
      </c>
    </row>
    <row r="3464" spans="2:24">
      <c r="B3464" s="2" t="s">
        <v>4909</v>
      </c>
      <c r="C3464" s="1"/>
      <c r="D3464" s="1"/>
      <c r="E3464" s="1"/>
      <c r="F3464" s="1"/>
      <c r="G3464" s="1"/>
      <c r="H3464" s="1"/>
      <c r="I3464"/>
      <c r="J3464"/>
      <c r="K3464"/>
      <c r="L3464"/>
      <c r="M3464"/>
      <c r="N3464"/>
      <c r="O3464"/>
      <c r="Q3464" t="s">
        <v>25</v>
      </c>
      <c r="R3464" s="1" t="s">
        <v>4910</v>
      </c>
      <c r="S3464" s="1"/>
      <c r="T3464" s="1" t="s">
        <v>4911</v>
      </c>
      <c r="U3464" s="1" t="s">
        <v>319</v>
      </c>
      <c r="V3464" t="s">
        <v>29</v>
      </c>
      <c r="W3464"/>
      <c r="X3464" t="s">
        <v>30</v>
      </c>
    </row>
    <row r="3465" spans="2:24">
      <c r="B3465" s="2" t="s">
        <v>4912</v>
      </c>
      <c r="C3465" s="1">
        <v>8303740783</v>
      </c>
      <c r="D3465" s="1"/>
      <c r="E3465" s="1"/>
      <c r="F3465" s="1"/>
      <c r="G3465" s="1" t="s">
        <v>45</v>
      </c>
      <c r="H3465" s="1" t="s">
        <v>57</v>
      </c>
      <c r="I3465"/>
      <c r="J3465"/>
      <c r="K3465"/>
      <c r="L3465"/>
      <c r="M3465"/>
      <c r="N3465"/>
      <c r="O3465"/>
      <c r="Q3465" t="s">
        <v>25</v>
      </c>
      <c r="R3465" s="1"/>
      <c r="S3465" s="1"/>
      <c r="T3465" s="1" t="s">
        <v>670</v>
      </c>
      <c r="U3465" s="1" t="s">
        <v>28</v>
      </c>
      <c r="V3465" t="s">
        <v>29</v>
      </c>
      <c r="W3465"/>
      <c r="X3465" t="s">
        <v>30</v>
      </c>
    </row>
    <row r="3466" spans="2:24">
      <c r="B3466" s="2" t="s">
        <v>4913</v>
      </c>
      <c r="C3466" s="1"/>
      <c r="D3466" s="1"/>
      <c r="E3466" s="1"/>
      <c r="F3466" s="1"/>
      <c r="G3466" s="1"/>
      <c r="H3466" s="1"/>
      <c r="I3466"/>
      <c r="J3466"/>
      <c r="K3466"/>
      <c r="L3466"/>
      <c r="M3466"/>
      <c r="N3466"/>
      <c r="O3466"/>
      <c r="Q3466" t="s">
        <v>25</v>
      </c>
      <c r="R3466" s="1" t="s">
        <v>4914</v>
      </c>
      <c r="S3466" s="1"/>
      <c r="T3466" s="1" t="s">
        <v>998</v>
      </c>
      <c r="U3466" s="1" t="s">
        <v>90</v>
      </c>
      <c r="V3466" t="s">
        <v>29</v>
      </c>
      <c r="W3466"/>
      <c r="X3466" t="s">
        <v>30</v>
      </c>
    </row>
    <row r="3467" spans="2:24">
      <c r="B3467" s="2" t="s">
        <v>4915</v>
      </c>
      <c r="C3467" s="1"/>
      <c r="D3467" s="1"/>
      <c r="E3467" s="1"/>
      <c r="F3467" s="1"/>
      <c r="G3467" s="1"/>
      <c r="H3467" s="1"/>
      <c r="I3467"/>
      <c r="J3467"/>
      <c r="K3467"/>
      <c r="L3467"/>
      <c r="M3467"/>
      <c r="N3467"/>
      <c r="O3467"/>
      <c r="Q3467" t="s">
        <v>25</v>
      </c>
      <c r="R3467" s="1"/>
      <c r="S3467" s="1"/>
      <c r="T3467" s="1" t="s">
        <v>52</v>
      </c>
      <c r="U3467" s="1" t="s">
        <v>53</v>
      </c>
      <c r="V3467" t="s">
        <v>29</v>
      </c>
      <c r="W3467"/>
      <c r="X3467" t="s">
        <v>30</v>
      </c>
    </row>
    <row r="3468" spans="2:24">
      <c r="B3468" s="2" t="s">
        <v>4916</v>
      </c>
      <c r="C3468" s="1"/>
      <c r="D3468" s="1"/>
      <c r="E3468" s="1"/>
      <c r="F3468" s="1"/>
      <c r="G3468" s="1"/>
      <c r="H3468" s="1"/>
      <c r="I3468"/>
      <c r="J3468"/>
      <c r="K3468"/>
      <c r="L3468"/>
      <c r="M3468"/>
      <c r="N3468"/>
      <c r="O3468"/>
      <c r="Q3468" t="s">
        <v>25</v>
      </c>
      <c r="R3468" s="1"/>
      <c r="S3468" s="1"/>
      <c r="T3468" s="1" t="s">
        <v>211</v>
      </c>
      <c r="U3468" s="1" t="s">
        <v>33</v>
      </c>
      <c r="V3468" t="s">
        <v>29</v>
      </c>
      <c r="W3468"/>
      <c r="X3468" t="s">
        <v>30</v>
      </c>
    </row>
    <row r="3469" spans="2:24">
      <c r="B3469" s="2" t="s">
        <v>4917</v>
      </c>
      <c r="C3469" s="1"/>
      <c r="D3469" s="1"/>
      <c r="E3469" s="1"/>
      <c r="F3469" s="1"/>
      <c r="G3469" s="1"/>
      <c r="H3469" s="1"/>
      <c r="I3469"/>
      <c r="J3469"/>
      <c r="K3469"/>
      <c r="L3469"/>
      <c r="M3469"/>
      <c r="N3469"/>
      <c r="O3469"/>
      <c r="Q3469" t="s">
        <v>25</v>
      </c>
      <c r="R3469" s="1"/>
      <c r="S3469" s="1"/>
      <c r="T3469" s="1" t="s">
        <v>52</v>
      </c>
      <c r="U3469" s="1" t="s">
        <v>53</v>
      </c>
      <c r="V3469" t="s">
        <v>29</v>
      </c>
      <c r="W3469"/>
      <c r="X3469" t="s">
        <v>30</v>
      </c>
    </row>
    <row r="3470" spans="2:24">
      <c r="B3470" s="2" t="s">
        <v>4918</v>
      </c>
      <c r="C3470" s="1"/>
      <c r="D3470" s="1"/>
      <c r="E3470" s="1"/>
      <c r="F3470" s="1"/>
      <c r="G3470" s="1"/>
      <c r="H3470" s="1"/>
      <c r="I3470"/>
      <c r="J3470"/>
      <c r="K3470"/>
      <c r="L3470"/>
      <c r="M3470"/>
      <c r="N3470"/>
      <c r="O3470"/>
      <c r="Q3470" t="s">
        <v>25</v>
      </c>
      <c r="R3470" s="1"/>
      <c r="S3470" s="1"/>
      <c r="T3470" s="1" t="s">
        <v>220</v>
      </c>
      <c r="U3470" s="1" t="s">
        <v>60</v>
      </c>
      <c r="V3470" t="s">
        <v>29</v>
      </c>
      <c r="W3470"/>
      <c r="X3470" t="s">
        <v>30</v>
      </c>
    </row>
    <row r="3471" spans="2:24">
      <c r="B3471" s="2" t="s">
        <v>4919</v>
      </c>
      <c r="C3471" s="1"/>
      <c r="D3471" s="1"/>
      <c r="E3471" s="1"/>
      <c r="F3471" s="1"/>
      <c r="G3471" s="1"/>
      <c r="H3471" s="1"/>
      <c r="I3471"/>
      <c r="J3471"/>
      <c r="K3471"/>
      <c r="L3471"/>
      <c r="M3471"/>
      <c r="N3471"/>
      <c r="O3471"/>
      <c r="Q3471" t="s">
        <v>25</v>
      </c>
      <c r="R3471" s="1"/>
      <c r="S3471" s="1"/>
      <c r="T3471" s="1" t="s">
        <v>184</v>
      </c>
      <c r="U3471" s="1" t="s">
        <v>185</v>
      </c>
      <c r="V3471" t="s">
        <v>29</v>
      </c>
      <c r="W3471"/>
      <c r="X3471" t="s">
        <v>30</v>
      </c>
    </row>
    <row r="3472" spans="2:24">
      <c r="B3472" s="2" t="s">
        <v>4920</v>
      </c>
      <c r="C3472" s="1"/>
      <c r="D3472" s="1"/>
      <c r="E3472" s="1"/>
      <c r="F3472" s="1"/>
      <c r="G3472" s="1"/>
      <c r="H3472" s="1"/>
      <c r="I3472"/>
      <c r="J3472"/>
      <c r="K3472"/>
      <c r="L3472"/>
      <c r="M3472"/>
      <c r="N3472"/>
      <c r="O3472"/>
      <c r="Q3472" t="s">
        <v>25</v>
      </c>
      <c r="R3472" s="1" t="s">
        <v>4921</v>
      </c>
      <c r="S3472" s="1"/>
      <c r="T3472" s="1" t="s">
        <v>52</v>
      </c>
      <c r="U3472" s="1" t="s">
        <v>53</v>
      </c>
      <c r="V3472" t="s">
        <v>29</v>
      </c>
      <c r="W3472"/>
      <c r="X3472" t="s">
        <v>30</v>
      </c>
    </row>
    <row r="3473" spans="2:24">
      <c r="B3473" s="2" t="s">
        <v>4922</v>
      </c>
      <c r="C3473" s="1"/>
      <c r="D3473" s="1"/>
      <c r="E3473" s="1"/>
      <c r="F3473" s="1"/>
      <c r="G3473" s="1"/>
      <c r="H3473" s="1"/>
      <c r="I3473"/>
      <c r="J3473"/>
      <c r="K3473"/>
      <c r="L3473"/>
      <c r="M3473"/>
      <c r="N3473"/>
      <c r="O3473"/>
      <c r="Q3473" t="s">
        <v>25</v>
      </c>
      <c r="R3473" s="1"/>
      <c r="S3473" s="1"/>
      <c r="T3473" s="1" t="s">
        <v>4623</v>
      </c>
      <c r="U3473" s="1" t="s">
        <v>276</v>
      </c>
      <c r="V3473" t="s">
        <v>29</v>
      </c>
      <c r="W3473"/>
      <c r="X3473" t="s">
        <v>30</v>
      </c>
    </row>
    <row r="3474" spans="2:24">
      <c r="B3474" s="2" t="s">
        <v>4923</v>
      </c>
      <c r="C3474" s="1">
        <v>9082699242</v>
      </c>
      <c r="D3474" s="1"/>
      <c r="E3474" s="1"/>
      <c r="F3474" s="1"/>
      <c r="G3474" s="1" t="s">
        <v>45</v>
      </c>
      <c r="H3474" s="1" t="s">
        <v>510</v>
      </c>
      <c r="I3474"/>
      <c r="J3474"/>
      <c r="K3474"/>
      <c r="L3474"/>
      <c r="M3474"/>
      <c r="N3474"/>
      <c r="O3474"/>
      <c r="Q3474" t="s">
        <v>25</v>
      </c>
      <c r="R3474" s="1"/>
      <c r="S3474" s="1"/>
      <c r="T3474" s="1" t="s">
        <v>1896</v>
      </c>
      <c r="U3474" s="1" t="s">
        <v>37</v>
      </c>
      <c r="V3474" t="s">
        <v>29</v>
      </c>
      <c r="W3474"/>
      <c r="X3474" t="s">
        <v>30</v>
      </c>
    </row>
    <row r="3475" spans="2:24">
      <c r="B3475" s="2" t="s">
        <v>4924</v>
      </c>
      <c r="C3475" s="1"/>
      <c r="D3475" s="1"/>
      <c r="E3475" s="1"/>
      <c r="F3475" s="1"/>
      <c r="G3475" s="1"/>
      <c r="H3475" s="1"/>
      <c r="I3475"/>
      <c r="J3475"/>
      <c r="K3475"/>
      <c r="L3475"/>
      <c r="M3475"/>
      <c r="N3475"/>
      <c r="O3475"/>
      <c r="Q3475" t="s">
        <v>25</v>
      </c>
      <c r="R3475" s="1" t="s">
        <v>4925</v>
      </c>
      <c r="S3475" s="1"/>
      <c r="T3475" s="1" t="s">
        <v>4926</v>
      </c>
      <c r="U3475" s="1" t="s">
        <v>28</v>
      </c>
      <c r="V3475" t="s">
        <v>29</v>
      </c>
      <c r="W3475"/>
      <c r="X3475" t="s">
        <v>30</v>
      </c>
    </row>
    <row r="3476" spans="2:24">
      <c r="B3476" s="2" t="s">
        <v>4927</v>
      </c>
      <c r="C3476" s="1"/>
      <c r="D3476" s="1"/>
      <c r="E3476" s="1"/>
      <c r="F3476" s="1"/>
      <c r="G3476" s="1"/>
      <c r="H3476" s="1"/>
      <c r="I3476"/>
      <c r="J3476"/>
      <c r="K3476"/>
      <c r="L3476"/>
      <c r="M3476"/>
      <c r="N3476"/>
      <c r="O3476"/>
      <c r="Q3476" t="s">
        <v>25</v>
      </c>
      <c r="R3476" s="1" t="s">
        <v>4928</v>
      </c>
      <c r="S3476" s="1"/>
      <c r="T3476" s="1" t="s">
        <v>1970</v>
      </c>
      <c r="U3476" s="1" t="s">
        <v>78</v>
      </c>
      <c r="V3476" t="s">
        <v>29</v>
      </c>
      <c r="W3476"/>
      <c r="X3476" t="s">
        <v>30</v>
      </c>
    </row>
    <row r="3477" spans="2:24">
      <c r="B3477" s="2" t="s">
        <v>4929</v>
      </c>
      <c r="C3477" s="1"/>
      <c r="D3477" s="1"/>
      <c r="E3477" s="1"/>
      <c r="F3477" s="1"/>
      <c r="G3477" s="1"/>
      <c r="H3477" s="1"/>
      <c r="I3477"/>
      <c r="J3477"/>
      <c r="K3477"/>
      <c r="L3477"/>
      <c r="M3477"/>
      <c r="N3477"/>
      <c r="O3477"/>
      <c r="Q3477" t="s">
        <v>25</v>
      </c>
      <c r="R3477" s="1"/>
      <c r="S3477" s="1"/>
      <c r="T3477" s="1" t="s">
        <v>264</v>
      </c>
      <c r="U3477" s="1" t="s">
        <v>28</v>
      </c>
      <c r="V3477" t="s">
        <v>29</v>
      </c>
      <c r="W3477"/>
      <c r="X3477" t="s">
        <v>30</v>
      </c>
    </row>
    <row r="3478" spans="2:24">
      <c r="B3478" s="2" t="s">
        <v>4930</v>
      </c>
      <c r="C3478" s="1">
        <v>9810198896</v>
      </c>
      <c r="D3478" s="1"/>
      <c r="E3478" s="1"/>
      <c r="F3478" s="1"/>
      <c r="G3478" s="1" t="s">
        <v>230</v>
      </c>
      <c r="H3478" s="1" t="s">
        <v>231</v>
      </c>
      <c r="I3478"/>
      <c r="J3478"/>
      <c r="K3478"/>
      <c r="L3478"/>
      <c r="M3478"/>
      <c r="N3478"/>
      <c r="O3478"/>
      <c r="Q3478" t="s">
        <v>25</v>
      </c>
      <c r="R3478" s="1" t="s">
        <v>4931</v>
      </c>
      <c r="S3478" s="1"/>
      <c r="T3478" s="1" t="s">
        <v>84</v>
      </c>
      <c r="U3478" s="1" t="s">
        <v>53</v>
      </c>
      <c r="V3478" t="s">
        <v>29</v>
      </c>
      <c r="W3478"/>
      <c r="X3478" t="s">
        <v>30</v>
      </c>
    </row>
    <row r="3479" spans="2:24">
      <c r="B3479" s="2" t="s">
        <v>4932</v>
      </c>
      <c r="C3479" s="1"/>
      <c r="D3479" s="1"/>
      <c r="E3479" s="1"/>
      <c r="F3479" s="1"/>
      <c r="G3479" s="1"/>
      <c r="H3479" s="1"/>
      <c r="I3479"/>
      <c r="J3479"/>
      <c r="K3479"/>
      <c r="L3479"/>
      <c r="M3479"/>
      <c r="N3479"/>
      <c r="O3479"/>
      <c r="Q3479" t="s">
        <v>25</v>
      </c>
      <c r="R3479" s="1" t="s">
        <v>4933</v>
      </c>
      <c r="S3479" s="1"/>
      <c r="T3479" s="1" t="s">
        <v>52</v>
      </c>
      <c r="U3479" s="1" t="s">
        <v>53</v>
      </c>
      <c r="V3479" t="s">
        <v>29</v>
      </c>
      <c r="W3479"/>
      <c r="X3479" t="s">
        <v>30</v>
      </c>
    </row>
    <row r="3480" spans="2:24">
      <c r="B3480" s="2" t="s">
        <v>4934</v>
      </c>
      <c r="C3480" s="1"/>
      <c r="D3480" s="1"/>
      <c r="E3480" s="1"/>
      <c r="F3480" s="1"/>
      <c r="G3480" s="1"/>
      <c r="H3480" s="1"/>
      <c r="I3480"/>
      <c r="J3480"/>
      <c r="K3480"/>
      <c r="L3480"/>
      <c r="M3480"/>
      <c r="N3480"/>
      <c r="O3480"/>
      <c r="Q3480" t="s">
        <v>25</v>
      </c>
      <c r="R3480" s="1"/>
      <c r="S3480" s="1"/>
      <c r="T3480" s="1" t="s">
        <v>2416</v>
      </c>
      <c r="U3480" s="1" t="s">
        <v>28</v>
      </c>
      <c r="V3480" t="s">
        <v>29</v>
      </c>
      <c r="W3480"/>
      <c r="X3480" t="s">
        <v>30</v>
      </c>
    </row>
    <row r="3481" spans="2:24">
      <c r="B3481" s="2" t="s">
        <v>4935</v>
      </c>
      <c r="C3481" s="1"/>
      <c r="D3481" s="1"/>
      <c r="E3481" s="1"/>
      <c r="F3481" s="1"/>
      <c r="G3481" s="1"/>
      <c r="H3481" s="1"/>
      <c r="I3481"/>
      <c r="J3481"/>
      <c r="K3481"/>
      <c r="L3481"/>
      <c r="M3481"/>
      <c r="N3481"/>
      <c r="O3481"/>
      <c r="Q3481" t="s">
        <v>25</v>
      </c>
      <c r="R3481" s="1"/>
      <c r="S3481" s="1"/>
      <c r="T3481" s="1" t="s">
        <v>678</v>
      </c>
      <c r="U3481" s="1" t="s">
        <v>90</v>
      </c>
      <c r="V3481" t="s">
        <v>29</v>
      </c>
      <c r="W3481"/>
      <c r="X3481" t="s">
        <v>30</v>
      </c>
    </row>
    <row r="3482" spans="2:24">
      <c r="B3482" s="2" t="s">
        <v>4936</v>
      </c>
      <c r="C3482" s="1">
        <v>9000734564</v>
      </c>
      <c r="D3482" s="1"/>
      <c r="E3482" s="1"/>
      <c r="F3482" s="1"/>
      <c r="G3482" s="1" t="s">
        <v>72</v>
      </c>
      <c r="H3482" s="1" t="s">
        <v>92</v>
      </c>
      <c r="I3482"/>
      <c r="J3482"/>
      <c r="K3482"/>
      <c r="L3482"/>
      <c r="M3482"/>
      <c r="N3482"/>
      <c r="O3482"/>
      <c r="Q3482" t="s">
        <v>25</v>
      </c>
      <c r="R3482" s="1"/>
      <c r="S3482" s="1"/>
      <c r="T3482" s="1" t="s">
        <v>184</v>
      </c>
      <c r="U3482" s="1" t="s">
        <v>185</v>
      </c>
      <c r="V3482" t="s">
        <v>29</v>
      </c>
      <c r="W3482"/>
      <c r="X3482" t="s">
        <v>30</v>
      </c>
    </row>
    <row r="3483" spans="2:24">
      <c r="B3483" s="2" t="s">
        <v>4937</v>
      </c>
      <c r="C3483" s="1"/>
      <c r="D3483" s="1"/>
      <c r="E3483" s="1"/>
      <c r="F3483" s="1"/>
      <c r="G3483" s="1"/>
      <c r="H3483" s="1"/>
      <c r="I3483"/>
      <c r="J3483"/>
      <c r="K3483"/>
      <c r="L3483"/>
      <c r="M3483"/>
      <c r="N3483"/>
      <c r="O3483"/>
      <c r="Q3483" t="s">
        <v>25</v>
      </c>
      <c r="R3483" s="1"/>
      <c r="S3483" s="1"/>
      <c r="T3483" s="1" t="s">
        <v>264</v>
      </c>
      <c r="U3483" s="1" t="s">
        <v>28</v>
      </c>
      <c r="V3483" t="s">
        <v>29</v>
      </c>
      <c r="W3483"/>
      <c r="X3483" t="s">
        <v>30</v>
      </c>
    </row>
    <row r="3484" spans="2:24">
      <c r="B3484" s="2" t="s">
        <v>4938</v>
      </c>
      <c r="C3484" s="1"/>
      <c r="D3484" s="1"/>
      <c r="E3484" s="1"/>
      <c r="F3484" s="1"/>
      <c r="G3484" s="1"/>
      <c r="H3484" s="1"/>
      <c r="I3484"/>
      <c r="J3484"/>
      <c r="K3484"/>
      <c r="L3484"/>
      <c r="M3484"/>
      <c r="N3484"/>
      <c r="O3484"/>
      <c r="Q3484" t="s">
        <v>25</v>
      </c>
      <c r="R3484" s="1" t="s">
        <v>4939</v>
      </c>
      <c r="S3484" s="1"/>
      <c r="T3484" s="1" t="s">
        <v>631</v>
      </c>
      <c r="U3484" s="1" t="s">
        <v>102</v>
      </c>
      <c r="V3484" t="s">
        <v>29</v>
      </c>
      <c r="W3484"/>
      <c r="X3484" t="s">
        <v>30</v>
      </c>
    </row>
    <row r="3485" spans="2:24">
      <c r="B3485" s="2" t="s">
        <v>4940</v>
      </c>
      <c r="C3485" s="1"/>
      <c r="D3485" s="1"/>
      <c r="E3485" s="1"/>
      <c r="F3485" s="1"/>
      <c r="G3485" s="1"/>
      <c r="H3485" s="1"/>
      <c r="I3485"/>
      <c r="J3485"/>
      <c r="K3485"/>
      <c r="L3485"/>
      <c r="M3485"/>
      <c r="N3485"/>
      <c r="O3485"/>
      <c r="Q3485" t="s">
        <v>25</v>
      </c>
      <c r="R3485" s="1" t="s">
        <v>4941</v>
      </c>
      <c r="S3485" s="1"/>
      <c r="T3485" s="1" t="s">
        <v>52</v>
      </c>
      <c r="U3485" s="1" t="s">
        <v>53</v>
      </c>
      <c r="V3485" t="s">
        <v>29</v>
      </c>
      <c r="W3485"/>
      <c r="X3485" t="s">
        <v>30</v>
      </c>
    </row>
    <row r="3486" spans="2:24">
      <c r="B3486" s="2" t="s">
        <v>4942</v>
      </c>
      <c r="C3486" s="1"/>
      <c r="D3486" s="1"/>
      <c r="E3486" s="1"/>
      <c r="F3486" s="1"/>
      <c r="G3486" s="1"/>
      <c r="H3486" s="1"/>
      <c r="I3486"/>
      <c r="J3486"/>
      <c r="K3486"/>
      <c r="L3486"/>
      <c r="M3486"/>
      <c r="N3486"/>
      <c r="O3486"/>
      <c r="Q3486" t="s">
        <v>25</v>
      </c>
      <c r="R3486" s="1"/>
      <c r="S3486" s="1"/>
      <c r="T3486" s="1" t="s">
        <v>184</v>
      </c>
      <c r="U3486" s="1" t="s">
        <v>185</v>
      </c>
      <c r="V3486" t="s">
        <v>29</v>
      </c>
      <c r="W3486"/>
      <c r="X3486" t="s">
        <v>30</v>
      </c>
    </row>
    <row r="3487" spans="2:24">
      <c r="B3487" s="2" t="s">
        <v>4943</v>
      </c>
      <c r="C3487" s="1">
        <v>8194977439</v>
      </c>
      <c r="D3487" s="1"/>
      <c r="E3487" s="1"/>
      <c r="F3487" s="1"/>
      <c r="G3487" s="1" t="s">
        <v>45</v>
      </c>
      <c r="H3487" s="1" t="s">
        <v>57</v>
      </c>
      <c r="I3487"/>
      <c r="J3487"/>
      <c r="K3487"/>
      <c r="L3487"/>
      <c r="M3487"/>
      <c r="N3487"/>
      <c r="O3487"/>
      <c r="Q3487" t="s">
        <v>25</v>
      </c>
      <c r="R3487" s="1" t="s">
        <v>4944</v>
      </c>
      <c r="S3487" s="1"/>
      <c r="T3487" s="1" t="s">
        <v>1171</v>
      </c>
      <c r="U3487" s="1" t="s">
        <v>90</v>
      </c>
      <c r="V3487" t="s">
        <v>29</v>
      </c>
      <c r="W3487"/>
      <c r="X3487" t="s">
        <v>30</v>
      </c>
    </row>
    <row r="3488" spans="2:24">
      <c r="B3488" s="2" t="s">
        <v>4945</v>
      </c>
      <c r="C3488" s="1"/>
      <c r="D3488" s="1"/>
      <c r="E3488" s="1"/>
      <c r="F3488" s="1"/>
      <c r="G3488" s="1"/>
      <c r="H3488" s="1"/>
      <c r="I3488"/>
      <c r="J3488"/>
      <c r="K3488"/>
      <c r="L3488"/>
      <c r="M3488"/>
      <c r="N3488"/>
      <c r="O3488"/>
      <c r="Q3488" t="s">
        <v>25</v>
      </c>
      <c r="R3488" s="1"/>
      <c r="S3488" s="1"/>
      <c r="T3488" s="1" t="s">
        <v>52</v>
      </c>
      <c r="U3488" s="1" t="s">
        <v>53</v>
      </c>
      <c r="V3488" t="s">
        <v>29</v>
      </c>
      <c r="W3488"/>
      <c r="X3488" t="s">
        <v>30</v>
      </c>
    </row>
    <row r="3489" spans="2:24">
      <c r="B3489" s="2" t="s">
        <v>4946</v>
      </c>
      <c r="C3489" s="1"/>
      <c r="D3489" s="1"/>
      <c r="E3489" s="1"/>
      <c r="F3489" s="1"/>
      <c r="G3489" s="1"/>
      <c r="H3489" s="1"/>
      <c r="I3489"/>
      <c r="J3489"/>
      <c r="K3489"/>
      <c r="L3489"/>
      <c r="M3489"/>
      <c r="N3489"/>
      <c r="O3489"/>
      <c r="Q3489" t="s">
        <v>25</v>
      </c>
      <c r="R3489" s="1"/>
      <c r="S3489" s="1"/>
      <c r="T3489" s="1" t="s">
        <v>356</v>
      </c>
      <c r="U3489" s="1" t="s">
        <v>78</v>
      </c>
      <c r="V3489" t="s">
        <v>29</v>
      </c>
      <c r="W3489"/>
      <c r="X3489" t="s">
        <v>30</v>
      </c>
    </row>
    <row r="3490" spans="2:24">
      <c r="B3490" s="2" t="s">
        <v>4947</v>
      </c>
      <c r="C3490" s="1"/>
      <c r="D3490" s="1"/>
      <c r="E3490" s="1"/>
      <c r="F3490" s="1"/>
      <c r="G3490" s="1"/>
      <c r="H3490" s="1"/>
      <c r="I3490"/>
      <c r="J3490"/>
      <c r="K3490"/>
      <c r="L3490"/>
      <c r="M3490"/>
      <c r="N3490"/>
      <c r="O3490"/>
      <c r="Q3490" t="s">
        <v>25</v>
      </c>
      <c r="R3490" s="1"/>
      <c r="S3490" s="1"/>
      <c r="T3490" s="1" t="s">
        <v>333</v>
      </c>
      <c r="U3490" s="1" t="s">
        <v>28</v>
      </c>
      <c r="V3490" t="s">
        <v>29</v>
      </c>
      <c r="W3490"/>
      <c r="X3490" t="s">
        <v>30</v>
      </c>
    </row>
    <row r="3491" spans="2:24">
      <c r="B3491" s="2" t="s">
        <v>4948</v>
      </c>
      <c r="C3491" s="1"/>
      <c r="D3491" s="1"/>
      <c r="E3491" s="1"/>
      <c r="F3491" s="1"/>
      <c r="G3491" s="1"/>
      <c r="H3491" s="1"/>
      <c r="I3491"/>
      <c r="J3491"/>
      <c r="K3491"/>
      <c r="L3491"/>
      <c r="M3491"/>
      <c r="N3491"/>
      <c r="O3491"/>
      <c r="Q3491" t="s">
        <v>25</v>
      </c>
      <c r="R3491" s="1"/>
      <c r="S3491" s="1"/>
      <c r="T3491" s="1" t="s">
        <v>391</v>
      </c>
      <c r="U3491" s="1" t="s">
        <v>350</v>
      </c>
      <c r="V3491" t="s">
        <v>29</v>
      </c>
      <c r="W3491"/>
      <c r="X3491" t="s">
        <v>30</v>
      </c>
    </row>
    <row r="3492" spans="2:24">
      <c r="B3492" s="2" t="s">
        <v>4949</v>
      </c>
      <c r="C3492" s="1"/>
      <c r="D3492" s="1"/>
      <c r="E3492" s="1"/>
      <c r="F3492" s="1"/>
      <c r="G3492" s="1"/>
      <c r="H3492" s="1"/>
      <c r="I3492"/>
      <c r="J3492"/>
      <c r="K3492"/>
      <c r="L3492"/>
      <c r="M3492"/>
      <c r="N3492"/>
      <c r="O3492"/>
      <c r="Q3492" t="s">
        <v>25</v>
      </c>
      <c r="R3492" s="1"/>
      <c r="S3492" s="1"/>
      <c r="T3492" s="1" t="s">
        <v>139</v>
      </c>
      <c r="U3492" s="1" t="s">
        <v>28</v>
      </c>
      <c r="V3492" t="s">
        <v>29</v>
      </c>
      <c r="W3492"/>
      <c r="X3492" t="s">
        <v>30</v>
      </c>
    </row>
    <row r="3493" spans="2:24">
      <c r="B3493" s="2" t="s">
        <v>4950</v>
      </c>
      <c r="C3493" s="1"/>
      <c r="D3493" s="1"/>
      <c r="E3493" s="1"/>
      <c r="F3493" s="1"/>
      <c r="G3493" s="1"/>
      <c r="H3493" s="1"/>
      <c r="I3493"/>
      <c r="J3493"/>
      <c r="K3493"/>
      <c r="L3493"/>
      <c r="M3493"/>
      <c r="N3493"/>
      <c r="O3493"/>
      <c r="Q3493" t="s">
        <v>25</v>
      </c>
      <c r="R3493" s="1" t="s">
        <v>4951</v>
      </c>
      <c r="S3493" s="1"/>
      <c r="T3493" s="1" t="s">
        <v>4364</v>
      </c>
      <c r="U3493" s="1" t="s">
        <v>60</v>
      </c>
      <c r="V3493" t="s">
        <v>29</v>
      </c>
      <c r="W3493"/>
      <c r="X3493" t="s">
        <v>30</v>
      </c>
    </row>
    <row r="3494" spans="2:24">
      <c r="B3494" s="2" t="s">
        <v>4952</v>
      </c>
      <c r="C3494" s="1"/>
      <c r="D3494" s="1"/>
      <c r="E3494" s="1"/>
      <c r="F3494" s="1"/>
      <c r="G3494" s="1"/>
      <c r="H3494" s="1"/>
      <c r="I3494"/>
      <c r="J3494"/>
      <c r="K3494"/>
      <c r="L3494"/>
      <c r="M3494"/>
      <c r="N3494"/>
      <c r="O3494"/>
      <c r="Q3494" t="s">
        <v>25</v>
      </c>
      <c r="R3494" s="1"/>
      <c r="S3494" s="1"/>
      <c r="T3494" s="1" t="s">
        <v>4953</v>
      </c>
      <c r="U3494" s="1" t="s">
        <v>289</v>
      </c>
      <c r="V3494" t="s">
        <v>29</v>
      </c>
      <c r="W3494"/>
      <c r="X3494" t="s">
        <v>30</v>
      </c>
    </row>
    <row r="3495" spans="2:24">
      <c r="B3495" s="2" t="s">
        <v>4954</v>
      </c>
      <c r="C3495" s="1">
        <v>9862041066</v>
      </c>
      <c r="D3495" s="1"/>
      <c r="E3495" s="1"/>
      <c r="F3495" s="1"/>
      <c r="G3495" s="1" t="s">
        <v>199</v>
      </c>
      <c r="H3495" s="1" t="s">
        <v>247</v>
      </c>
      <c r="I3495"/>
      <c r="J3495"/>
      <c r="K3495"/>
      <c r="L3495"/>
      <c r="M3495"/>
      <c r="N3495"/>
      <c r="O3495"/>
      <c r="Q3495" t="s">
        <v>25</v>
      </c>
      <c r="R3495" s="1"/>
      <c r="S3495" s="1"/>
      <c r="T3495" s="1" t="s">
        <v>49</v>
      </c>
      <c r="U3495" s="1" t="s">
        <v>50</v>
      </c>
      <c r="V3495" t="s">
        <v>29</v>
      </c>
      <c r="W3495"/>
      <c r="X3495" t="s">
        <v>30</v>
      </c>
    </row>
    <row r="3496" spans="2:24">
      <c r="B3496" s="2" t="s">
        <v>4955</v>
      </c>
      <c r="C3496" s="1"/>
      <c r="D3496" s="1"/>
      <c r="E3496" s="1"/>
      <c r="F3496" s="1"/>
      <c r="G3496" s="1"/>
      <c r="H3496" s="1"/>
      <c r="I3496"/>
      <c r="J3496"/>
      <c r="K3496"/>
      <c r="L3496"/>
      <c r="M3496"/>
      <c r="N3496"/>
      <c r="O3496"/>
      <c r="Q3496" t="s">
        <v>25</v>
      </c>
      <c r="R3496" s="1" t="s">
        <v>4956</v>
      </c>
      <c r="S3496" s="1"/>
      <c r="T3496" s="1" t="s">
        <v>52</v>
      </c>
      <c r="U3496" s="1" t="s">
        <v>53</v>
      </c>
      <c r="V3496" t="s">
        <v>29</v>
      </c>
      <c r="W3496"/>
      <c r="X3496" t="s">
        <v>30</v>
      </c>
    </row>
    <row r="3497" spans="2:24">
      <c r="B3497" s="2" t="s">
        <v>4957</v>
      </c>
      <c r="C3497" s="1"/>
      <c r="D3497" s="1"/>
      <c r="E3497" s="1"/>
      <c r="F3497" s="1"/>
      <c r="G3497" s="1"/>
      <c r="H3497" s="1"/>
      <c r="I3497"/>
      <c r="J3497"/>
      <c r="K3497"/>
      <c r="L3497"/>
      <c r="M3497"/>
      <c r="N3497"/>
      <c r="O3497"/>
      <c r="Q3497" t="s">
        <v>25</v>
      </c>
      <c r="R3497" s="1" t="s">
        <v>4958</v>
      </c>
      <c r="S3497" s="1"/>
      <c r="T3497" s="1" t="s">
        <v>52</v>
      </c>
      <c r="U3497" s="1" t="s">
        <v>53</v>
      </c>
      <c r="V3497" t="s">
        <v>29</v>
      </c>
      <c r="W3497"/>
      <c r="X3497" t="s">
        <v>30</v>
      </c>
    </row>
    <row r="3498" spans="2:24">
      <c r="B3498" s="2" t="s">
        <v>4959</v>
      </c>
      <c r="C3498" s="1">
        <v>9334210213</v>
      </c>
      <c r="D3498" s="1"/>
      <c r="E3498" s="1"/>
      <c r="F3498" s="1"/>
      <c r="G3498" s="1" t="s">
        <v>230</v>
      </c>
      <c r="H3498" s="1" t="s">
        <v>247</v>
      </c>
      <c r="I3498"/>
      <c r="J3498"/>
      <c r="K3498"/>
      <c r="L3498"/>
      <c r="M3498"/>
      <c r="N3498"/>
      <c r="O3498"/>
      <c r="Q3498" t="s">
        <v>25</v>
      </c>
      <c r="R3498" s="1"/>
      <c r="S3498" s="1"/>
      <c r="T3498" s="1" t="s">
        <v>157</v>
      </c>
      <c r="U3498" s="1" t="s">
        <v>158</v>
      </c>
      <c r="V3498" t="s">
        <v>29</v>
      </c>
      <c r="W3498"/>
      <c r="X3498" t="s">
        <v>30</v>
      </c>
    </row>
    <row r="3499" spans="2:24">
      <c r="B3499" s="2" t="s">
        <v>4960</v>
      </c>
      <c r="C3499" s="1">
        <v>9316207276</v>
      </c>
      <c r="D3499" s="1"/>
      <c r="E3499" s="1"/>
      <c r="F3499" s="1"/>
      <c r="G3499" s="1" t="s">
        <v>45</v>
      </c>
      <c r="H3499" s="1" t="s">
        <v>331</v>
      </c>
      <c r="I3499"/>
      <c r="J3499"/>
      <c r="K3499"/>
      <c r="L3499"/>
      <c r="M3499"/>
      <c r="N3499"/>
      <c r="O3499"/>
      <c r="Q3499" t="s">
        <v>25</v>
      </c>
      <c r="R3499" s="1"/>
      <c r="S3499" s="1"/>
      <c r="T3499" s="1" t="s">
        <v>1052</v>
      </c>
      <c r="U3499" s="1" t="s">
        <v>78</v>
      </c>
      <c r="V3499" t="s">
        <v>29</v>
      </c>
      <c r="W3499"/>
      <c r="X3499" t="s">
        <v>30</v>
      </c>
    </row>
    <row r="3500" spans="2:24">
      <c r="B3500" s="2" t="s">
        <v>4961</v>
      </c>
      <c r="C3500" s="1"/>
      <c r="D3500" s="1"/>
      <c r="E3500" s="1"/>
      <c r="F3500" s="1"/>
      <c r="G3500" s="1"/>
      <c r="H3500" s="1"/>
      <c r="I3500"/>
      <c r="J3500"/>
      <c r="K3500"/>
      <c r="L3500"/>
      <c r="M3500"/>
      <c r="N3500"/>
      <c r="O3500"/>
      <c r="Q3500" t="s">
        <v>25</v>
      </c>
      <c r="R3500" s="1"/>
      <c r="S3500" s="1"/>
      <c r="T3500" s="1" t="s">
        <v>52</v>
      </c>
      <c r="U3500" s="1" t="s">
        <v>53</v>
      </c>
      <c r="V3500" t="s">
        <v>29</v>
      </c>
      <c r="W3500"/>
      <c r="X3500" t="s">
        <v>30</v>
      </c>
    </row>
    <row r="3501" spans="2:24">
      <c r="B3501" s="2" t="s">
        <v>4962</v>
      </c>
      <c r="C3501" s="1"/>
      <c r="D3501" s="1"/>
      <c r="E3501" s="1"/>
      <c r="F3501" s="1"/>
      <c r="G3501" s="1"/>
      <c r="H3501" s="1"/>
      <c r="I3501"/>
      <c r="J3501"/>
      <c r="K3501"/>
      <c r="L3501"/>
      <c r="M3501"/>
      <c r="N3501"/>
      <c r="O3501"/>
      <c r="Q3501" t="s">
        <v>25</v>
      </c>
      <c r="R3501" s="1" t="s">
        <v>4963</v>
      </c>
      <c r="S3501" s="1"/>
      <c r="T3501" s="1" t="s">
        <v>52</v>
      </c>
      <c r="U3501" s="1" t="s">
        <v>53</v>
      </c>
      <c r="V3501" t="s">
        <v>29</v>
      </c>
      <c r="W3501"/>
      <c r="X3501" t="s">
        <v>30</v>
      </c>
    </row>
    <row r="3502" spans="2:24">
      <c r="B3502" s="2" t="s">
        <v>4964</v>
      </c>
      <c r="C3502" s="1"/>
      <c r="D3502" s="1"/>
      <c r="E3502" s="1"/>
      <c r="F3502" s="1"/>
      <c r="G3502" s="1"/>
      <c r="H3502" s="1"/>
      <c r="I3502"/>
      <c r="J3502"/>
      <c r="K3502"/>
      <c r="L3502"/>
      <c r="M3502"/>
      <c r="N3502"/>
      <c r="O3502"/>
      <c r="Q3502" t="s">
        <v>25</v>
      </c>
      <c r="R3502" s="1"/>
      <c r="S3502" s="1"/>
      <c r="T3502" s="1" t="s">
        <v>4625</v>
      </c>
      <c r="U3502" s="1" t="s">
        <v>28</v>
      </c>
      <c r="V3502" t="s">
        <v>29</v>
      </c>
      <c r="W3502"/>
      <c r="X3502" t="s">
        <v>30</v>
      </c>
    </row>
    <row r="3503" spans="2:24">
      <c r="B3503" s="2" t="s">
        <v>4965</v>
      </c>
      <c r="C3503" s="1">
        <v>9571250100</v>
      </c>
      <c r="D3503" s="1"/>
      <c r="E3503" s="1"/>
      <c r="F3503" s="1"/>
      <c r="G3503" s="1" t="s">
        <v>45</v>
      </c>
      <c r="H3503" s="1" t="s">
        <v>331</v>
      </c>
      <c r="I3503"/>
      <c r="J3503"/>
      <c r="K3503"/>
      <c r="L3503"/>
      <c r="M3503"/>
      <c r="N3503"/>
      <c r="O3503"/>
      <c r="Q3503" t="s">
        <v>25</v>
      </c>
      <c r="R3503" s="1"/>
      <c r="S3503" s="1"/>
      <c r="T3503" s="1" t="s">
        <v>908</v>
      </c>
      <c r="U3503" s="1" t="s">
        <v>43</v>
      </c>
      <c r="V3503" t="s">
        <v>29</v>
      </c>
      <c r="W3503"/>
      <c r="X3503" t="s">
        <v>30</v>
      </c>
    </row>
    <row r="3504" spans="2:24">
      <c r="B3504" s="2" t="s">
        <v>4966</v>
      </c>
      <c r="C3504" s="1"/>
      <c r="D3504" s="1"/>
      <c r="E3504" s="1"/>
      <c r="F3504" s="1"/>
      <c r="G3504" s="1"/>
      <c r="H3504" s="1"/>
      <c r="I3504"/>
      <c r="J3504"/>
      <c r="K3504"/>
      <c r="L3504"/>
      <c r="M3504"/>
      <c r="N3504"/>
      <c r="O3504"/>
      <c r="Q3504" t="s">
        <v>25</v>
      </c>
      <c r="R3504" s="1"/>
      <c r="S3504" s="1"/>
      <c r="T3504" s="1" t="s">
        <v>457</v>
      </c>
      <c r="U3504" s="1" t="s">
        <v>33</v>
      </c>
      <c r="V3504" t="s">
        <v>29</v>
      </c>
      <c r="W3504"/>
      <c r="X3504" t="s">
        <v>30</v>
      </c>
    </row>
    <row r="3505" spans="2:24">
      <c r="B3505" s="2" t="s">
        <v>4967</v>
      </c>
      <c r="C3505" s="1">
        <v>9967991233</v>
      </c>
      <c r="D3505" s="1"/>
      <c r="E3505" s="1"/>
      <c r="F3505" s="1"/>
      <c r="G3505" s="1" t="s">
        <v>45</v>
      </c>
      <c r="H3505" s="1" t="s">
        <v>57</v>
      </c>
      <c r="I3505"/>
      <c r="J3505"/>
      <c r="K3505"/>
      <c r="L3505"/>
      <c r="M3505"/>
      <c r="N3505"/>
      <c r="O3505"/>
      <c r="Q3505" t="s">
        <v>25</v>
      </c>
      <c r="R3505" s="1" t="s">
        <v>4968</v>
      </c>
      <c r="S3505" s="1"/>
      <c r="T3505" s="1" t="s">
        <v>211</v>
      </c>
      <c r="U3505" s="1" t="s">
        <v>33</v>
      </c>
      <c r="V3505" t="s">
        <v>29</v>
      </c>
      <c r="W3505"/>
      <c r="X3505" t="s">
        <v>30</v>
      </c>
    </row>
    <row r="3506" spans="2:24">
      <c r="B3506" s="2" t="s">
        <v>4969</v>
      </c>
      <c r="C3506" s="1"/>
      <c r="D3506" s="1"/>
      <c r="E3506" s="1"/>
      <c r="F3506" s="1"/>
      <c r="G3506" s="1"/>
      <c r="H3506" s="1"/>
      <c r="I3506"/>
      <c r="J3506"/>
      <c r="K3506"/>
      <c r="L3506"/>
      <c r="M3506"/>
      <c r="N3506"/>
      <c r="O3506"/>
      <c r="Q3506" t="s">
        <v>25</v>
      </c>
      <c r="R3506" s="1" t="s">
        <v>4970</v>
      </c>
      <c r="S3506" s="1"/>
      <c r="T3506" s="1" t="s">
        <v>1005</v>
      </c>
      <c r="U3506" s="1" t="s">
        <v>90</v>
      </c>
      <c r="V3506" t="s">
        <v>29</v>
      </c>
      <c r="W3506"/>
      <c r="X3506" t="s">
        <v>30</v>
      </c>
    </row>
    <row r="3507" spans="2:24">
      <c r="B3507" s="2" t="s">
        <v>4971</v>
      </c>
      <c r="C3507" s="1"/>
      <c r="D3507" s="1"/>
      <c r="E3507" s="1"/>
      <c r="F3507" s="1"/>
      <c r="G3507" s="1"/>
      <c r="H3507" s="1"/>
      <c r="I3507"/>
      <c r="J3507"/>
      <c r="K3507"/>
      <c r="L3507"/>
      <c r="M3507"/>
      <c r="N3507"/>
      <c r="O3507"/>
      <c r="Q3507" t="s">
        <v>25</v>
      </c>
      <c r="R3507" s="1" t="s">
        <v>4972</v>
      </c>
      <c r="S3507" s="1"/>
      <c r="T3507" s="1" t="s">
        <v>52</v>
      </c>
      <c r="U3507" s="1" t="s">
        <v>53</v>
      </c>
      <c r="V3507" t="s">
        <v>29</v>
      </c>
      <c r="W3507"/>
      <c r="X3507" t="s">
        <v>30</v>
      </c>
    </row>
    <row r="3508" spans="2:24">
      <c r="B3508" s="2" t="s">
        <v>4973</v>
      </c>
      <c r="C3508" s="1"/>
      <c r="D3508" s="1"/>
      <c r="E3508" s="1"/>
      <c r="F3508" s="1"/>
      <c r="G3508" s="1"/>
      <c r="H3508" s="1"/>
      <c r="I3508"/>
      <c r="J3508"/>
      <c r="K3508"/>
      <c r="L3508"/>
      <c r="M3508"/>
      <c r="N3508"/>
      <c r="O3508"/>
      <c r="Q3508" t="s">
        <v>25</v>
      </c>
      <c r="R3508" s="1" t="s">
        <v>4974</v>
      </c>
      <c r="S3508" s="1"/>
      <c r="T3508" s="1" t="s">
        <v>52</v>
      </c>
      <c r="U3508" s="1" t="s">
        <v>53</v>
      </c>
      <c r="V3508" t="s">
        <v>29</v>
      </c>
      <c r="W3508"/>
      <c r="X3508" t="s">
        <v>30</v>
      </c>
    </row>
    <row r="3509" spans="2:24">
      <c r="B3509" s="2" t="s">
        <v>4975</v>
      </c>
      <c r="C3509" s="1"/>
      <c r="D3509" s="1"/>
      <c r="E3509" s="1"/>
      <c r="F3509" s="1"/>
      <c r="G3509" s="1"/>
      <c r="H3509" s="1"/>
      <c r="I3509"/>
      <c r="J3509"/>
      <c r="K3509"/>
      <c r="L3509"/>
      <c r="M3509"/>
      <c r="N3509"/>
      <c r="O3509"/>
      <c r="Q3509" t="s">
        <v>25</v>
      </c>
      <c r="R3509" s="1"/>
      <c r="S3509" s="1"/>
      <c r="T3509" s="1" t="s">
        <v>52</v>
      </c>
      <c r="U3509" s="1" t="s">
        <v>53</v>
      </c>
      <c r="V3509" t="s">
        <v>29</v>
      </c>
      <c r="W3509"/>
      <c r="X3509" t="s">
        <v>30</v>
      </c>
    </row>
    <row r="3510" spans="2:24">
      <c r="B3510" s="2" t="s">
        <v>4976</v>
      </c>
      <c r="C3510" s="1">
        <v>9005999509</v>
      </c>
      <c r="D3510" s="1"/>
      <c r="E3510" s="1"/>
      <c r="F3510" s="1"/>
      <c r="G3510" s="1" t="s">
        <v>45</v>
      </c>
      <c r="H3510" s="1" t="s">
        <v>331</v>
      </c>
      <c r="I3510"/>
      <c r="J3510"/>
      <c r="K3510"/>
      <c r="L3510"/>
      <c r="M3510"/>
      <c r="N3510"/>
      <c r="O3510"/>
      <c r="Q3510" t="s">
        <v>25</v>
      </c>
      <c r="R3510" s="1"/>
      <c r="S3510" s="1"/>
      <c r="T3510" s="1" t="s">
        <v>3870</v>
      </c>
      <c r="U3510" s="1" t="s">
        <v>28</v>
      </c>
      <c r="V3510" t="s">
        <v>29</v>
      </c>
      <c r="W3510"/>
      <c r="X3510" t="s">
        <v>30</v>
      </c>
    </row>
    <row r="3511" spans="2:24">
      <c r="B3511" s="2" t="s">
        <v>4977</v>
      </c>
      <c r="C3511" s="1"/>
      <c r="D3511" s="1"/>
      <c r="E3511" s="1"/>
      <c r="F3511" s="1"/>
      <c r="G3511" s="1"/>
      <c r="H3511" s="1"/>
      <c r="I3511"/>
      <c r="J3511"/>
      <c r="K3511"/>
      <c r="L3511"/>
      <c r="M3511"/>
      <c r="N3511"/>
      <c r="O3511"/>
      <c r="Q3511" t="s">
        <v>25</v>
      </c>
      <c r="R3511" s="1"/>
      <c r="S3511" s="1"/>
      <c r="T3511" s="1" t="s">
        <v>4978</v>
      </c>
      <c r="U3511" s="1" t="s">
        <v>60</v>
      </c>
      <c r="V3511" t="s">
        <v>29</v>
      </c>
      <c r="W3511"/>
      <c r="X3511" t="s">
        <v>30</v>
      </c>
    </row>
    <row r="3512" spans="2:24">
      <c r="B3512" s="2" t="s">
        <v>4979</v>
      </c>
      <c r="C3512" s="1"/>
      <c r="D3512" s="1"/>
      <c r="E3512" s="1"/>
      <c r="F3512" s="1"/>
      <c r="G3512" s="1"/>
      <c r="H3512" s="1"/>
      <c r="I3512"/>
      <c r="J3512"/>
      <c r="K3512"/>
      <c r="L3512"/>
      <c r="M3512"/>
      <c r="N3512"/>
      <c r="O3512"/>
      <c r="Q3512" t="s">
        <v>25</v>
      </c>
      <c r="R3512" s="1"/>
      <c r="S3512" s="1"/>
      <c r="T3512" s="1" t="s">
        <v>363</v>
      </c>
      <c r="U3512" s="1" t="s">
        <v>78</v>
      </c>
      <c r="V3512" t="s">
        <v>29</v>
      </c>
      <c r="W3512"/>
      <c r="X3512" t="s">
        <v>30</v>
      </c>
    </row>
    <row r="3513" spans="2:24">
      <c r="B3513" s="2" t="s">
        <v>4980</v>
      </c>
      <c r="C3513" s="1"/>
      <c r="D3513" s="1"/>
      <c r="E3513" s="1"/>
      <c r="F3513" s="1"/>
      <c r="G3513" s="1"/>
      <c r="H3513" s="1"/>
      <c r="I3513"/>
      <c r="J3513"/>
      <c r="K3513"/>
      <c r="L3513"/>
      <c r="M3513"/>
      <c r="N3513"/>
      <c r="O3513"/>
      <c r="Q3513" t="s">
        <v>25</v>
      </c>
      <c r="R3513" s="1"/>
      <c r="S3513" s="1"/>
      <c r="T3513" s="1" t="s">
        <v>217</v>
      </c>
      <c r="U3513" s="1" t="s">
        <v>28</v>
      </c>
      <c r="V3513" t="s">
        <v>29</v>
      </c>
      <c r="W3513"/>
      <c r="X3513" t="s">
        <v>30</v>
      </c>
    </row>
    <row r="3514" spans="2:24">
      <c r="B3514" s="2" t="s">
        <v>4981</v>
      </c>
      <c r="C3514" s="1"/>
      <c r="D3514" s="1"/>
      <c r="E3514" s="1"/>
      <c r="F3514" s="1"/>
      <c r="G3514" s="1"/>
      <c r="H3514" s="1"/>
      <c r="I3514"/>
      <c r="J3514"/>
      <c r="K3514"/>
      <c r="L3514"/>
      <c r="M3514"/>
      <c r="N3514"/>
      <c r="O3514"/>
      <c r="Q3514" t="s">
        <v>25</v>
      </c>
      <c r="R3514" s="1"/>
      <c r="S3514" s="1"/>
      <c r="T3514" s="1" t="s">
        <v>4982</v>
      </c>
      <c r="U3514" s="1" t="s">
        <v>37</v>
      </c>
      <c r="V3514" t="s">
        <v>29</v>
      </c>
      <c r="W3514"/>
      <c r="X3514" t="s">
        <v>30</v>
      </c>
    </row>
    <row r="3515" spans="2:24">
      <c r="B3515" s="2" t="s">
        <v>4983</v>
      </c>
      <c r="C3515" s="1">
        <v>8210700914</v>
      </c>
      <c r="D3515" s="1"/>
      <c r="E3515" s="1"/>
      <c r="F3515" s="1"/>
      <c r="G3515" s="1" t="s">
        <v>1216</v>
      </c>
      <c r="H3515" s="1" t="s">
        <v>57</v>
      </c>
      <c r="I3515"/>
      <c r="J3515"/>
      <c r="K3515"/>
      <c r="L3515"/>
      <c r="M3515"/>
      <c r="N3515"/>
      <c r="O3515"/>
      <c r="Q3515" t="s">
        <v>25</v>
      </c>
      <c r="R3515" s="1"/>
      <c r="S3515" s="1"/>
      <c r="T3515" s="1" t="s">
        <v>283</v>
      </c>
      <c r="U3515" s="1" t="s">
        <v>284</v>
      </c>
      <c r="V3515" t="s">
        <v>29</v>
      </c>
      <c r="W3515"/>
      <c r="X3515" t="s">
        <v>30</v>
      </c>
    </row>
    <row r="3516" spans="2:24">
      <c r="B3516" s="2" t="s">
        <v>4984</v>
      </c>
      <c r="C3516" s="1">
        <v>6396931144</v>
      </c>
      <c r="D3516" s="1"/>
      <c r="E3516" s="1"/>
      <c r="F3516" s="1"/>
      <c r="G3516" s="1" t="s">
        <v>45</v>
      </c>
      <c r="H3516" s="1" t="s">
        <v>476</v>
      </c>
      <c r="I3516"/>
      <c r="J3516"/>
      <c r="K3516"/>
      <c r="L3516"/>
      <c r="M3516"/>
      <c r="N3516"/>
      <c r="O3516"/>
      <c r="Q3516" t="s">
        <v>25</v>
      </c>
      <c r="R3516" s="1"/>
      <c r="S3516" s="1"/>
      <c r="T3516" s="1" t="s">
        <v>986</v>
      </c>
      <c r="U3516" s="1" t="s">
        <v>28</v>
      </c>
      <c r="V3516" t="s">
        <v>29</v>
      </c>
      <c r="W3516"/>
      <c r="X3516" t="s">
        <v>30</v>
      </c>
    </row>
    <row r="3517" spans="2:24">
      <c r="B3517" s="2" t="s">
        <v>4985</v>
      </c>
      <c r="C3517" s="1"/>
      <c r="D3517" s="1"/>
      <c r="E3517" s="1"/>
      <c r="F3517" s="1"/>
      <c r="G3517" s="1"/>
      <c r="H3517" s="1"/>
      <c r="I3517"/>
      <c r="J3517"/>
      <c r="K3517"/>
      <c r="L3517"/>
      <c r="M3517"/>
      <c r="N3517"/>
      <c r="O3517"/>
      <c r="Q3517" t="s">
        <v>25</v>
      </c>
      <c r="R3517" s="1" t="s">
        <v>4986</v>
      </c>
      <c r="S3517" s="1"/>
      <c r="T3517" s="1" t="s">
        <v>363</v>
      </c>
      <c r="U3517" s="1" t="s">
        <v>78</v>
      </c>
      <c r="V3517" t="s">
        <v>29</v>
      </c>
      <c r="W3517"/>
      <c r="X3517" t="s">
        <v>30</v>
      </c>
    </row>
    <row r="3518" spans="2:24">
      <c r="B3518" s="2" t="s">
        <v>4987</v>
      </c>
      <c r="C3518" s="1">
        <v>9990730148</v>
      </c>
      <c r="D3518" s="1"/>
      <c r="E3518" s="1"/>
      <c r="F3518" s="1"/>
      <c r="G3518" s="1" t="s">
        <v>230</v>
      </c>
      <c r="H3518" s="1" t="s">
        <v>46</v>
      </c>
      <c r="I3518"/>
      <c r="J3518"/>
      <c r="K3518"/>
      <c r="L3518"/>
      <c r="M3518"/>
      <c r="N3518"/>
      <c r="O3518"/>
      <c r="Q3518" t="s">
        <v>25</v>
      </c>
      <c r="R3518" s="1"/>
      <c r="S3518" s="1"/>
      <c r="T3518" s="1" t="s">
        <v>301</v>
      </c>
      <c r="U3518" s="1" t="s">
        <v>53</v>
      </c>
      <c r="V3518" t="s">
        <v>29</v>
      </c>
      <c r="W3518"/>
      <c r="X3518" t="s">
        <v>30</v>
      </c>
    </row>
    <row r="3519" spans="2:24">
      <c r="B3519" s="2" t="s">
        <v>4988</v>
      </c>
      <c r="C3519" s="1">
        <v>8999984575</v>
      </c>
      <c r="D3519" s="1"/>
      <c r="E3519" s="1"/>
      <c r="F3519" s="1"/>
      <c r="G3519" s="1" t="s">
        <v>72</v>
      </c>
      <c r="H3519" s="1" t="s">
        <v>46</v>
      </c>
      <c r="I3519"/>
      <c r="J3519"/>
      <c r="K3519"/>
      <c r="L3519"/>
      <c r="M3519"/>
      <c r="N3519"/>
      <c r="O3519"/>
      <c r="Q3519" t="s">
        <v>25</v>
      </c>
      <c r="R3519" s="1"/>
      <c r="S3519" s="1"/>
      <c r="T3519" s="1" t="s">
        <v>1287</v>
      </c>
      <c r="U3519" s="1" t="s">
        <v>1288</v>
      </c>
      <c r="V3519" t="s">
        <v>29</v>
      </c>
      <c r="W3519"/>
      <c r="X3519" t="s">
        <v>30</v>
      </c>
    </row>
    <row r="3520" spans="2:24">
      <c r="B3520" s="2" t="s">
        <v>4989</v>
      </c>
      <c r="C3520" s="1"/>
      <c r="D3520" s="1"/>
      <c r="E3520" s="1"/>
      <c r="F3520" s="1"/>
      <c r="G3520" s="1"/>
      <c r="H3520" s="1"/>
      <c r="I3520"/>
      <c r="J3520"/>
      <c r="K3520"/>
      <c r="L3520"/>
      <c r="M3520"/>
      <c r="N3520"/>
      <c r="O3520"/>
      <c r="Q3520" t="s">
        <v>25</v>
      </c>
      <c r="R3520" s="1"/>
      <c r="S3520" s="1"/>
      <c r="T3520" s="1" t="s">
        <v>744</v>
      </c>
      <c r="U3520" s="1" t="s">
        <v>102</v>
      </c>
      <c r="V3520" t="s">
        <v>29</v>
      </c>
      <c r="W3520"/>
      <c r="X3520" t="s">
        <v>30</v>
      </c>
    </row>
    <row r="3521" spans="2:24">
      <c r="B3521" s="2" t="s">
        <v>4990</v>
      </c>
      <c r="C3521" s="1">
        <f>919953791335</f>
        <v>919953791335</v>
      </c>
      <c r="D3521" s="1"/>
      <c r="E3521" s="1"/>
      <c r="F3521" s="1"/>
      <c r="G3521" s="1" t="s">
        <v>45</v>
      </c>
      <c r="H3521" s="1" t="s">
        <v>57</v>
      </c>
      <c r="I3521"/>
      <c r="J3521"/>
      <c r="K3521"/>
      <c r="L3521"/>
      <c r="M3521"/>
      <c r="N3521"/>
      <c r="O3521"/>
      <c r="Q3521" t="s">
        <v>25</v>
      </c>
      <c r="R3521" s="1"/>
      <c r="S3521" s="1"/>
      <c r="T3521" s="1" t="s">
        <v>84</v>
      </c>
      <c r="U3521" s="1" t="s">
        <v>53</v>
      </c>
      <c r="V3521" t="s">
        <v>29</v>
      </c>
      <c r="W3521"/>
      <c r="X3521" t="s">
        <v>30</v>
      </c>
    </row>
    <row r="3522" spans="2:24">
      <c r="B3522" s="2" t="s">
        <v>4991</v>
      </c>
      <c r="C3522" s="1">
        <v>8667654033</v>
      </c>
      <c r="D3522" s="1"/>
      <c r="E3522" s="1"/>
      <c r="F3522" s="1"/>
      <c r="G3522" s="1" t="s">
        <v>199</v>
      </c>
      <c r="H3522" s="1" t="s">
        <v>331</v>
      </c>
      <c r="I3522"/>
      <c r="J3522"/>
      <c r="K3522"/>
      <c r="L3522"/>
      <c r="M3522"/>
      <c r="N3522"/>
      <c r="O3522"/>
      <c r="Q3522" t="s">
        <v>25</v>
      </c>
      <c r="R3522" s="1" t="s">
        <v>4992</v>
      </c>
      <c r="S3522" s="1"/>
      <c r="T3522" s="1" t="s">
        <v>2310</v>
      </c>
      <c r="U3522" s="1" t="s">
        <v>179</v>
      </c>
      <c r="V3522" t="s">
        <v>29</v>
      </c>
      <c r="W3522"/>
      <c r="X3522" t="s">
        <v>30</v>
      </c>
    </row>
    <row r="3523" spans="2:24">
      <c r="B3523" s="2" t="s">
        <v>4993</v>
      </c>
      <c r="C3523" s="1">
        <v>9492516756</v>
      </c>
      <c r="D3523" s="1"/>
      <c r="E3523" s="1"/>
      <c r="F3523" s="1"/>
      <c r="G3523" s="1" t="s">
        <v>56</v>
      </c>
      <c r="H3523" s="1" t="s">
        <v>57</v>
      </c>
      <c r="I3523"/>
      <c r="J3523"/>
      <c r="K3523"/>
      <c r="L3523"/>
      <c r="M3523"/>
      <c r="N3523"/>
      <c r="O3523"/>
      <c r="Q3523" t="s">
        <v>25</v>
      </c>
      <c r="R3523" s="1"/>
      <c r="S3523" s="1"/>
      <c r="T3523" s="1" t="s">
        <v>2052</v>
      </c>
      <c r="U3523" s="1" t="s">
        <v>185</v>
      </c>
      <c r="V3523" t="s">
        <v>29</v>
      </c>
      <c r="W3523"/>
      <c r="X3523" t="s">
        <v>30</v>
      </c>
    </row>
    <row r="3524" spans="2:24">
      <c r="B3524" s="2" t="s">
        <v>4994</v>
      </c>
      <c r="C3524" s="1"/>
      <c r="D3524" s="1"/>
      <c r="E3524" s="1"/>
      <c r="F3524" s="1"/>
      <c r="G3524" s="1"/>
      <c r="H3524" s="1"/>
      <c r="I3524"/>
      <c r="J3524"/>
      <c r="K3524"/>
      <c r="L3524"/>
      <c r="M3524"/>
      <c r="N3524"/>
      <c r="O3524"/>
      <c r="Q3524" t="s">
        <v>25</v>
      </c>
      <c r="R3524" s="1" t="s">
        <v>4995</v>
      </c>
      <c r="S3524" s="1"/>
      <c r="T3524" s="1" t="s">
        <v>52</v>
      </c>
      <c r="U3524" s="1" t="s">
        <v>53</v>
      </c>
      <c r="V3524" t="s">
        <v>29</v>
      </c>
      <c r="W3524"/>
      <c r="X3524" t="s">
        <v>30</v>
      </c>
    </row>
    <row r="3525" spans="2:24">
      <c r="B3525" s="2" t="s">
        <v>4996</v>
      </c>
      <c r="C3525" s="1"/>
      <c r="D3525" s="1"/>
      <c r="E3525" s="1"/>
      <c r="F3525" s="1"/>
      <c r="G3525" s="1"/>
      <c r="H3525" s="1"/>
      <c r="I3525"/>
      <c r="J3525"/>
      <c r="K3525"/>
      <c r="L3525"/>
      <c r="M3525"/>
      <c r="N3525"/>
      <c r="O3525"/>
      <c r="Q3525" t="s">
        <v>25</v>
      </c>
      <c r="R3525" s="1" t="s">
        <v>4997</v>
      </c>
      <c r="S3525" s="1"/>
      <c r="T3525" s="1" t="s">
        <v>261</v>
      </c>
      <c r="U3525" s="1" t="s">
        <v>28</v>
      </c>
      <c r="V3525" t="s">
        <v>29</v>
      </c>
      <c r="W3525"/>
      <c r="X3525" t="s">
        <v>30</v>
      </c>
    </row>
    <row r="3526" spans="2:24">
      <c r="B3526" s="2" t="s">
        <v>4998</v>
      </c>
      <c r="C3526" s="1"/>
      <c r="D3526" s="1"/>
      <c r="E3526" s="1"/>
      <c r="F3526" s="1"/>
      <c r="G3526" s="1"/>
      <c r="H3526" s="1"/>
      <c r="I3526"/>
      <c r="J3526"/>
      <c r="K3526"/>
      <c r="L3526"/>
      <c r="M3526"/>
      <c r="N3526"/>
      <c r="O3526"/>
      <c r="Q3526" t="s">
        <v>25</v>
      </c>
      <c r="R3526" s="1"/>
      <c r="S3526" s="1"/>
      <c r="T3526" s="1" t="s">
        <v>211</v>
      </c>
      <c r="U3526" s="1" t="s">
        <v>33</v>
      </c>
      <c r="V3526" t="s">
        <v>29</v>
      </c>
      <c r="W3526"/>
      <c r="X3526" t="s">
        <v>30</v>
      </c>
    </row>
    <row r="3527" spans="2:24">
      <c r="B3527" s="2" t="s">
        <v>4999</v>
      </c>
      <c r="C3527" s="1"/>
      <c r="D3527" s="1"/>
      <c r="E3527" s="1"/>
      <c r="F3527" s="1"/>
      <c r="G3527" s="1"/>
      <c r="H3527" s="1"/>
      <c r="I3527"/>
      <c r="J3527"/>
      <c r="K3527"/>
      <c r="L3527"/>
      <c r="M3527"/>
      <c r="N3527"/>
      <c r="O3527"/>
      <c r="Q3527" t="s">
        <v>25</v>
      </c>
      <c r="R3527" s="1"/>
      <c r="S3527" s="1"/>
      <c r="T3527" s="1" t="s">
        <v>5000</v>
      </c>
      <c r="U3527" s="1" t="s">
        <v>70</v>
      </c>
      <c r="V3527" t="s">
        <v>29</v>
      </c>
      <c r="W3527"/>
      <c r="X3527" t="s">
        <v>30</v>
      </c>
    </row>
    <row r="3528" spans="2:24">
      <c r="B3528" s="2" t="s">
        <v>5001</v>
      </c>
      <c r="C3528" s="1"/>
      <c r="D3528" s="1"/>
      <c r="E3528" s="1"/>
      <c r="F3528" s="1"/>
      <c r="G3528" s="1"/>
      <c r="H3528" s="1"/>
      <c r="I3528"/>
      <c r="J3528"/>
      <c r="K3528"/>
      <c r="L3528"/>
      <c r="M3528"/>
      <c r="N3528"/>
      <c r="O3528"/>
      <c r="Q3528" t="s">
        <v>25</v>
      </c>
      <c r="R3528" s="1"/>
      <c r="S3528" s="1"/>
      <c r="T3528" s="1" t="s">
        <v>115</v>
      </c>
      <c r="U3528" s="1" t="s">
        <v>116</v>
      </c>
      <c r="V3528" t="s">
        <v>29</v>
      </c>
      <c r="W3528"/>
      <c r="X3528" t="s">
        <v>30</v>
      </c>
    </row>
    <row r="3529" spans="2:24">
      <c r="B3529" s="2" t="s">
        <v>5002</v>
      </c>
      <c r="C3529" s="1">
        <v>9953250306</v>
      </c>
      <c r="D3529" s="1"/>
      <c r="E3529" s="1"/>
      <c r="F3529" s="1"/>
      <c r="G3529" s="1" t="s">
        <v>45</v>
      </c>
      <c r="H3529" s="1" t="s">
        <v>46</v>
      </c>
      <c r="I3529"/>
      <c r="J3529"/>
      <c r="K3529"/>
      <c r="L3529"/>
      <c r="M3529"/>
      <c r="N3529"/>
      <c r="O3529"/>
      <c r="Q3529" t="s">
        <v>25</v>
      </c>
      <c r="R3529" s="1"/>
      <c r="S3529" s="1"/>
      <c r="T3529" s="1" t="s">
        <v>73</v>
      </c>
      <c r="U3529" s="1" t="s">
        <v>53</v>
      </c>
      <c r="V3529" t="s">
        <v>29</v>
      </c>
      <c r="W3529"/>
      <c r="X3529" t="s">
        <v>30</v>
      </c>
    </row>
    <row r="3530" spans="2:24">
      <c r="B3530" s="2" t="s">
        <v>5003</v>
      </c>
      <c r="C3530" s="1">
        <v>9472993575</v>
      </c>
      <c r="D3530" s="1"/>
      <c r="E3530" s="1"/>
      <c r="F3530" s="1"/>
      <c r="G3530" s="1" t="s">
        <v>45</v>
      </c>
      <c r="H3530" s="1" t="s">
        <v>331</v>
      </c>
      <c r="I3530"/>
      <c r="J3530"/>
      <c r="K3530"/>
      <c r="L3530"/>
      <c r="M3530"/>
      <c r="N3530"/>
      <c r="O3530"/>
      <c r="Q3530" t="s">
        <v>25</v>
      </c>
      <c r="R3530" s="1" t="s">
        <v>5004</v>
      </c>
      <c r="S3530" s="1"/>
      <c r="T3530" s="1" t="s">
        <v>849</v>
      </c>
      <c r="U3530" s="1" t="s">
        <v>284</v>
      </c>
      <c r="V3530" t="s">
        <v>29</v>
      </c>
      <c r="W3530"/>
      <c r="X3530" t="s">
        <v>30</v>
      </c>
    </row>
    <row r="3531" spans="2:24">
      <c r="B3531" s="2" t="s">
        <v>5005</v>
      </c>
      <c r="C3531" s="1"/>
      <c r="D3531" s="1"/>
      <c r="E3531" s="1"/>
      <c r="F3531" s="1"/>
      <c r="G3531" s="1"/>
      <c r="H3531" s="1"/>
      <c r="I3531"/>
      <c r="J3531"/>
      <c r="K3531"/>
      <c r="L3531"/>
      <c r="M3531"/>
      <c r="N3531"/>
      <c r="O3531"/>
      <c r="Q3531" t="s">
        <v>25</v>
      </c>
      <c r="R3531" s="1"/>
      <c r="S3531" s="1"/>
      <c r="T3531" s="1" t="s">
        <v>39</v>
      </c>
      <c r="U3531" s="1" t="s">
        <v>28</v>
      </c>
      <c r="V3531" t="s">
        <v>29</v>
      </c>
      <c r="W3531"/>
      <c r="X3531" t="s">
        <v>30</v>
      </c>
    </row>
    <row r="3532" spans="2:24">
      <c r="B3532" s="2" t="s">
        <v>5006</v>
      </c>
      <c r="C3532" s="1">
        <v>8442009777</v>
      </c>
      <c r="D3532" s="1"/>
      <c r="E3532" s="1"/>
      <c r="F3532" s="1"/>
      <c r="G3532" s="1" t="s">
        <v>56</v>
      </c>
      <c r="H3532" s="1" t="s">
        <v>231</v>
      </c>
      <c r="I3532"/>
      <c r="J3532"/>
      <c r="K3532"/>
      <c r="L3532"/>
      <c r="M3532"/>
      <c r="N3532"/>
      <c r="O3532"/>
      <c r="Q3532" t="s">
        <v>25</v>
      </c>
      <c r="R3532" s="1"/>
      <c r="S3532" s="1"/>
      <c r="T3532" s="1" t="s">
        <v>5007</v>
      </c>
      <c r="U3532" s="1" t="s">
        <v>43</v>
      </c>
      <c r="V3532" t="s">
        <v>29</v>
      </c>
      <c r="W3532"/>
      <c r="X3532" t="s">
        <v>30</v>
      </c>
    </row>
    <row r="3533" spans="2:24">
      <c r="B3533" s="2" t="s">
        <v>5008</v>
      </c>
      <c r="C3533" s="1">
        <v>8058727298</v>
      </c>
      <c r="D3533" s="1"/>
      <c r="E3533" s="1"/>
      <c r="F3533" s="1"/>
      <c r="G3533" s="1" t="s">
        <v>1216</v>
      </c>
      <c r="H3533" s="1" t="s">
        <v>57</v>
      </c>
      <c r="I3533"/>
      <c r="J3533"/>
      <c r="K3533"/>
      <c r="L3533"/>
      <c r="M3533"/>
      <c r="N3533"/>
      <c r="O3533"/>
      <c r="Q3533" t="s">
        <v>25</v>
      </c>
      <c r="R3533" s="1" t="s">
        <v>5009</v>
      </c>
      <c r="S3533" s="1"/>
      <c r="T3533" s="1" t="s">
        <v>950</v>
      </c>
      <c r="U3533" s="1" t="s">
        <v>43</v>
      </c>
      <c r="V3533" t="s">
        <v>29</v>
      </c>
      <c r="W3533"/>
      <c r="X3533" t="s">
        <v>30</v>
      </c>
    </row>
    <row r="3534" spans="2:24">
      <c r="B3534" s="2" t="s">
        <v>5010</v>
      </c>
      <c r="C3534" s="1">
        <v>8251233824</v>
      </c>
      <c r="D3534" s="1"/>
      <c r="E3534" s="1"/>
      <c r="F3534" s="1"/>
      <c r="G3534" s="1" t="s">
        <v>5011</v>
      </c>
      <c r="H3534" s="1" t="s">
        <v>46</v>
      </c>
      <c r="I3534"/>
      <c r="J3534"/>
      <c r="K3534"/>
      <c r="L3534"/>
      <c r="M3534"/>
      <c r="N3534"/>
      <c r="O3534"/>
      <c r="Q3534" t="s">
        <v>25</v>
      </c>
      <c r="R3534" s="1" t="s">
        <v>5012</v>
      </c>
      <c r="S3534" s="1"/>
      <c r="T3534" s="1" t="s">
        <v>598</v>
      </c>
      <c r="U3534" s="1" t="s">
        <v>102</v>
      </c>
      <c r="V3534" t="s">
        <v>29</v>
      </c>
      <c r="W3534"/>
      <c r="X3534" t="s">
        <v>30</v>
      </c>
    </row>
    <row r="3535" spans="2:24">
      <c r="B3535" s="2" t="s">
        <v>5013</v>
      </c>
      <c r="C3535" s="1"/>
      <c r="D3535" s="1"/>
      <c r="E3535" s="1"/>
      <c r="F3535" s="1"/>
      <c r="G3535" s="1"/>
      <c r="H3535" s="1"/>
      <c r="I3535"/>
      <c r="J3535"/>
      <c r="K3535"/>
      <c r="L3535"/>
      <c r="M3535"/>
      <c r="N3535"/>
      <c r="O3535"/>
      <c r="Q3535" t="s">
        <v>25</v>
      </c>
      <c r="R3535" s="1"/>
      <c r="S3535" s="1"/>
      <c r="T3535" s="1" t="s">
        <v>551</v>
      </c>
      <c r="U3535" s="1" t="s">
        <v>28</v>
      </c>
      <c r="V3535" t="s">
        <v>29</v>
      </c>
      <c r="W3535"/>
      <c r="X3535" t="s">
        <v>30</v>
      </c>
    </row>
    <row r="3536" spans="2:24">
      <c r="B3536" s="2" t="s">
        <v>5014</v>
      </c>
      <c r="C3536" s="1">
        <v>9899900600</v>
      </c>
      <c r="D3536" s="1"/>
      <c r="E3536" s="1"/>
      <c r="F3536" s="1"/>
      <c r="G3536" s="1" t="s">
        <v>230</v>
      </c>
      <c r="H3536" s="1" t="s">
        <v>331</v>
      </c>
      <c r="I3536"/>
      <c r="J3536"/>
      <c r="K3536"/>
      <c r="L3536"/>
      <c r="M3536"/>
      <c r="N3536"/>
      <c r="O3536"/>
      <c r="Q3536" t="s">
        <v>25</v>
      </c>
      <c r="R3536" s="1" t="s">
        <v>5015</v>
      </c>
      <c r="S3536" s="1"/>
      <c r="T3536" s="1" t="s">
        <v>84</v>
      </c>
      <c r="U3536" s="1" t="s">
        <v>53</v>
      </c>
      <c r="V3536" t="s">
        <v>29</v>
      </c>
      <c r="W3536"/>
      <c r="X3536" t="s">
        <v>30</v>
      </c>
    </row>
    <row r="3537" spans="2:24">
      <c r="B3537" s="2" t="s">
        <v>5016</v>
      </c>
      <c r="C3537" s="1">
        <v>6383776208</v>
      </c>
      <c r="D3537" s="1"/>
      <c r="E3537" s="1"/>
      <c r="F3537" s="1"/>
      <c r="G3537" s="1" t="s">
        <v>45</v>
      </c>
      <c r="H3537" s="1" t="s">
        <v>1268</v>
      </c>
      <c r="I3537"/>
      <c r="J3537"/>
      <c r="K3537"/>
      <c r="L3537"/>
      <c r="M3537"/>
      <c r="N3537"/>
      <c r="O3537"/>
      <c r="Q3537" t="s">
        <v>25</v>
      </c>
      <c r="R3537" s="1"/>
      <c r="S3537" s="1"/>
      <c r="T3537" s="1" t="s">
        <v>2563</v>
      </c>
      <c r="U3537" s="1" t="s">
        <v>179</v>
      </c>
      <c r="V3537" t="s">
        <v>29</v>
      </c>
      <c r="W3537"/>
      <c r="X3537" t="s">
        <v>30</v>
      </c>
    </row>
    <row r="3538" spans="2:24">
      <c r="B3538" s="2" t="s">
        <v>5017</v>
      </c>
      <c r="C3538" s="1"/>
      <c r="D3538" s="1"/>
      <c r="E3538" s="1"/>
      <c r="F3538" s="1"/>
      <c r="G3538" s="1"/>
      <c r="H3538" s="1"/>
      <c r="I3538"/>
      <c r="J3538"/>
      <c r="K3538"/>
      <c r="L3538"/>
      <c r="M3538"/>
      <c r="N3538"/>
      <c r="O3538"/>
      <c r="Q3538" t="s">
        <v>25</v>
      </c>
      <c r="R3538" s="1" t="s">
        <v>5018</v>
      </c>
      <c r="S3538" s="1"/>
      <c r="T3538" s="1" t="s">
        <v>2438</v>
      </c>
      <c r="U3538" s="1" t="s">
        <v>37</v>
      </c>
      <c r="V3538" t="s">
        <v>29</v>
      </c>
      <c r="W3538"/>
      <c r="X3538" t="s">
        <v>30</v>
      </c>
    </row>
    <row r="3539" spans="2:24">
      <c r="B3539" s="2" t="s">
        <v>5019</v>
      </c>
      <c r="C3539" s="1">
        <v>9158510505</v>
      </c>
      <c r="D3539" s="1"/>
      <c r="E3539" s="1"/>
      <c r="F3539" s="1"/>
      <c r="G3539" s="1" t="s">
        <v>146</v>
      </c>
      <c r="H3539" s="1" t="s">
        <v>476</v>
      </c>
      <c r="I3539"/>
      <c r="J3539"/>
      <c r="K3539"/>
      <c r="L3539"/>
      <c r="M3539"/>
      <c r="N3539"/>
      <c r="O3539"/>
      <c r="Q3539" t="s">
        <v>25</v>
      </c>
      <c r="R3539" s="1" t="s">
        <v>5020</v>
      </c>
      <c r="S3539" s="1"/>
      <c r="T3539" s="1" t="s">
        <v>305</v>
      </c>
      <c r="U3539" s="1" t="s">
        <v>33</v>
      </c>
      <c r="V3539" t="s">
        <v>29</v>
      </c>
      <c r="W3539"/>
      <c r="X3539" t="s">
        <v>30</v>
      </c>
    </row>
    <row r="3540" spans="2:24">
      <c r="B3540" s="2" t="s">
        <v>5021</v>
      </c>
      <c r="C3540" s="1">
        <v>8527676262</v>
      </c>
      <c r="D3540" s="1"/>
      <c r="E3540" s="1"/>
      <c r="F3540" s="1"/>
      <c r="G3540" s="1" t="s">
        <v>45</v>
      </c>
      <c r="H3540" s="1" t="s">
        <v>46</v>
      </c>
      <c r="I3540"/>
      <c r="J3540"/>
      <c r="K3540"/>
      <c r="L3540"/>
      <c r="M3540"/>
      <c r="N3540"/>
      <c r="O3540"/>
      <c r="Q3540" t="s">
        <v>25</v>
      </c>
      <c r="R3540" s="1"/>
      <c r="S3540" s="1"/>
      <c r="T3540" s="1" t="s">
        <v>594</v>
      </c>
      <c r="U3540" s="1" t="s">
        <v>53</v>
      </c>
      <c r="V3540" t="s">
        <v>29</v>
      </c>
      <c r="W3540"/>
      <c r="X3540" t="s">
        <v>30</v>
      </c>
    </row>
    <row r="3541" spans="2:24">
      <c r="B3541" s="2" t="s">
        <v>5022</v>
      </c>
      <c r="C3541" s="1">
        <v>9216600693</v>
      </c>
      <c r="D3541" s="1"/>
      <c r="E3541" s="1"/>
      <c r="F3541" s="1"/>
      <c r="G3541" s="1" t="s">
        <v>45</v>
      </c>
      <c r="H3541" s="1" t="s">
        <v>46</v>
      </c>
      <c r="I3541"/>
      <c r="J3541"/>
      <c r="K3541"/>
      <c r="L3541"/>
      <c r="M3541"/>
      <c r="N3541"/>
      <c r="O3541"/>
      <c r="Q3541" t="s">
        <v>25</v>
      </c>
      <c r="R3541" s="1"/>
      <c r="S3541" s="1"/>
      <c r="T3541" s="1" t="s">
        <v>719</v>
      </c>
      <c r="U3541" s="1" t="s">
        <v>90</v>
      </c>
      <c r="V3541" t="s">
        <v>29</v>
      </c>
      <c r="W3541"/>
      <c r="X3541" t="s">
        <v>30</v>
      </c>
    </row>
    <row r="3542" spans="2:24">
      <c r="B3542" s="2" t="s">
        <v>5023</v>
      </c>
      <c r="C3542" s="1">
        <v>9920265226</v>
      </c>
      <c r="D3542" s="1"/>
      <c r="E3542" s="1"/>
      <c r="F3542" s="1"/>
      <c r="G3542" s="1" t="s">
        <v>146</v>
      </c>
      <c r="H3542" s="1" t="s">
        <v>247</v>
      </c>
      <c r="I3542"/>
      <c r="J3542"/>
      <c r="K3542"/>
      <c r="L3542"/>
      <c r="M3542"/>
      <c r="N3542"/>
      <c r="O3542"/>
      <c r="Q3542" t="s">
        <v>25</v>
      </c>
      <c r="R3542" s="1" t="s">
        <v>5024</v>
      </c>
      <c r="S3542" s="1"/>
      <c r="T3542" s="1" t="s">
        <v>211</v>
      </c>
      <c r="U3542" s="1" t="s">
        <v>33</v>
      </c>
      <c r="V3542" t="s">
        <v>29</v>
      </c>
      <c r="W3542"/>
      <c r="X3542" t="s">
        <v>30</v>
      </c>
    </row>
    <row r="3543" spans="2:24">
      <c r="B3543" s="2" t="s">
        <v>5025</v>
      </c>
      <c r="C3543" s="1">
        <v>9223412508</v>
      </c>
      <c r="D3543" s="1"/>
      <c r="E3543" s="1"/>
      <c r="F3543" s="1"/>
      <c r="G3543" s="1" t="s">
        <v>45</v>
      </c>
      <c r="H3543" s="1" t="s">
        <v>247</v>
      </c>
      <c r="I3543"/>
      <c r="J3543"/>
      <c r="K3543"/>
      <c r="L3543"/>
      <c r="M3543"/>
      <c r="N3543"/>
      <c r="O3543"/>
      <c r="Q3543" t="s">
        <v>25</v>
      </c>
      <c r="R3543" s="1"/>
      <c r="S3543" s="1"/>
      <c r="T3543" s="1" t="s">
        <v>211</v>
      </c>
      <c r="U3543" s="1" t="s">
        <v>33</v>
      </c>
      <c r="V3543" t="s">
        <v>29</v>
      </c>
      <c r="W3543"/>
      <c r="X3543" t="s">
        <v>30</v>
      </c>
    </row>
    <row r="3544" spans="2:24">
      <c r="B3544" s="2" t="s">
        <v>5026</v>
      </c>
      <c r="C3544" s="1"/>
      <c r="D3544" s="1"/>
      <c r="E3544" s="1"/>
      <c r="F3544" s="1"/>
      <c r="G3544" s="1"/>
      <c r="H3544" s="1"/>
      <c r="I3544"/>
      <c r="J3544"/>
      <c r="K3544"/>
      <c r="L3544"/>
      <c r="M3544"/>
      <c r="N3544"/>
      <c r="O3544"/>
      <c r="Q3544" t="s">
        <v>25</v>
      </c>
      <c r="R3544" s="1"/>
      <c r="S3544" s="1"/>
      <c r="T3544" s="1" t="s">
        <v>614</v>
      </c>
      <c r="U3544" s="1" t="s">
        <v>70</v>
      </c>
      <c r="V3544" t="s">
        <v>29</v>
      </c>
      <c r="W3544"/>
      <c r="X3544" t="s">
        <v>30</v>
      </c>
    </row>
    <row r="3545" spans="2:24">
      <c r="B3545" s="2" t="s">
        <v>5027</v>
      </c>
      <c r="C3545" s="1">
        <v>9149223533</v>
      </c>
      <c r="D3545" s="1"/>
      <c r="E3545" s="1"/>
      <c r="F3545" s="1"/>
      <c r="G3545" s="1" t="s">
        <v>45</v>
      </c>
      <c r="H3545" s="1" t="s">
        <v>57</v>
      </c>
      <c r="I3545"/>
      <c r="J3545"/>
      <c r="K3545"/>
      <c r="L3545"/>
      <c r="M3545"/>
      <c r="N3545"/>
      <c r="O3545"/>
      <c r="Q3545" t="s">
        <v>25</v>
      </c>
      <c r="R3545" s="1" t="s">
        <v>5028</v>
      </c>
      <c r="S3545" s="1"/>
      <c r="T3545" s="1" t="s">
        <v>66</v>
      </c>
      <c r="U3545" s="1" t="s">
        <v>28</v>
      </c>
      <c r="V3545" t="s">
        <v>29</v>
      </c>
      <c r="W3545"/>
      <c r="X3545" t="s">
        <v>30</v>
      </c>
    </row>
    <row r="3546" spans="2:24">
      <c r="B3546" s="2" t="s">
        <v>5029</v>
      </c>
      <c r="C3546" s="1"/>
      <c r="D3546" s="1"/>
      <c r="E3546" s="1"/>
      <c r="F3546" s="1"/>
      <c r="G3546" s="1"/>
      <c r="H3546" s="1"/>
      <c r="I3546"/>
      <c r="J3546"/>
      <c r="K3546"/>
      <c r="L3546"/>
      <c r="M3546"/>
      <c r="N3546"/>
      <c r="O3546"/>
      <c r="Q3546" t="s">
        <v>25</v>
      </c>
      <c r="R3546" s="1"/>
      <c r="S3546" s="1"/>
      <c r="T3546" s="1" t="s">
        <v>217</v>
      </c>
      <c r="U3546" s="1" t="s">
        <v>28</v>
      </c>
      <c r="V3546" t="s">
        <v>29</v>
      </c>
      <c r="W3546"/>
      <c r="X3546" t="s">
        <v>30</v>
      </c>
    </row>
    <row r="3547" spans="2:24">
      <c r="B3547" s="2" t="s">
        <v>5030</v>
      </c>
      <c r="C3547" s="1"/>
      <c r="D3547" s="1"/>
      <c r="E3547" s="1"/>
      <c r="F3547" s="1"/>
      <c r="G3547" s="1"/>
      <c r="H3547" s="1"/>
      <c r="I3547"/>
      <c r="J3547"/>
      <c r="K3547"/>
      <c r="L3547"/>
      <c r="M3547"/>
      <c r="N3547"/>
      <c r="O3547"/>
      <c r="Q3547" t="s">
        <v>25</v>
      </c>
      <c r="R3547" s="1"/>
      <c r="S3547" s="1"/>
      <c r="T3547" s="1" t="s">
        <v>328</v>
      </c>
      <c r="U3547" s="1" t="s">
        <v>28</v>
      </c>
      <c r="V3547" t="s">
        <v>29</v>
      </c>
      <c r="W3547"/>
      <c r="X3547" t="s">
        <v>30</v>
      </c>
    </row>
    <row r="3548" spans="2:24">
      <c r="B3548" s="2" t="s">
        <v>5031</v>
      </c>
      <c r="C3548" s="1"/>
      <c r="D3548" s="1"/>
      <c r="E3548" s="1"/>
      <c r="F3548" s="1"/>
      <c r="G3548" s="1"/>
      <c r="H3548" s="1"/>
      <c r="I3548"/>
      <c r="J3548"/>
      <c r="K3548"/>
      <c r="L3548"/>
      <c r="M3548"/>
      <c r="N3548"/>
      <c r="O3548"/>
      <c r="Q3548" t="s">
        <v>25</v>
      </c>
      <c r="R3548" s="1" t="s">
        <v>5032</v>
      </c>
      <c r="S3548" s="1"/>
      <c r="T3548" s="1" t="s">
        <v>614</v>
      </c>
      <c r="U3548" s="1" t="s">
        <v>70</v>
      </c>
      <c r="V3548" t="s">
        <v>29</v>
      </c>
      <c r="W3548"/>
      <c r="X3548" t="s">
        <v>30</v>
      </c>
    </row>
    <row r="3549" spans="2:24">
      <c r="B3549" s="2" t="s">
        <v>5033</v>
      </c>
      <c r="C3549" s="1">
        <v>8877760734</v>
      </c>
      <c r="D3549" s="1"/>
      <c r="E3549" s="1"/>
      <c r="F3549" s="1"/>
      <c r="G3549" s="1" t="s">
        <v>72</v>
      </c>
      <c r="H3549" s="1" t="s">
        <v>57</v>
      </c>
      <c r="I3549"/>
      <c r="J3549"/>
      <c r="K3549"/>
      <c r="L3549"/>
      <c r="M3549"/>
      <c r="N3549"/>
      <c r="O3549"/>
      <c r="Q3549" t="s">
        <v>25</v>
      </c>
      <c r="R3549" s="1"/>
      <c r="S3549" s="1"/>
      <c r="T3549" s="1" t="s">
        <v>820</v>
      </c>
      <c r="U3549" s="1" t="s">
        <v>53</v>
      </c>
      <c r="V3549" t="s">
        <v>29</v>
      </c>
      <c r="W3549"/>
      <c r="X3549" t="s">
        <v>30</v>
      </c>
    </row>
    <row r="3550" spans="2:24">
      <c r="B3550" s="2" t="s">
        <v>5034</v>
      </c>
      <c r="C3550" s="1"/>
      <c r="D3550" s="1"/>
      <c r="E3550" s="1"/>
      <c r="F3550" s="1"/>
      <c r="G3550" s="1"/>
      <c r="H3550" s="1"/>
      <c r="I3550"/>
      <c r="J3550"/>
      <c r="K3550"/>
      <c r="L3550"/>
      <c r="M3550"/>
      <c r="N3550"/>
      <c r="O3550"/>
      <c r="Q3550" t="s">
        <v>25</v>
      </c>
      <c r="R3550" s="1" t="s">
        <v>5035</v>
      </c>
      <c r="S3550" s="1"/>
      <c r="T3550" s="1" t="s">
        <v>637</v>
      </c>
      <c r="U3550" s="1" t="s">
        <v>158</v>
      </c>
      <c r="V3550" t="s">
        <v>29</v>
      </c>
      <c r="W3550"/>
      <c r="X3550" t="s">
        <v>30</v>
      </c>
    </row>
    <row r="3551" spans="2:24">
      <c r="B3551" s="2" t="s">
        <v>5036</v>
      </c>
      <c r="C3551" s="1">
        <v>9749449111</v>
      </c>
      <c r="D3551" s="1"/>
      <c r="E3551" s="1"/>
      <c r="F3551" s="1"/>
      <c r="G3551" s="1" t="s">
        <v>45</v>
      </c>
      <c r="H3551" s="1" t="s">
        <v>247</v>
      </c>
      <c r="I3551"/>
      <c r="J3551"/>
      <c r="K3551"/>
      <c r="L3551"/>
      <c r="M3551"/>
      <c r="N3551"/>
      <c r="O3551"/>
      <c r="Q3551" t="s">
        <v>25</v>
      </c>
      <c r="R3551" s="1" t="s">
        <v>5037</v>
      </c>
      <c r="S3551" s="1"/>
      <c r="T3551" s="1" t="s">
        <v>4620</v>
      </c>
      <c r="U3551" s="1" t="s">
        <v>70</v>
      </c>
      <c r="V3551" t="s">
        <v>29</v>
      </c>
      <c r="W3551"/>
      <c r="X3551" t="s">
        <v>30</v>
      </c>
    </row>
    <row r="3552" spans="2:24">
      <c r="B3552" s="2" t="s">
        <v>5038</v>
      </c>
      <c r="C3552" s="1"/>
      <c r="D3552" s="1"/>
      <c r="E3552" s="1"/>
      <c r="F3552" s="1"/>
      <c r="G3552" s="1"/>
      <c r="H3552" s="1"/>
      <c r="I3552"/>
      <c r="J3552"/>
      <c r="K3552"/>
      <c r="L3552"/>
      <c r="M3552"/>
      <c r="N3552"/>
      <c r="O3552"/>
      <c r="Q3552" t="s">
        <v>25</v>
      </c>
      <c r="R3552" s="1"/>
      <c r="S3552" s="1"/>
      <c r="T3552" s="1" t="s">
        <v>255</v>
      </c>
      <c r="U3552" s="1" t="s">
        <v>116</v>
      </c>
      <c r="V3552" t="s">
        <v>29</v>
      </c>
      <c r="W3552"/>
      <c r="X3552" t="s">
        <v>30</v>
      </c>
    </row>
    <row r="3553" spans="2:24">
      <c r="B3553" s="2" t="s">
        <v>5039</v>
      </c>
      <c r="C3553" s="1"/>
      <c r="D3553" s="1"/>
      <c r="E3553" s="1"/>
      <c r="F3553" s="1"/>
      <c r="G3553" s="1"/>
      <c r="H3553" s="1"/>
      <c r="I3553"/>
      <c r="J3553"/>
      <c r="K3553"/>
      <c r="L3553"/>
      <c r="M3553"/>
      <c r="N3553"/>
      <c r="O3553"/>
      <c r="Q3553" t="s">
        <v>25</v>
      </c>
      <c r="R3553" s="1" t="s">
        <v>5040</v>
      </c>
      <c r="S3553" s="1"/>
      <c r="T3553" s="1" t="s">
        <v>670</v>
      </c>
      <c r="U3553" s="1" t="s">
        <v>28</v>
      </c>
      <c r="V3553" t="s">
        <v>29</v>
      </c>
      <c r="W3553"/>
      <c r="X3553" t="s">
        <v>30</v>
      </c>
    </row>
    <row r="3554" spans="2:24">
      <c r="B3554" s="2" t="s">
        <v>5041</v>
      </c>
      <c r="C3554" s="1"/>
      <c r="D3554" s="1"/>
      <c r="E3554" s="1"/>
      <c r="F3554" s="1"/>
      <c r="G3554" s="1"/>
      <c r="H3554" s="1"/>
      <c r="I3554"/>
      <c r="J3554"/>
      <c r="K3554"/>
      <c r="L3554"/>
      <c r="M3554"/>
      <c r="N3554"/>
      <c r="O3554"/>
      <c r="Q3554" t="s">
        <v>25</v>
      </c>
      <c r="R3554" s="1"/>
      <c r="S3554" s="1"/>
      <c r="T3554" s="1" t="s">
        <v>264</v>
      </c>
      <c r="U3554" s="1" t="s">
        <v>28</v>
      </c>
      <c r="V3554" t="s">
        <v>29</v>
      </c>
      <c r="W3554"/>
      <c r="X3554" t="s">
        <v>30</v>
      </c>
    </row>
    <row r="3555" spans="2:24">
      <c r="B3555" s="2" t="s">
        <v>5042</v>
      </c>
      <c r="C3555" s="1"/>
      <c r="D3555" s="1"/>
      <c r="E3555" s="1"/>
      <c r="F3555" s="1"/>
      <c r="G3555" s="1"/>
      <c r="H3555" s="1"/>
      <c r="I3555"/>
      <c r="J3555"/>
      <c r="K3555"/>
      <c r="L3555"/>
      <c r="M3555"/>
      <c r="N3555"/>
      <c r="O3555"/>
      <c r="Q3555" t="s">
        <v>25</v>
      </c>
      <c r="R3555" s="1"/>
      <c r="S3555" s="1"/>
      <c r="T3555" s="1" t="s">
        <v>970</v>
      </c>
      <c r="U3555" s="1" t="s">
        <v>284</v>
      </c>
      <c r="V3555" t="s">
        <v>29</v>
      </c>
      <c r="W3555"/>
      <c r="X3555" t="s">
        <v>30</v>
      </c>
    </row>
    <row r="3556" spans="2:24">
      <c r="B3556" s="2" t="s">
        <v>5043</v>
      </c>
      <c r="C3556" s="1">
        <v>9474698714</v>
      </c>
      <c r="D3556" s="1"/>
      <c r="E3556" s="1"/>
      <c r="F3556" s="1"/>
      <c r="G3556" s="1" t="s">
        <v>45</v>
      </c>
      <c r="H3556" s="1" t="s">
        <v>510</v>
      </c>
      <c r="I3556"/>
      <c r="J3556"/>
      <c r="K3556"/>
      <c r="L3556"/>
      <c r="M3556"/>
      <c r="N3556"/>
      <c r="O3556"/>
      <c r="Q3556" t="s">
        <v>25</v>
      </c>
      <c r="R3556" s="1"/>
      <c r="S3556" s="1"/>
      <c r="T3556" s="1" t="s">
        <v>3377</v>
      </c>
      <c r="U3556" s="1" t="s">
        <v>70</v>
      </c>
      <c r="V3556" t="s">
        <v>29</v>
      </c>
      <c r="W3556"/>
      <c r="X3556" t="s">
        <v>30</v>
      </c>
    </row>
    <row r="3557" spans="2:24">
      <c r="B3557" s="2" t="s">
        <v>5044</v>
      </c>
      <c r="C3557" s="1"/>
      <c r="D3557" s="1"/>
      <c r="E3557" s="1"/>
      <c r="F3557" s="1"/>
      <c r="G3557" s="1"/>
      <c r="H3557" s="1"/>
      <c r="I3557"/>
      <c r="J3557"/>
      <c r="K3557"/>
      <c r="L3557"/>
      <c r="M3557"/>
      <c r="N3557"/>
      <c r="O3557"/>
      <c r="Q3557" t="s">
        <v>25</v>
      </c>
      <c r="R3557" s="1" t="s">
        <v>5045</v>
      </c>
      <c r="S3557" s="1"/>
      <c r="T3557" s="1" t="s">
        <v>52</v>
      </c>
      <c r="U3557" s="1" t="s">
        <v>53</v>
      </c>
      <c r="V3557" t="s">
        <v>29</v>
      </c>
      <c r="W3557"/>
      <c r="X3557" t="s">
        <v>30</v>
      </c>
    </row>
    <row r="3558" spans="2:24">
      <c r="B3558" s="2" t="s">
        <v>5046</v>
      </c>
      <c r="C3558" s="1"/>
      <c r="D3558" s="1"/>
      <c r="E3558" s="1"/>
      <c r="F3558" s="1"/>
      <c r="G3558" s="1" t="s">
        <v>146</v>
      </c>
      <c r="H3558" s="1" t="s">
        <v>476</v>
      </c>
      <c r="I3558"/>
      <c r="J3558"/>
      <c r="K3558"/>
      <c r="L3558"/>
      <c r="M3558"/>
      <c r="N3558"/>
      <c r="O3558"/>
      <c r="Q3558" t="s">
        <v>25</v>
      </c>
      <c r="R3558" s="1"/>
      <c r="S3558" s="1"/>
      <c r="T3558" s="1" t="s">
        <v>382</v>
      </c>
      <c r="U3558" s="1" t="s">
        <v>53</v>
      </c>
      <c r="V3558" t="s">
        <v>29</v>
      </c>
      <c r="W3558"/>
      <c r="X3558" t="s">
        <v>30</v>
      </c>
    </row>
    <row r="3559" spans="2:24">
      <c r="B3559" s="2" t="s">
        <v>5047</v>
      </c>
      <c r="C3559" s="1">
        <v>8076637882</v>
      </c>
      <c r="D3559" s="1"/>
      <c r="E3559" s="1"/>
      <c r="F3559" s="1"/>
      <c r="G3559" s="1" t="s">
        <v>146</v>
      </c>
      <c r="H3559" s="1" t="s">
        <v>247</v>
      </c>
      <c r="I3559"/>
      <c r="J3559"/>
      <c r="K3559"/>
      <c r="L3559"/>
      <c r="M3559"/>
      <c r="N3559"/>
      <c r="O3559"/>
      <c r="Q3559" t="s">
        <v>25</v>
      </c>
      <c r="R3559" s="1"/>
      <c r="S3559" s="1"/>
      <c r="T3559" s="1" t="s">
        <v>39</v>
      </c>
      <c r="U3559" s="1" t="s">
        <v>28</v>
      </c>
      <c r="V3559" t="s">
        <v>29</v>
      </c>
      <c r="W3559"/>
      <c r="X3559" t="s">
        <v>30</v>
      </c>
    </row>
    <row r="3560" spans="2:24">
      <c r="B3560" s="2" t="s">
        <v>5048</v>
      </c>
      <c r="C3560" s="1">
        <v>8708810160</v>
      </c>
      <c r="D3560" s="1"/>
      <c r="E3560" s="1"/>
      <c r="F3560" s="1"/>
      <c r="G3560" s="1" t="s">
        <v>146</v>
      </c>
      <c r="H3560" s="1" t="s">
        <v>1268</v>
      </c>
      <c r="I3560"/>
      <c r="J3560"/>
      <c r="K3560"/>
      <c r="L3560"/>
      <c r="M3560"/>
      <c r="N3560"/>
      <c r="O3560"/>
      <c r="Q3560" t="s">
        <v>25</v>
      </c>
      <c r="R3560" s="1" t="s">
        <v>5049</v>
      </c>
      <c r="S3560" s="1"/>
      <c r="T3560" s="1" t="s">
        <v>1335</v>
      </c>
      <c r="U3560" s="1" t="s">
        <v>90</v>
      </c>
      <c r="V3560" t="s">
        <v>29</v>
      </c>
      <c r="W3560"/>
      <c r="X3560" t="s">
        <v>30</v>
      </c>
    </row>
    <row r="3561" spans="2:24">
      <c r="B3561" s="2" t="s">
        <v>5050</v>
      </c>
      <c r="C3561" s="1">
        <f>919760475600</f>
        <v>919760475600</v>
      </c>
      <c r="D3561" s="1"/>
      <c r="E3561" s="1"/>
      <c r="F3561" s="1"/>
      <c r="G3561" s="1" t="s">
        <v>146</v>
      </c>
      <c r="H3561" s="1" t="s">
        <v>247</v>
      </c>
      <c r="I3561"/>
      <c r="J3561"/>
      <c r="K3561"/>
      <c r="L3561"/>
      <c r="M3561"/>
      <c r="N3561"/>
      <c r="O3561"/>
      <c r="Q3561" t="s">
        <v>25</v>
      </c>
      <c r="R3561" s="1"/>
      <c r="S3561" s="1"/>
      <c r="T3561" s="1" t="s">
        <v>286</v>
      </c>
      <c r="U3561" s="1" t="s">
        <v>28</v>
      </c>
      <c r="V3561" t="s">
        <v>29</v>
      </c>
      <c r="W3561"/>
      <c r="X3561" t="s">
        <v>30</v>
      </c>
    </row>
    <row r="3562" spans="2:24">
      <c r="B3562" s="2" t="s">
        <v>5051</v>
      </c>
      <c r="C3562" s="1">
        <v>6291233686</v>
      </c>
      <c r="D3562" s="1"/>
      <c r="E3562" s="1"/>
      <c r="F3562" s="1"/>
      <c r="G3562" s="1" t="s">
        <v>230</v>
      </c>
      <c r="H3562" s="1" t="s">
        <v>46</v>
      </c>
      <c r="I3562"/>
      <c r="J3562"/>
      <c r="K3562"/>
      <c r="L3562"/>
      <c r="M3562"/>
      <c r="N3562"/>
      <c r="O3562"/>
      <c r="Q3562" t="s">
        <v>25</v>
      </c>
      <c r="R3562" s="1" t="s">
        <v>5052</v>
      </c>
      <c r="S3562" s="1"/>
      <c r="T3562" s="1" t="s">
        <v>614</v>
      </c>
      <c r="U3562" s="1" t="s">
        <v>70</v>
      </c>
      <c r="V3562" t="s">
        <v>29</v>
      </c>
      <c r="W3562"/>
      <c r="X3562" t="s">
        <v>30</v>
      </c>
    </row>
    <row r="3563" spans="2:24">
      <c r="B3563" s="2" t="s">
        <v>5053</v>
      </c>
      <c r="C3563" s="1">
        <v>9893085100</v>
      </c>
      <c r="D3563" s="1"/>
      <c r="E3563" s="1"/>
      <c r="F3563" s="1"/>
      <c r="G3563" s="1" t="s">
        <v>230</v>
      </c>
      <c r="H3563" s="1" t="s">
        <v>57</v>
      </c>
      <c r="I3563"/>
      <c r="J3563"/>
      <c r="K3563"/>
      <c r="L3563"/>
      <c r="M3563"/>
      <c r="N3563"/>
      <c r="O3563"/>
      <c r="Q3563" t="s">
        <v>25</v>
      </c>
      <c r="R3563" s="1"/>
      <c r="S3563" s="1"/>
      <c r="T3563" s="1" t="s">
        <v>110</v>
      </c>
      <c r="U3563" s="1" t="s">
        <v>105</v>
      </c>
      <c r="V3563" t="s">
        <v>29</v>
      </c>
      <c r="W3563"/>
      <c r="X3563" t="s">
        <v>30</v>
      </c>
    </row>
    <row r="3564" spans="2:24">
      <c r="B3564" s="2" t="s">
        <v>5054</v>
      </c>
      <c r="C3564" s="1"/>
      <c r="D3564" s="1"/>
      <c r="E3564" s="1"/>
      <c r="F3564" s="1"/>
      <c r="G3564" s="1"/>
      <c r="H3564" s="1"/>
      <c r="I3564"/>
      <c r="J3564"/>
      <c r="K3564"/>
      <c r="L3564"/>
      <c r="M3564"/>
      <c r="N3564"/>
      <c r="O3564"/>
      <c r="Q3564" t="s">
        <v>25</v>
      </c>
      <c r="R3564" s="1"/>
      <c r="S3564" s="1"/>
      <c r="T3564" s="1" t="s">
        <v>474</v>
      </c>
      <c r="U3564" s="1" t="s">
        <v>33</v>
      </c>
      <c r="V3564" t="s">
        <v>29</v>
      </c>
      <c r="W3564"/>
      <c r="X3564" t="s">
        <v>30</v>
      </c>
    </row>
    <row r="3565" spans="2:24">
      <c r="B3565" s="2" t="s">
        <v>5055</v>
      </c>
      <c r="C3565" s="1">
        <v>9822441697</v>
      </c>
      <c r="D3565" s="1"/>
      <c r="E3565" s="1"/>
      <c r="F3565" s="1"/>
      <c r="G3565" s="1" t="s">
        <v>146</v>
      </c>
      <c r="H3565" s="1" t="s">
        <v>247</v>
      </c>
      <c r="I3565"/>
      <c r="J3565"/>
      <c r="K3565"/>
      <c r="L3565"/>
      <c r="M3565"/>
      <c r="N3565"/>
      <c r="O3565"/>
      <c r="Q3565" t="s">
        <v>25</v>
      </c>
      <c r="R3565" s="1"/>
      <c r="S3565" s="1"/>
      <c r="T3565" s="1" t="s">
        <v>3792</v>
      </c>
      <c r="U3565" s="1" t="s">
        <v>33</v>
      </c>
      <c r="V3565" t="s">
        <v>29</v>
      </c>
      <c r="W3565"/>
      <c r="X3565" t="s">
        <v>30</v>
      </c>
    </row>
    <row r="3566" spans="2:24">
      <c r="B3566" s="2" t="s">
        <v>5056</v>
      </c>
      <c r="C3566" s="1"/>
      <c r="D3566" s="1"/>
      <c r="E3566" s="1"/>
      <c r="F3566" s="1"/>
      <c r="G3566" s="1"/>
      <c r="H3566" s="1"/>
      <c r="I3566"/>
      <c r="J3566"/>
      <c r="K3566"/>
      <c r="L3566"/>
      <c r="M3566"/>
      <c r="N3566"/>
      <c r="O3566"/>
      <c r="Q3566" t="s">
        <v>25</v>
      </c>
      <c r="R3566" s="1" t="s">
        <v>5057</v>
      </c>
      <c r="S3566" s="1"/>
      <c r="T3566" s="1" t="s">
        <v>577</v>
      </c>
      <c r="U3566" s="1" t="s">
        <v>319</v>
      </c>
      <c r="V3566" t="s">
        <v>29</v>
      </c>
      <c r="W3566"/>
      <c r="X3566" t="s">
        <v>30</v>
      </c>
    </row>
    <row r="3567" spans="2:24">
      <c r="B3567" s="2" t="s">
        <v>5058</v>
      </c>
      <c r="C3567" s="1"/>
      <c r="D3567" s="1"/>
      <c r="E3567" s="1"/>
      <c r="F3567" s="1"/>
      <c r="G3567" s="1"/>
      <c r="H3567" s="1"/>
      <c r="I3567"/>
      <c r="J3567"/>
      <c r="K3567"/>
      <c r="L3567"/>
      <c r="M3567"/>
      <c r="N3567"/>
      <c r="O3567"/>
      <c r="Q3567" t="s">
        <v>25</v>
      </c>
      <c r="R3567" s="1"/>
      <c r="S3567" s="1"/>
      <c r="T3567" s="1" t="s">
        <v>972</v>
      </c>
      <c r="U3567" s="1" t="s">
        <v>179</v>
      </c>
      <c r="V3567" t="s">
        <v>29</v>
      </c>
      <c r="W3567"/>
      <c r="X3567" t="s">
        <v>30</v>
      </c>
    </row>
    <row r="3568" spans="2:24">
      <c r="B3568" s="2" t="s">
        <v>5059</v>
      </c>
      <c r="C3568" s="1">
        <v>9831273498</v>
      </c>
      <c r="D3568" s="1"/>
      <c r="E3568" s="1"/>
      <c r="F3568" s="1"/>
      <c r="G3568" s="1" t="s">
        <v>230</v>
      </c>
      <c r="H3568" s="1" t="s">
        <v>331</v>
      </c>
      <c r="I3568"/>
      <c r="J3568"/>
      <c r="K3568"/>
      <c r="L3568"/>
      <c r="M3568"/>
      <c r="N3568"/>
      <c r="O3568"/>
      <c r="Q3568" t="s">
        <v>25</v>
      </c>
      <c r="R3568" s="1" t="s">
        <v>5060</v>
      </c>
      <c r="S3568" s="1"/>
      <c r="T3568" s="1" t="s">
        <v>614</v>
      </c>
      <c r="U3568" s="1" t="s">
        <v>70</v>
      </c>
      <c r="V3568" t="s">
        <v>29</v>
      </c>
      <c r="W3568"/>
      <c r="X3568" t="s">
        <v>30</v>
      </c>
    </row>
    <row r="3569" spans="2:24">
      <c r="B3569" s="2" t="s">
        <v>5061</v>
      </c>
      <c r="C3569" s="1">
        <v>9219595224</v>
      </c>
      <c r="D3569" s="1"/>
      <c r="E3569" s="1"/>
      <c r="F3569" s="1"/>
      <c r="G3569" s="1" t="s">
        <v>230</v>
      </c>
      <c r="H3569" s="1" t="s">
        <v>46</v>
      </c>
      <c r="I3569"/>
      <c r="J3569"/>
      <c r="K3569"/>
      <c r="L3569"/>
      <c r="M3569"/>
      <c r="N3569"/>
      <c r="O3569"/>
      <c r="Q3569" t="s">
        <v>25</v>
      </c>
      <c r="R3569" s="1"/>
      <c r="S3569" s="1"/>
      <c r="T3569" s="1" t="s">
        <v>734</v>
      </c>
      <c r="U3569" s="1" t="s">
        <v>289</v>
      </c>
      <c r="V3569" t="s">
        <v>29</v>
      </c>
      <c r="W3569"/>
      <c r="X3569" t="s">
        <v>30</v>
      </c>
    </row>
    <row r="3570" spans="2:24">
      <c r="B3570" s="2" t="s">
        <v>5062</v>
      </c>
      <c r="C3570" s="1"/>
      <c r="D3570" s="1"/>
      <c r="E3570" s="1"/>
      <c r="F3570" s="1"/>
      <c r="G3570" s="1"/>
      <c r="H3570" s="1"/>
      <c r="I3570"/>
      <c r="J3570"/>
      <c r="K3570"/>
      <c r="L3570"/>
      <c r="M3570"/>
      <c r="N3570"/>
      <c r="O3570"/>
      <c r="Q3570" t="s">
        <v>25</v>
      </c>
      <c r="R3570" s="1" t="s">
        <v>5063</v>
      </c>
      <c r="S3570" s="1"/>
      <c r="T3570" s="1" t="s">
        <v>516</v>
      </c>
      <c r="U3570" s="1" t="s">
        <v>105</v>
      </c>
      <c r="V3570" t="s">
        <v>29</v>
      </c>
      <c r="W3570"/>
      <c r="X3570" t="s">
        <v>30</v>
      </c>
    </row>
    <row r="3571" spans="2:24">
      <c r="B3571" s="2" t="s">
        <v>5064</v>
      </c>
      <c r="C3571" s="1">
        <v>9313093150</v>
      </c>
      <c r="D3571" s="1"/>
      <c r="E3571" s="1"/>
      <c r="F3571" s="1"/>
      <c r="G3571" s="1" t="s">
        <v>915</v>
      </c>
      <c r="H3571" s="1" t="s">
        <v>57</v>
      </c>
      <c r="I3571"/>
      <c r="J3571"/>
      <c r="K3571"/>
      <c r="L3571"/>
      <c r="M3571"/>
      <c r="N3571"/>
      <c r="O3571"/>
      <c r="Q3571" t="s">
        <v>25</v>
      </c>
      <c r="R3571" s="1"/>
      <c r="S3571" s="1"/>
      <c r="T3571" s="1" t="s">
        <v>820</v>
      </c>
      <c r="U3571" s="1" t="s">
        <v>53</v>
      </c>
      <c r="V3571" t="s">
        <v>29</v>
      </c>
      <c r="W3571"/>
      <c r="X3571" t="s">
        <v>30</v>
      </c>
    </row>
    <row r="3572" spans="2:24">
      <c r="B3572" s="2" t="s">
        <v>5065</v>
      </c>
      <c r="C3572" s="1">
        <v>9718732732</v>
      </c>
      <c r="D3572" s="1"/>
      <c r="E3572" s="1"/>
      <c r="F3572" s="1"/>
      <c r="G3572" s="1" t="s">
        <v>56</v>
      </c>
      <c r="H3572" s="1" t="s">
        <v>46</v>
      </c>
      <c r="I3572"/>
      <c r="J3572"/>
      <c r="K3572"/>
      <c r="L3572"/>
      <c r="M3572"/>
      <c r="N3572"/>
      <c r="O3572"/>
      <c r="Q3572" t="s">
        <v>25</v>
      </c>
      <c r="R3572" s="1" t="s">
        <v>5066</v>
      </c>
      <c r="S3572" s="1"/>
      <c r="T3572" s="1" t="s">
        <v>382</v>
      </c>
      <c r="U3572" s="1" t="s">
        <v>53</v>
      </c>
      <c r="V3572" t="s">
        <v>29</v>
      </c>
      <c r="W3572"/>
      <c r="X3572" t="s">
        <v>30</v>
      </c>
    </row>
    <row r="3573" spans="2:24">
      <c r="B3573" s="2" t="s">
        <v>5067</v>
      </c>
      <c r="C3573" s="1"/>
      <c r="D3573" s="1"/>
      <c r="E3573" s="1"/>
      <c r="F3573" s="1"/>
      <c r="G3573" s="1"/>
      <c r="H3573" s="1"/>
      <c r="I3573"/>
      <c r="J3573"/>
      <c r="K3573"/>
      <c r="L3573"/>
      <c r="M3573"/>
      <c r="N3573"/>
      <c r="O3573"/>
      <c r="Q3573" t="s">
        <v>25</v>
      </c>
      <c r="R3573" s="1"/>
      <c r="S3573" s="1"/>
      <c r="T3573" s="1" t="s">
        <v>1052</v>
      </c>
      <c r="U3573" s="1" t="s">
        <v>78</v>
      </c>
      <c r="V3573" t="s">
        <v>29</v>
      </c>
      <c r="W3573"/>
      <c r="X3573" t="s">
        <v>30</v>
      </c>
    </row>
    <row r="3574" spans="2:24">
      <c r="B3574" s="2" t="s">
        <v>5068</v>
      </c>
      <c r="C3574" s="1"/>
      <c r="D3574" s="1"/>
      <c r="E3574" s="1"/>
      <c r="F3574" s="1"/>
      <c r="G3574" s="1"/>
      <c r="H3574" s="1"/>
      <c r="I3574"/>
      <c r="J3574"/>
      <c r="K3574"/>
      <c r="L3574"/>
      <c r="M3574"/>
      <c r="N3574"/>
      <c r="O3574"/>
      <c r="Q3574" t="s">
        <v>25</v>
      </c>
      <c r="R3574" s="1"/>
      <c r="S3574" s="1"/>
      <c r="T3574" s="1" t="s">
        <v>1076</v>
      </c>
      <c r="U3574" s="1" t="s">
        <v>105</v>
      </c>
      <c r="V3574" t="s">
        <v>29</v>
      </c>
      <c r="W3574"/>
      <c r="X3574" t="s">
        <v>30</v>
      </c>
    </row>
    <row r="3575" spans="2:24">
      <c r="B3575" s="2" t="s">
        <v>5069</v>
      </c>
      <c r="C3575" s="1"/>
      <c r="D3575" s="1"/>
      <c r="E3575" s="1"/>
      <c r="F3575" s="1"/>
      <c r="G3575" s="1"/>
      <c r="H3575" s="1"/>
      <c r="I3575"/>
      <c r="J3575"/>
      <c r="K3575"/>
      <c r="L3575"/>
      <c r="M3575"/>
      <c r="N3575"/>
      <c r="O3575"/>
      <c r="Q3575" t="s">
        <v>25</v>
      </c>
      <c r="R3575" s="1"/>
      <c r="S3575" s="1"/>
      <c r="T3575" s="1" t="s">
        <v>575</v>
      </c>
      <c r="U3575" s="1" t="s">
        <v>78</v>
      </c>
      <c r="V3575" t="s">
        <v>29</v>
      </c>
      <c r="W3575"/>
      <c r="X3575" t="s">
        <v>30</v>
      </c>
    </row>
    <row r="3576" spans="2:24">
      <c r="B3576" s="2" t="s">
        <v>5070</v>
      </c>
      <c r="C3576" s="1"/>
      <c r="D3576" s="1"/>
      <c r="E3576" s="1"/>
      <c r="F3576" s="1"/>
      <c r="G3576" s="1"/>
      <c r="H3576" s="1"/>
      <c r="I3576"/>
      <c r="J3576"/>
      <c r="K3576"/>
      <c r="L3576"/>
      <c r="M3576"/>
      <c r="N3576"/>
      <c r="O3576"/>
      <c r="Q3576" t="s">
        <v>25</v>
      </c>
      <c r="R3576" s="1"/>
      <c r="S3576" s="1"/>
      <c r="T3576" s="1" t="s">
        <v>182</v>
      </c>
      <c r="U3576" s="1" t="s">
        <v>182</v>
      </c>
      <c r="V3576" t="s">
        <v>29</v>
      </c>
      <c r="W3576"/>
      <c r="X3576" t="s">
        <v>30</v>
      </c>
    </row>
    <row r="3577" spans="2:24">
      <c r="B3577" s="2" t="s">
        <v>5071</v>
      </c>
      <c r="C3577" s="1">
        <v>9899993610</v>
      </c>
      <c r="D3577" s="1"/>
      <c r="E3577" s="1"/>
      <c r="F3577" s="1"/>
      <c r="G3577" s="1" t="s">
        <v>45</v>
      </c>
      <c r="H3577" s="1" t="s">
        <v>231</v>
      </c>
      <c r="I3577"/>
      <c r="J3577"/>
      <c r="K3577"/>
      <c r="L3577"/>
      <c r="M3577"/>
      <c r="N3577"/>
      <c r="O3577"/>
      <c r="Q3577" t="s">
        <v>25</v>
      </c>
      <c r="R3577" s="1" t="s">
        <v>5072</v>
      </c>
      <c r="S3577" s="1"/>
      <c r="T3577" s="1" t="s">
        <v>820</v>
      </c>
      <c r="U3577" s="1" t="s">
        <v>53</v>
      </c>
      <c r="V3577" t="s">
        <v>29</v>
      </c>
      <c r="W3577"/>
      <c r="X3577" t="s">
        <v>30</v>
      </c>
    </row>
    <row r="3578" spans="2:24">
      <c r="B3578" s="2" t="s">
        <v>5073</v>
      </c>
      <c r="C3578" s="1">
        <v>9816756476</v>
      </c>
      <c r="D3578" s="1"/>
      <c r="E3578" s="1"/>
      <c r="F3578" s="1"/>
      <c r="G3578" s="1" t="s">
        <v>146</v>
      </c>
      <c r="H3578" s="1" t="s">
        <v>476</v>
      </c>
      <c r="I3578"/>
      <c r="J3578"/>
      <c r="K3578"/>
      <c r="L3578"/>
      <c r="M3578"/>
      <c r="N3578"/>
      <c r="O3578"/>
      <c r="Q3578" t="s">
        <v>25</v>
      </c>
      <c r="R3578" s="1"/>
      <c r="S3578" s="1"/>
      <c r="T3578" s="1" t="s">
        <v>1502</v>
      </c>
      <c r="U3578" s="1" t="s">
        <v>477</v>
      </c>
      <c r="V3578" t="s">
        <v>29</v>
      </c>
      <c r="W3578"/>
      <c r="X3578" t="s">
        <v>30</v>
      </c>
    </row>
    <row r="3579" spans="2:24">
      <c r="B3579" s="2" t="s">
        <v>5074</v>
      </c>
      <c r="C3579" s="1">
        <v>7989286445</v>
      </c>
      <c r="D3579" s="1"/>
      <c r="E3579" s="1"/>
      <c r="F3579" s="1"/>
      <c r="G3579" s="1" t="s">
        <v>230</v>
      </c>
      <c r="H3579" s="1" t="s">
        <v>46</v>
      </c>
      <c r="I3579"/>
      <c r="J3579"/>
      <c r="K3579"/>
      <c r="L3579"/>
      <c r="M3579"/>
      <c r="N3579"/>
      <c r="O3579"/>
      <c r="Q3579" t="s">
        <v>25</v>
      </c>
      <c r="R3579" s="1"/>
      <c r="S3579" s="1"/>
      <c r="T3579" s="1" t="s">
        <v>184</v>
      </c>
      <c r="U3579" s="1" t="s">
        <v>185</v>
      </c>
      <c r="V3579" t="s">
        <v>29</v>
      </c>
      <c r="W3579"/>
      <c r="X3579" t="s">
        <v>30</v>
      </c>
    </row>
    <row r="3580" spans="2:24">
      <c r="B3580" s="2" t="s">
        <v>5075</v>
      </c>
      <c r="C3580" s="1"/>
      <c r="D3580" s="1"/>
      <c r="E3580" s="1"/>
      <c r="F3580" s="1"/>
      <c r="G3580" s="1"/>
      <c r="H3580" s="1"/>
      <c r="I3580"/>
      <c r="J3580"/>
      <c r="K3580"/>
      <c r="L3580"/>
      <c r="M3580"/>
      <c r="N3580"/>
      <c r="O3580"/>
      <c r="Q3580" t="s">
        <v>25</v>
      </c>
      <c r="R3580" s="1" t="s">
        <v>5076</v>
      </c>
      <c r="S3580" s="1"/>
      <c r="T3580" s="1" t="s">
        <v>5077</v>
      </c>
      <c r="U3580" s="1" t="s">
        <v>70</v>
      </c>
      <c r="V3580" t="s">
        <v>29</v>
      </c>
      <c r="W3580"/>
      <c r="X3580" t="s">
        <v>30</v>
      </c>
    </row>
    <row r="3581" spans="2:24">
      <c r="B3581" s="2" t="s">
        <v>5078</v>
      </c>
      <c r="C3581" s="1"/>
      <c r="D3581" s="1"/>
      <c r="E3581" s="1"/>
      <c r="F3581" s="1"/>
      <c r="G3581" s="1"/>
      <c r="H3581" s="1"/>
      <c r="I3581"/>
      <c r="J3581"/>
      <c r="K3581"/>
      <c r="L3581"/>
      <c r="M3581"/>
      <c r="N3581"/>
      <c r="O3581"/>
      <c r="Q3581" t="s">
        <v>25</v>
      </c>
      <c r="R3581" s="1"/>
      <c r="S3581" s="1"/>
      <c r="T3581" s="1" t="s">
        <v>608</v>
      </c>
      <c r="U3581" s="1" t="s">
        <v>78</v>
      </c>
      <c r="V3581" t="s">
        <v>29</v>
      </c>
      <c r="W3581"/>
      <c r="X3581" t="s">
        <v>30</v>
      </c>
    </row>
    <row r="3582" spans="2:24">
      <c r="B3582" s="2" t="s">
        <v>5079</v>
      </c>
      <c r="C3582" s="1"/>
      <c r="D3582" s="1"/>
      <c r="E3582" s="1"/>
      <c r="F3582" s="1"/>
      <c r="G3582" s="1"/>
      <c r="H3582" s="1"/>
      <c r="I3582"/>
      <c r="J3582"/>
      <c r="K3582"/>
      <c r="L3582"/>
      <c r="M3582"/>
      <c r="N3582"/>
      <c r="O3582"/>
      <c r="Q3582" t="s">
        <v>25</v>
      </c>
      <c r="R3582" s="1"/>
      <c r="S3582" s="1"/>
      <c r="T3582" s="1" t="s">
        <v>128</v>
      </c>
      <c r="U3582" s="1" t="s">
        <v>43</v>
      </c>
      <c r="V3582" t="s">
        <v>29</v>
      </c>
      <c r="W3582"/>
      <c r="X3582" t="s">
        <v>30</v>
      </c>
    </row>
    <row r="3583" spans="2:24">
      <c r="B3583" s="2" t="s">
        <v>5080</v>
      </c>
      <c r="C3583" s="1"/>
      <c r="D3583" s="1"/>
      <c r="E3583" s="1"/>
      <c r="F3583" s="1"/>
      <c r="G3583" s="1"/>
      <c r="H3583" s="1"/>
      <c r="I3583"/>
      <c r="J3583"/>
      <c r="K3583"/>
      <c r="L3583"/>
      <c r="M3583"/>
      <c r="N3583"/>
      <c r="O3583"/>
      <c r="Q3583" t="s">
        <v>25</v>
      </c>
      <c r="R3583" s="1"/>
      <c r="S3583" s="1"/>
      <c r="T3583" s="1" t="s">
        <v>275</v>
      </c>
      <c r="U3583" s="1" t="s">
        <v>276</v>
      </c>
      <c r="V3583" t="s">
        <v>29</v>
      </c>
      <c r="W3583"/>
      <c r="X3583" t="s">
        <v>30</v>
      </c>
    </row>
    <row r="3584" spans="2:24">
      <c r="B3584" s="2" t="s">
        <v>5081</v>
      </c>
      <c r="C3584" s="1">
        <v>9997918695</v>
      </c>
      <c r="D3584" s="1"/>
      <c r="E3584" s="1"/>
      <c r="F3584" s="1"/>
      <c r="G3584" s="1" t="s">
        <v>146</v>
      </c>
      <c r="H3584" s="1" t="s">
        <v>57</v>
      </c>
      <c r="I3584"/>
      <c r="J3584"/>
      <c r="K3584"/>
      <c r="L3584"/>
      <c r="M3584"/>
      <c r="N3584"/>
      <c r="O3584"/>
      <c r="Q3584" t="s">
        <v>25</v>
      </c>
      <c r="R3584" s="1"/>
      <c r="S3584" s="1"/>
      <c r="T3584" s="1" t="s">
        <v>662</v>
      </c>
      <c r="U3584" s="1" t="s">
        <v>28</v>
      </c>
      <c r="V3584" t="s">
        <v>29</v>
      </c>
      <c r="W3584"/>
      <c r="X3584" t="s">
        <v>30</v>
      </c>
    </row>
    <row r="3585" spans="2:24">
      <c r="B3585" s="2" t="s">
        <v>5082</v>
      </c>
      <c r="C3585" s="1"/>
      <c r="D3585" s="1"/>
      <c r="E3585" s="1"/>
      <c r="F3585" s="1"/>
      <c r="G3585" s="1"/>
      <c r="H3585" s="1"/>
      <c r="I3585"/>
      <c r="J3585"/>
      <c r="K3585"/>
      <c r="L3585"/>
      <c r="M3585"/>
      <c r="N3585"/>
      <c r="O3585"/>
      <c r="Q3585" t="s">
        <v>25</v>
      </c>
      <c r="R3585" s="1" t="s">
        <v>5083</v>
      </c>
      <c r="S3585" s="1"/>
      <c r="T3585" s="1" t="s">
        <v>95</v>
      </c>
      <c r="U3585" s="1" t="s">
        <v>43</v>
      </c>
      <c r="V3585" t="s">
        <v>29</v>
      </c>
      <c r="W3585"/>
      <c r="X3585" t="s">
        <v>30</v>
      </c>
    </row>
    <row r="3586" spans="2:24">
      <c r="B3586" s="2" t="s">
        <v>5084</v>
      </c>
      <c r="C3586" s="1">
        <v>9733224428</v>
      </c>
      <c r="D3586" s="1"/>
      <c r="E3586" s="1"/>
      <c r="F3586" s="1"/>
      <c r="G3586" s="1" t="s">
        <v>45</v>
      </c>
      <c r="H3586" s="1" t="s">
        <v>510</v>
      </c>
      <c r="I3586"/>
      <c r="J3586"/>
      <c r="K3586"/>
      <c r="L3586"/>
      <c r="M3586"/>
      <c r="N3586"/>
      <c r="O3586"/>
      <c r="Q3586" t="s">
        <v>25</v>
      </c>
      <c r="R3586" s="1"/>
      <c r="S3586" s="1"/>
      <c r="T3586" s="1" t="s">
        <v>1509</v>
      </c>
      <c r="U3586" s="1" t="s">
        <v>70</v>
      </c>
      <c r="V3586" t="s">
        <v>29</v>
      </c>
      <c r="W3586"/>
      <c r="X3586" t="s">
        <v>30</v>
      </c>
    </row>
    <row r="3587" spans="2:24">
      <c r="B3587" s="2" t="s">
        <v>5085</v>
      </c>
      <c r="C3587" s="1"/>
      <c r="D3587" s="1"/>
      <c r="E3587" s="1"/>
      <c r="F3587" s="1"/>
      <c r="G3587" s="1"/>
      <c r="H3587" s="1"/>
      <c r="I3587"/>
      <c r="J3587"/>
      <c r="K3587"/>
      <c r="L3587"/>
      <c r="M3587"/>
      <c r="N3587"/>
      <c r="O3587"/>
      <c r="Q3587" t="s">
        <v>25</v>
      </c>
      <c r="R3587" s="1"/>
      <c r="S3587" s="1"/>
      <c r="T3587" s="1" t="s">
        <v>508</v>
      </c>
      <c r="U3587" s="1" t="s">
        <v>60</v>
      </c>
      <c r="V3587" t="s">
        <v>29</v>
      </c>
      <c r="W3587"/>
      <c r="X3587" t="s">
        <v>30</v>
      </c>
    </row>
    <row r="3588" spans="2:24">
      <c r="B3588" s="2" t="s">
        <v>5086</v>
      </c>
      <c r="C3588" s="1">
        <v>9728282222</v>
      </c>
      <c r="D3588" s="1"/>
      <c r="E3588" s="1"/>
      <c r="F3588" s="1"/>
      <c r="G3588" s="1" t="s">
        <v>146</v>
      </c>
      <c r="H3588" s="1" t="s">
        <v>247</v>
      </c>
      <c r="I3588"/>
      <c r="J3588"/>
      <c r="K3588"/>
      <c r="L3588"/>
      <c r="M3588"/>
      <c r="N3588"/>
      <c r="O3588"/>
      <c r="Q3588" t="s">
        <v>25</v>
      </c>
      <c r="R3588" s="1" t="s">
        <v>5087</v>
      </c>
      <c r="S3588" s="1"/>
      <c r="T3588" s="1" t="s">
        <v>746</v>
      </c>
      <c r="U3588" s="1" t="s">
        <v>78</v>
      </c>
      <c r="V3588" t="s">
        <v>29</v>
      </c>
      <c r="W3588"/>
      <c r="X3588" t="s">
        <v>30</v>
      </c>
    </row>
    <row r="3589" spans="2:24">
      <c r="B3589" s="2" t="s">
        <v>5088</v>
      </c>
      <c r="C3589" s="1"/>
      <c r="D3589" s="1"/>
      <c r="E3589" s="1"/>
      <c r="F3589" s="1"/>
      <c r="G3589" s="1"/>
      <c r="H3589" s="1"/>
      <c r="I3589"/>
      <c r="J3589"/>
      <c r="K3589"/>
      <c r="L3589"/>
      <c r="M3589"/>
      <c r="N3589"/>
      <c r="O3589"/>
      <c r="Q3589" t="s">
        <v>25</v>
      </c>
      <c r="R3589" s="1"/>
      <c r="S3589" s="1"/>
      <c r="T3589" s="1" t="s">
        <v>39</v>
      </c>
      <c r="U3589" s="1" t="s">
        <v>28</v>
      </c>
      <c r="V3589" t="s">
        <v>29</v>
      </c>
      <c r="W3589"/>
      <c r="X3589" t="s">
        <v>30</v>
      </c>
    </row>
    <row r="3590" spans="2:24">
      <c r="B3590" s="2" t="s">
        <v>5089</v>
      </c>
      <c r="C3590" s="1">
        <v>9992690633</v>
      </c>
      <c r="D3590" s="1"/>
      <c r="E3590" s="1"/>
      <c r="F3590" s="1"/>
      <c r="G3590" s="1" t="s">
        <v>146</v>
      </c>
      <c r="H3590" s="1" t="s">
        <v>247</v>
      </c>
      <c r="I3590"/>
      <c r="J3590"/>
      <c r="K3590"/>
      <c r="L3590"/>
      <c r="M3590"/>
      <c r="N3590"/>
      <c r="O3590"/>
      <c r="Q3590" t="s">
        <v>25</v>
      </c>
      <c r="R3590" s="1"/>
      <c r="S3590" s="1"/>
      <c r="T3590" s="1" t="s">
        <v>2870</v>
      </c>
      <c r="U3590" s="1" t="s">
        <v>78</v>
      </c>
      <c r="V3590" t="s">
        <v>29</v>
      </c>
      <c r="W3590"/>
      <c r="X3590" t="s">
        <v>30</v>
      </c>
    </row>
    <row r="3591" spans="2:24">
      <c r="B3591" s="2" t="s">
        <v>5090</v>
      </c>
      <c r="C3591" s="1"/>
      <c r="D3591" s="1"/>
      <c r="E3591" s="1"/>
      <c r="F3591" s="1"/>
      <c r="G3591" s="1"/>
      <c r="H3591" s="1"/>
      <c r="I3591"/>
      <c r="J3591"/>
      <c r="K3591"/>
      <c r="L3591"/>
      <c r="M3591"/>
      <c r="N3591"/>
      <c r="O3591"/>
      <c r="Q3591" t="s">
        <v>25</v>
      </c>
      <c r="R3591" s="1"/>
      <c r="S3591" s="1"/>
      <c r="T3591" s="1" t="s">
        <v>184</v>
      </c>
      <c r="U3591" s="1" t="s">
        <v>185</v>
      </c>
      <c r="V3591" t="s">
        <v>29</v>
      </c>
      <c r="W3591"/>
      <c r="X3591" t="s">
        <v>30</v>
      </c>
    </row>
    <row r="3592" spans="2:24">
      <c r="B3592" s="2" t="s">
        <v>5091</v>
      </c>
      <c r="C3592" s="1"/>
      <c r="D3592" s="1"/>
      <c r="E3592" s="1"/>
      <c r="F3592" s="1"/>
      <c r="G3592" s="1"/>
      <c r="H3592" s="1"/>
      <c r="I3592"/>
      <c r="J3592"/>
      <c r="K3592"/>
      <c r="L3592"/>
      <c r="M3592"/>
      <c r="N3592"/>
      <c r="O3592"/>
      <c r="Q3592" t="s">
        <v>25</v>
      </c>
      <c r="R3592" s="1" t="s">
        <v>5092</v>
      </c>
      <c r="S3592" s="1"/>
      <c r="T3592" s="1" t="s">
        <v>516</v>
      </c>
      <c r="U3592" s="1" t="s">
        <v>105</v>
      </c>
      <c r="V3592" t="s">
        <v>29</v>
      </c>
      <c r="W3592"/>
      <c r="X3592" t="s">
        <v>30</v>
      </c>
    </row>
    <row r="3593" spans="2:24">
      <c r="B3593" s="2" t="s">
        <v>5093</v>
      </c>
      <c r="C3593" s="1">
        <v>8894135994</v>
      </c>
      <c r="D3593" s="1"/>
      <c r="E3593" s="1"/>
      <c r="F3593" s="1"/>
      <c r="G3593" s="1" t="s">
        <v>708</v>
      </c>
      <c r="H3593" s="1" t="s">
        <v>476</v>
      </c>
      <c r="I3593"/>
      <c r="J3593"/>
      <c r="K3593"/>
      <c r="L3593"/>
      <c r="M3593"/>
      <c r="N3593"/>
      <c r="O3593"/>
      <c r="Q3593" t="s">
        <v>25</v>
      </c>
      <c r="R3593" s="1"/>
      <c r="S3593" s="1"/>
      <c r="T3593" s="1" t="s">
        <v>1632</v>
      </c>
      <c r="U3593" s="1" t="s">
        <v>477</v>
      </c>
      <c r="V3593" t="s">
        <v>29</v>
      </c>
      <c r="W3593"/>
      <c r="X3593" t="s">
        <v>30</v>
      </c>
    </row>
    <row r="3594" spans="2:24">
      <c r="B3594" s="2" t="s">
        <v>5094</v>
      </c>
      <c r="C3594" s="1"/>
      <c r="D3594" s="1"/>
      <c r="E3594" s="1"/>
      <c r="F3594" s="1"/>
      <c r="G3594" s="1"/>
      <c r="H3594" s="1"/>
      <c r="I3594"/>
      <c r="J3594"/>
      <c r="K3594"/>
      <c r="L3594"/>
      <c r="M3594"/>
      <c r="N3594"/>
      <c r="O3594"/>
      <c r="Q3594" t="s">
        <v>25</v>
      </c>
      <c r="R3594" s="1"/>
      <c r="S3594" s="1"/>
      <c r="T3594" s="1" t="s">
        <v>5095</v>
      </c>
      <c r="U3594" s="1" t="s">
        <v>284</v>
      </c>
      <c r="V3594" t="s">
        <v>29</v>
      </c>
      <c r="W3594"/>
      <c r="X3594" t="s">
        <v>30</v>
      </c>
    </row>
    <row r="3595" spans="2:24">
      <c r="B3595" s="2" t="s">
        <v>5096</v>
      </c>
      <c r="C3595" s="1"/>
      <c r="D3595" s="1"/>
      <c r="E3595" s="1"/>
      <c r="F3595" s="1"/>
      <c r="G3595" s="1"/>
      <c r="H3595" s="1"/>
      <c r="I3595"/>
      <c r="J3595"/>
      <c r="K3595"/>
      <c r="L3595"/>
      <c r="M3595"/>
      <c r="N3595"/>
      <c r="O3595"/>
      <c r="Q3595" t="s">
        <v>25</v>
      </c>
      <c r="R3595" s="1" t="s">
        <v>5097</v>
      </c>
      <c r="S3595" s="1"/>
      <c r="T3595" s="1" t="s">
        <v>225</v>
      </c>
      <c r="U3595" s="1" t="s">
        <v>60</v>
      </c>
      <c r="V3595" t="s">
        <v>29</v>
      </c>
      <c r="W3595"/>
      <c r="X3595" t="s">
        <v>30</v>
      </c>
    </row>
    <row r="3596" spans="2:24">
      <c r="B3596" s="2" t="s">
        <v>5098</v>
      </c>
      <c r="C3596" s="1">
        <v>8826384767</v>
      </c>
      <c r="D3596" s="1"/>
      <c r="E3596" s="1"/>
      <c r="F3596" s="1"/>
      <c r="G3596" s="1" t="s">
        <v>72</v>
      </c>
      <c r="H3596" s="1" t="s">
        <v>46</v>
      </c>
      <c r="I3596"/>
      <c r="J3596"/>
      <c r="K3596"/>
      <c r="L3596"/>
      <c r="M3596"/>
      <c r="N3596"/>
      <c r="O3596"/>
      <c r="Q3596" t="s">
        <v>25</v>
      </c>
      <c r="R3596" s="1" t="s">
        <v>5099</v>
      </c>
      <c r="S3596" s="1"/>
      <c r="T3596" s="1" t="s">
        <v>4029</v>
      </c>
      <c r="U3596" s="1" t="s">
        <v>289</v>
      </c>
      <c r="V3596" t="s">
        <v>29</v>
      </c>
      <c r="W3596"/>
      <c r="X3596" t="s">
        <v>30</v>
      </c>
    </row>
    <row r="3597" spans="2:24">
      <c r="B3597" s="2" t="s">
        <v>5100</v>
      </c>
      <c r="C3597" s="1"/>
      <c r="D3597" s="1"/>
      <c r="E3597" s="1"/>
      <c r="F3597" s="1"/>
      <c r="G3597" s="1"/>
      <c r="H3597" s="1"/>
      <c r="I3597"/>
      <c r="J3597"/>
      <c r="K3597"/>
      <c r="L3597"/>
      <c r="M3597"/>
      <c r="N3597"/>
      <c r="O3597"/>
      <c r="Q3597" t="s">
        <v>25</v>
      </c>
      <c r="R3597" s="1" t="s">
        <v>5101</v>
      </c>
      <c r="S3597" s="1"/>
      <c r="T3597" s="1" t="s">
        <v>147</v>
      </c>
      <c r="U3597" s="1" t="s">
        <v>148</v>
      </c>
      <c r="V3597" t="s">
        <v>29</v>
      </c>
      <c r="W3597"/>
      <c r="X3597" t="s">
        <v>30</v>
      </c>
    </row>
    <row r="3598" spans="2:24">
      <c r="B3598" s="2" t="s">
        <v>5102</v>
      </c>
      <c r="C3598" s="1"/>
      <c r="D3598" s="1"/>
      <c r="E3598" s="1"/>
      <c r="F3598" s="1"/>
      <c r="G3598" s="1"/>
      <c r="H3598" s="1"/>
      <c r="I3598"/>
      <c r="J3598"/>
      <c r="K3598"/>
      <c r="L3598"/>
      <c r="M3598"/>
      <c r="N3598"/>
      <c r="O3598"/>
      <c r="Q3598" t="s">
        <v>25</v>
      </c>
      <c r="R3598" s="1" t="s">
        <v>5103</v>
      </c>
      <c r="S3598" s="1"/>
      <c r="T3598" s="1" t="s">
        <v>184</v>
      </c>
      <c r="U3598" s="1" t="s">
        <v>185</v>
      </c>
      <c r="V3598" t="s">
        <v>29</v>
      </c>
      <c r="W3598"/>
      <c r="X3598" t="s">
        <v>30</v>
      </c>
    </row>
    <row r="3599" spans="2:24">
      <c r="B3599" s="2" t="s">
        <v>5104</v>
      </c>
      <c r="C3599" s="1"/>
      <c r="D3599" s="1"/>
      <c r="E3599" s="1"/>
      <c r="F3599" s="1"/>
      <c r="G3599" s="1"/>
      <c r="H3599" s="1"/>
      <c r="I3599"/>
      <c r="J3599"/>
      <c r="K3599"/>
      <c r="L3599"/>
      <c r="M3599"/>
      <c r="N3599"/>
      <c r="O3599"/>
      <c r="Q3599" t="s">
        <v>25</v>
      </c>
      <c r="R3599" s="1"/>
      <c r="S3599" s="1"/>
      <c r="T3599" s="1" t="s">
        <v>47</v>
      </c>
      <c r="U3599" s="1" t="s">
        <v>43</v>
      </c>
      <c r="V3599" t="s">
        <v>29</v>
      </c>
      <c r="W3599"/>
      <c r="X3599" t="s">
        <v>30</v>
      </c>
    </row>
    <row r="3600" spans="2:24">
      <c r="B3600" s="2" t="s">
        <v>5105</v>
      </c>
      <c r="C3600" s="1">
        <v>8800619706</v>
      </c>
      <c r="D3600" s="1"/>
      <c r="E3600" s="1"/>
      <c r="F3600" s="1"/>
      <c r="G3600" s="1" t="s">
        <v>72</v>
      </c>
      <c r="H3600" s="1" t="s">
        <v>57</v>
      </c>
      <c r="I3600"/>
      <c r="J3600"/>
      <c r="K3600"/>
      <c r="L3600"/>
      <c r="M3600"/>
      <c r="N3600"/>
      <c r="O3600"/>
      <c r="Q3600" t="s">
        <v>25</v>
      </c>
      <c r="R3600" s="1"/>
      <c r="S3600" s="1"/>
      <c r="T3600" s="1" t="s">
        <v>93</v>
      </c>
      <c r="U3600" s="1" t="s">
        <v>53</v>
      </c>
      <c r="V3600" t="s">
        <v>29</v>
      </c>
      <c r="W3600"/>
      <c r="X3600" t="s">
        <v>30</v>
      </c>
    </row>
    <row r="3601" spans="2:24">
      <c r="B3601" s="2" t="s">
        <v>5106</v>
      </c>
      <c r="C3601" s="1">
        <v>8008447496</v>
      </c>
      <c r="D3601" s="1"/>
      <c r="E3601" s="1"/>
      <c r="F3601" s="1"/>
      <c r="G3601" s="1" t="s">
        <v>56</v>
      </c>
      <c r="H3601" s="1" t="s">
        <v>57</v>
      </c>
      <c r="I3601"/>
      <c r="J3601"/>
      <c r="K3601"/>
      <c r="L3601"/>
      <c r="M3601"/>
      <c r="N3601"/>
      <c r="O3601"/>
      <c r="Q3601" t="s">
        <v>25</v>
      </c>
      <c r="R3601" s="1"/>
      <c r="S3601" s="1"/>
      <c r="T3601" s="1" t="s">
        <v>5107</v>
      </c>
      <c r="U3601" s="1" t="s">
        <v>185</v>
      </c>
      <c r="V3601" t="s">
        <v>29</v>
      </c>
      <c r="W3601"/>
      <c r="X3601" t="s">
        <v>30</v>
      </c>
    </row>
    <row r="3602" spans="2:24">
      <c r="B3602" s="2" t="s">
        <v>5108</v>
      </c>
      <c r="C3602" s="1"/>
      <c r="D3602" s="1"/>
      <c r="E3602" s="1"/>
      <c r="F3602" s="1"/>
      <c r="G3602" s="1"/>
      <c r="H3602" s="1"/>
      <c r="I3602"/>
      <c r="J3602"/>
      <c r="K3602"/>
      <c r="L3602"/>
      <c r="M3602"/>
      <c r="N3602"/>
      <c r="O3602"/>
      <c r="Q3602" t="s">
        <v>25</v>
      </c>
      <c r="R3602" s="1"/>
      <c r="S3602" s="1"/>
      <c r="T3602" s="1" t="s">
        <v>39</v>
      </c>
      <c r="U3602" s="1" t="s">
        <v>28</v>
      </c>
      <c r="V3602" t="s">
        <v>29</v>
      </c>
      <c r="W3602"/>
      <c r="X3602" t="s">
        <v>30</v>
      </c>
    </row>
    <row r="3603" spans="2:24">
      <c r="B3603" s="2" t="s">
        <v>5109</v>
      </c>
      <c r="C3603" s="1">
        <v>8950032572</v>
      </c>
      <c r="D3603" s="1"/>
      <c r="E3603" s="1"/>
      <c r="F3603" s="1"/>
      <c r="G3603" s="1" t="s">
        <v>146</v>
      </c>
      <c r="H3603" s="1" t="s">
        <v>1268</v>
      </c>
      <c r="I3603"/>
      <c r="J3603"/>
      <c r="K3603"/>
      <c r="L3603"/>
      <c r="M3603"/>
      <c r="N3603"/>
      <c r="O3603"/>
      <c r="Q3603" t="s">
        <v>25</v>
      </c>
      <c r="R3603" s="1"/>
      <c r="S3603" s="1"/>
      <c r="T3603" s="1" t="s">
        <v>575</v>
      </c>
      <c r="U3603" s="1" t="s">
        <v>78</v>
      </c>
      <c r="V3603" t="s">
        <v>29</v>
      </c>
      <c r="W3603"/>
      <c r="X3603" t="s">
        <v>30</v>
      </c>
    </row>
    <row r="3604" spans="2:24">
      <c r="B3604" s="2" t="s">
        <v>5110</v>
      </c>
      <c r="C3604" s="1">
        <v>9310392261</v>
      </c>
      <c r="D3604" s="1"/>
      <c r="E3604" s="1"/>
      <c r="F3604" s="1"/>
      <c r="G3604" s="1" t="s">
        <v>72</v>
      </c>
      <c r="H3604" s="1" t="s">
        <v>57</v>
      </c>
      <c r="I3604"/>
      <c r="J3604"/>
      <c r="K3604"/>
      <c r="L3604"/>
      <c r="M3604"/>
      <c r="N3604"/>
      <c r="O3604"/>
      <c r="Q3604" t="s">
        <v>25</v>
      </c>
      <c r="R3604" s="1"/>
      <c r="S3604" s="1"/>
      <c r="T3604" s="1" t="s">
        <v>93</v>
      </c>
      <c r="U3604" s="1" t="s">
        <v>53</v>
      </c>
      <c r="V3604" t="s">
        <v>29</v>
      </c>
      <c r="W3604"/>
      <c r="X3604" t="s">
        <v>30</v>
      </c>
    </row>
    <row r="3605" spans="2:24">
      <c r="B3605" s="2" t="s">
        <v>5111</v>
      </c>
      <c r="C3605" s="1"/>
      <c r="D3605" s="1"/>
      <c r="E3605" s="1"/>
      <c r="F3605" s="1"/>
      <c r="G3605" s="1"/>
      <c r="H3605" s="1"/>
      <c r="I3605"/>
      <c r="J3605"/>
      <c r="K3605"/>
      <c r="L3605"/>
      <c r="M3605"/>
      <c r="N3605"/>
      <c r="O3605"/>
      <c r="Q3605" t="s">
        <v>25</v>
      </c>
      <c r="R3605" s="1"/>
      <c r="S3605" s="1"/>
      <c r="T3605" s="1" t="s">
        <v>1171</v>
      </c>
      <c r="U3605" s="1" t="s">
        <v>90</v>
      </c>
      <c r="V3605" t="s">
        <v>29</v>
      </c>
      <c r="W3605"/>
      <c r="X3605" t="s">
        <v>30</v>
      </c>
    </row>
    <row r="3606" spans="2:24">
      <c r="B3606" s="2" t="s">
        <v>5112</v>
      </c>
      <c r="C3606" s="1">
        <v>9418369336</v>
      </c>
      <c r="D3606" s="1"/>
      <c r="E3606" s="1"/>
      <c r="F3606" s="1"/>
      <c r="G3606" s="1" t="s">
        <v>146</v>
      </c>
      <c r="H3606" s="1" t="s">
        <v>331</v>
      </c>
      <c r="I3606"/>
      <c r="J3606"/>
      <c r="K3606"/>
      <c r="L3606"/>
      <c r="M3606"/>
      <c r="N3606"/>
      <c r="O3606"/>
      <c r="Q3606" t="s">
        <v>25</v>
      </c>
      <c r="R3606" s="1" t="s">
        <v>5113</v>
      </c>
      <c r="S3606" s="1"/>
      <c r="T3606" s="1" t="s">
        <v>1502</v>
      </c>
      <c r="U3606" s="1" t="s">
        <v>477</v>
      </c>
      <c r="V3606" t="s">
        <v>29</v>
      </c>
      <c r="W3606"/>
      <c r="X3606" t="s">
        <v>30</v>
      </c>
    </row>
    <row r="3607" spans="2:24">
      <c r="B3607" s="2" t="s">
        <v>5114</v>
      </c>
      <c r="C3607" s="1"/>
      <c r="D3607" s="1"/>
      <c r="E3607" s="1"/>
      <c r="F3607" s="1"/>
      <c r="G3607" s="1"/>
      <c r="H3607" s="1"/>
      <c r="I3607"/>
      <c r="J3607"/>
      <c r="K3607"/>
      <c r="L3607"/>
      <c r="M3607"/>
      <c r="N3607"/>
      <c r="O3607"/>
      <c r="Q3607" t="s">
        <v>25</v>
      </c>
      <c r="R3607" s="1"/>
      <c r="S3607" s="1"/>
      <c r="T3607" s="1" t="s">
        <v>39</v>
      </c>
      <c r="U3607" s="1" t="s">
        <v>28</v>
      </c>
      <c r="V3607" t="s">
        <v>29</v>
      </c>
      <c r="W3607"/>
      <c r="X3607" t="s">
        <v>30</v>
      </c>
    </row>
    <row r="3608" spans="2:24">
      <c r="B3608" s="2" t="s">
        <v>5115</v>
      </c>
      <c r="C3608" s="1"/>
      <c r="D3608" s="1"/>
      <c r="E3608" s="1"/>
      <c r="F3608" s="1"/>
      <c r="G3608" s="1"/>
      <c r="H3608" s="1"/>
      <c r="I3608"/>
      <c r="J3608"/>
      <c r="K3608"/>
      <c r="L3608"/>
      <c r="M3608"/>
      <c r="N3608"/>
      <c r="O3608"/>
      <c r="Q3608" t="s">
        <v>25</v>
      </c>
      <c r="R3608" s="1"/>
      <c r="S3608" s="1"/>
      <c r="T3608" s="1" t="s">
        <v>49</v>
      </c>
      <c r="U3608" s="1" t="s">
        <v>50</v>
      </c>
      <c r="V3608" t="s">
        <v>29</v>
      </c>
      <c r="W3608"/>
      <c r="X3608" t="s">
        <v>30</v>
      </c>
    </row>
    <row r="3609" spans="2:24">
      <c r="B3609" s="2" t="s">
        <v>5116</v>
      </c>
      <c r="C3609" s="1"/>
      <c r="D3609" s="1"/>
      <c r="E3609" s="1"/>
      <c r="F3609" s="1"/>
      <c r="G3609" s="1"/>
      <c r="H3609" s="1"/>
      <c r="I3609"/>
      <c r="J3609"/>
      <c r="K3609"/>
      <c r="L3609"/>
      <c r="M3609"/>
      <c r="N3609"/>
      <c r="O3609"/>
      <c r="Q3609" t="s">
        <v>25</v>
      </c>
      <c r="R3609" s="1"/>
      <c r="S3609" s="1"/>
      <c r="T3609" s="1" t="s">
        <v>5117</v>
      </c>
      <c r="U3609" s="1" t="s">
        <v>102</v>
      </c>
      <c r="V3609" t="s">
        <v>29</v>
      </c>
      <c r="W3609"/>
      <c r="X3609" t="s">
        <v>30</v>
      </c>
    </row>
    <row r="3610" spans="2:24">
      <c r="B3610" s="2" t="s">
        <v>5118</v>
      </c>
      <c r="C3610" s="1"/>
      <c r="D3610" s="1"/>
      <c r="E3610" s="1"/>
      <c r="F3610" s="1"/>
      <c r="G3610" s="1"/>
      <c r="H3610" s="1"/>
      <c r="I3610"/>
      <c r="J3610"/>
      <c r="K3610"/>
      <c r="L3610"/>
      <c r="M3610"/>
      <c r="N3610"/>
      <c r="O3610"/>
      <c r="Q3610" t="s">
        <v>25</v>
      </c>
      <c r="R3610" s="1" t="s">
        <v>5119</v>
      </c>
      <c r="S3610" s="1"/>
      <c r="T3610" s="1" t="s">
        <v>52</v>
      </c>
      <c r="U3610" s="1" t="s">
        <v>53</v>
      </c>
      <c r="V3610" t="s">
        <v>29</v>
      </c>
      <c r="W3610"/>
      <c r="X3610" t="s">
        <v>30</v>
      </c>
    </row>
    <row r="3611" spans="2:24">
      <c r="B3611" s="2" t="s">
        <v>5120</v>
      </c>
      <c r="C3611" s="1"/>
      <c r="D3611" s="1"/>
      <c r="E3611" s="1"/>
      <c r="F3611" s="1"/>
      <c r="G3611" s="1"/>
      <c r="H3611" s="1"/>
      <c r="I3611"/>
      <c r="J3611"/>
      <c r="K3611"/>
      <c r="L3611"/>
      <c r="M3611"/>
      <c r="N3611"/>
      <c r="O3611"/>
      <c r="Q3611" t="s">
        <v>25</v>
      </c>
      <c r="R3611" s="1" t="s">
        <v>5121</v>
      </c>
      <c r="S3611" s="1"/>
      <c r="T3611" s="1" t="s">
        <v>1300</v>
      </c>
      <c r="U3611" s="1" t="s">
        <v>102</v>
      </c>
      <c r="V3611" t="s">
        <v>29</v>
      </c>
      <c r="W3611"/>
      <c r="X3611" t="s">
        <v>30</v>
      </c>
    </row>
    <row r="3612" spans="2:24">
      <c r="B3612" s="2" t="s">
        <v>5122</v>
      </c>
      <c r="C3612" s="1"/>
      <c r="D3612" s="1"/>
      <c r="E3612" s="1"/>
      <c r="F3612" s="1"/>
      <c r="G3612" s="1"/>
      <c r="H3612" s="1"/>
      <c r="I3612"/>
      <c r="J3612"/>
      <c r="K3612"/>
      <c r="L3612"/>
      <c r="M3612"/>
      <c r="N3612"/>
      <c r="O3612"/>
      <c r="Q3612" t="s">
        <v>25</v>
      </c>
      <c r="R3612" s="1" t="s">
        <v>5123</v>
      </c>
      <c r="S3612" s="1"/>
      <c r="T3612" s="1" t="s">
        <v>4364</v>
      </c>
      <c r="U3612" s="1" t="s">
        <v>60</v>
      </c>
      <c r="V3612" t="s">
        <v>29</v>
      </c>
      <c r="W3612"/>
      <c r="X3612" t="s">
        <v>30</v>
      </c>
    </row>
    <row r="3613" spans="2:24">
      <c r="B3613" s="2" t="s">
        <v>5124</v>
      </c>
      <c r="C3613" s="1">
        <v>8107675837</v>
      </c>
      <c r="D3613" s="1"/>
      <c r="E3613" s="1"/>
      <c r="F3613" s="1"/>
      <c r="G3613" s="1" t="s">
        <v>45</v>
      </c>
      <c r="H3613" s="1" t="s">
        <v>57</v>
      </c>
      <c r="I3613"/>
      <c r="J3613"/>
      <c r="K3613"/>
      <c r="L3613"/>
      <c r="M3613"/>
      <c r="N3613"/>
      <c r="O3613"/>
      <c r="Q3613" t="s">
        <v>25</v>
      </c>
      <c r="R3613" s="1"/>
      <c r="S3613" s="1"/>
      <c r="T3613" s="1" t="s">
        <v>2165</v>
      </c>
      <c r="U3613" s="1" t="s">
        <v>43</v>
      </c>
      <c r="V3613" t="s">
        <v>29</v>
      </c>
      <c r="W3613"/>
      <c r="X3613" t="s">
        <v>30</v>
      </c>
    </row>
    <row r="3614" spans="2:24">
      <c r="B3614" s="2" t="s">
        <v>5125</v>
      </c>
      <c r="C3614" s="1"/>
      <c r="D3614" s="1"/>
      <c r="E3614" s="1"/>
      <c r="F3614" s="1"/>
      <c r="G3614" s="1"/>
      <c r="H3614" s="1"/>
      <c r="I3614"/>
      <c r="J3614"/>
      <c r="K3614"/>
      <c r="L3614"/>
      <c r="M3614"/>
      <c r="N3614"/>
      <c r="O3614"/>
      <c r="Q3614" t="s">
        <v>25</v>
      </c>
      <c r="R3614" s="1"/>
      <c r="S3614" s="1"/>
      <c r="T3614" s="1" t="s">
        <v>614</v>
      </c>
      <c r="U3614" s="1" t="s">
        <v>70</v>
      </c>
      <c r="V3614" t="s">
        <v>29</v>
      </c>
      <c r="W3614"/>
      <c r="X3614" t="s">
        <v>30</v>
      </c>
    </row>
    <row r="3615" spans="2:24">
      <c r="B3615" s="2" t="s">
        <v>5126</v>
      </c>
      <c r="C3615" s="1">
        <v>9873722102</v>
      </c>
      <c r="D3615" s="1"/>
      <c r="E3615" s="1"/>
      <c r="F3615" s="1"/>
      <c r="G3615" s="1" t="s">
        <v>72</v>
      </c>
      <c r="H3615" s="1" t="s">
        <v>57</v>
      </c>
      <c r="I3615"/>
      <c r="J3615"/>
      <c r="K3615"/>
      <c r="L3615"/>
      <c r="M3615"/>
      <c r="N3615"/>
      <c r="O3615"/>
      <c r="Q3615" t="s">
        <v>25</v>
      </c>
      <c r="R3615" s="1"/>
      <c r="S3615" s="1"/>
      <c r="T3615" s="1" t="s">
        <v>301</v>
      </c>
      <c r="U3615" s="1" t="s">
        <v>53</v>
      </c>
      <c r="V3615" t="s">
        <v>29</v>
      </c>
      <c r="W3615"/>
      <c r="X3615" t="s">
        <v>30</v>
      </c>
    </row>
    <row r="3616" spans="2:24">
      <c r="B3616" s="2" t="s">
        <v>5127</v>
      </c>
      <c r="C3616" s="1"/>
      <c r="D3616" s="1"/>
      <c r="E3616" s="1"/>
      <c r="F3616" s="1"/>
      <c r="G3616" s="1"/>
      <c r="H3616" s="1"/>
      <c r="I3616"/>
      <c r="J3616"/>
      <c r="K3616"/>
      <c r="L3616"/>
      <c r="M3616"/>
      <c r="N3616"/>
      <c r="O3616"/>
      <c r="Q3616" t="s">
        <v>25</v>
      </c>
      <c r="R3616" s="1" t="s">
        <v>5128</v>
      </c>
      <c r="S3616" s="1"/>
      <c r="T3616" s="1" t="s">
        <v>211</v>
      </c>
      <c r="U3616" s="1" t="s">
        <v>33</v>
      </c>
      <c r="V3616" t="s">
        <v>29</v>
      </c>
      <c r="W3616"/>
      <c r="X3616" t="s">
        <v>30</v>
      </c>
    </row>
    <row r="3617" spans="2:24">
      <c r="B3617" s="2" t="s">
        <v>5129</v>
      </c>
      <c r="C3617" s="1">
        <v>9824274274</v>
      </c>
      <c r="D3617" s="1"/>
      <c r="E3617" s="1"/>
      <c r="F3617" s="1"/>
      <c r="G3617" s="1" t="s">
        <v>72</v>
      </c>
      <c r="H3617" s="1" t="s">
        <v>57</v>
      </c>
      <c r="I3617"/>
      <c r="J3617"/>
      <c r="K3617"/>
      <c r="L3617"/>
      <c r="M3617"/>
      <c r="N3617"/>
      <c r="O3617"/>
      <c r="Q3617" t="s">
        <v>25</v>
      </c>
      <c r="R3617" s="1"/>
      <c r="S3617" s="1"/>
      <c r="T3617" s="1" t="s">
        <v>965</v>
      </c>
      <c r="U3617" s="1" t="s">
        <v>116</v>
      </c>
      <c r="V3617" t="s">
        <v>29</v>
      </c>
      <c r="W3617"/>
      <c r="X3617" t="s">
        <v>30</v>
      </c>
    </row>
    <row r="3618" spans="2:24">
      <c r="B3618" s="2" t="s">
        <v>5130</v>
      </c>
      <c r="C3618" s="1">
        <v>9414878198</v>
      </c>
      <c r="D3618" s="1"/>
      <c r="E3618" s="1"/>
      <c r="F3618" s="1"/>
      <c r="G3618" s="1" t="s">
        <v>146</v>
      </c>
      <c r="H3618" s="1" t="s">
        <v>331</v>
      </c>
      <c r="I3618"/>
      <c r="J3618"/>
      <c r="K3618"/>
      <c r="L3618"/>
      <c r="M3618"/>
      <c r="N3618"/>
      <c r="O3618"/>
      <c r="Q3618" t="s">
        <v>25</v>
      </c>
      <c r="R3618" s="1" t="s">
        <v>5131</v>
      </c>
      <c r="S3618" s="1"/>
      <c r="T3618" s="1" t="s">
        <v>787</v>
      </c>
      <c r="U3618" s="1" t="s">
        <v>43</v>
      </c>
      <c r="V3618" t="s">
        <v>29</v>
      </c>
      <c r="W3618"/>
      <c r="X3618" t="s">
        <v>30</v>
      </c>
    </row>
    <row r="3619" spans="2:24">
      <c r="B3619" s="2" t="s">
        <v>5132</v>
      </c>
      <c r="C3619" s="1"/>
      <c r="D3619" s="1"/>
      <c r="E3619" s="1"/>
      <c r="F3619" s="1"/>
      <c r="G3619" s="1"/>
      <c r="H3619" s="1"/>
      <c r="I3619"/>
      <c r="J3619"/>
      <c r="K3619"/>
      <c r="L3619"/>
      <c r="M3619"/>
      <c r="N3619"/>
      <c r="O3619"/>
      <c r="Q3619" t="s">
        <v>25</v>
      </c>
      <c r="R3619" s="1"/>
      <c r="S3619" s="1"/>
      <c r="T3619" s="1" t="s">
        <v>1326</v>
      </c>
      <c r="U3619" s="1" t="s">
        <v>28</v>
      </c>
      <c r="V3619" t="s">
        <v>29</v>
      </c>
      <c r="W3619"/>
      <c r="X3619" t="s">
        <v>30</v>
      </c>
    </row>
    <row r="3620" spans="2:24">
      <c r="B3620" s="2" t="s">
        <v>5133</v>
      </c>
      <c r="C3620" s="1"/>
      <c r="D3620" s="1"/>
      <c r="E3620" s="1"/>
      <c r="F3620" s="1"/>
      <c r="G3620" s="1"/>
      <c r="H3620" s="1"/>
      <c r="I3620"/>
      <c r="J3620"/>
      <c r="K3620"/>
      <c r="L3620"/>
      <c r="M3620"/>
      <c r="N3620"/>
      <c r="O3620"/>
      <c r="Q3620" t="s">
        <v>25</v>
      </c>
      <c r="R3620" s="1"/>
      <c r="S3620" s="1"/>
      <c r="T3620" s="1" t="s">
        <v>1171</v>
      </c>
      <c r="U3620" s="1" t="s">
        <v>90</v>
      </c>
      <c r="V3620" t="s">
        <v>29</v>
      </c>
      <c r="W3620"/>
      <c r="X3620" t="s">
        <v>30</v>
      </c>
    </row>
    <row r="3621" spans="2:24">
      <c r="B3621" s="2" t="s">
        <v>5134</v>
      </c>
      <c r="C3621" s="1">
        <v>9034475275</v>
      </c>
      <c r="D3621" s="1"/>
      <c r="E3621" s="1"/>
      <c r="F3621" s="1"/>
      <c r="G3621" s="1" t="s">
        <v>146</v>
      </c>
      <c r="H3621" s="1" t="s">
        <v>476</v>
      </c>
      <c r="I3621"/>
      <c r="J3621"/>
      <c r="K3621"/>
      <c r="L3621"/>
      <c r="M3621"/>
      <c r="N3621"/>
      <c r="O3621"/>
      <c r="Q3621" t="s">
        <v>25</v>
      </c>
      <c r="R3621" s="1"/>
      <c r="S3621" s="1"/>
      <c r="T3621" s="1" t="s">
        <v>746</v>
      </c>
      <c r="U3621" s="1" t="s">
        <v>78</v>
      </c>
      <c r="V3621" t="s">
        <v>29</v>
      </c>
      <c r="W3621"/>
      <c r="X3621" t="s">
        <v>30</v>
      </c>
    </row>
    <row r="3622" spans="2:24">
      <c r="B3622" s="2" t="s">
        <v>5135</v>
      </c>
      <c r="C3622" s="1"/>
      <c r="D3622" s="1"/>
      <c r="E3622" s="1"/>
      <c r="F3622" s="1"/>
      <c r="G3622" s="1"/>
      <c r="H3622" s="1"/>
      <c r="I3622"/>
      <c r="J3622"/>
      <c r="K3622"/>
      <c r="L3622"/>
      <c r="M3622"/>
      <c r="N3622"/>
      <c r="O3622"/>
      <c r="Q3622" t="s">
        <v>25</v>
      </c>
      <c r="R3622" s="1"/>
      <c r="S3622" s="1"/>
      <c r="T3622" s="1" t="s">
        <v>678</v>
      </c>
      <c r="U3622" s="1" t="s">
        <v>90</v>
      </c>
      <c r="V3622" t="s">
        <v>29</v>
      </c>
      <c r="W3622"/>
      <c r="X3622" t="s">
        <v>30</v>
      </c>
    </row>
    <row r="3623" spans="2:24">
      <c r="B3623" s="2" t="s">
        <v>5136</v>
      </c>
      <c r="C3623" s="1"/>
      <c r="D3623" s="1"/>
      <c r="E3623" s="1"/>
      <c r="F3623" s="1"/>
      <c r="G3623" s="1"/>
      <c r="H3623" s="1"/>
      <c r="I3623"/>
      <c r="J3623"/>
      <c r="K3623"/>
      <c r="L3623"/>
      <c r="M3623"/>
      <c r="N3623"/>
      <c r="O3623"/>
      <c r="Q3623" t="s">
        <v>25</v>
      </c>
      <c r="R3623" s="1"/>
      <c r="S3623" s="1"/>
      <c r="T3623" s="1" t="s">
        <v>2201</v>
      </c>
      <c r="U3623" s="1" t="s">
        <v>148</v>
      </c>
      <c r="V3623" t="s">
        <v>29</v>
      </c>
      <c r="W3623"/>
      <c r="X3623" t="s">
        <v>30</v>
      </c>
    </row>
    <row r="3624" spans="2:24">
      <c r="B3624" s="2" t="s">
        <v>5137</v>
      </c>
      <c r="C3624" s="1">
        <v>9717520653</v>
      </c>
      <c r="D3624" s="1"/>
      <c r="E3624" s="1"/>
      <c r="F3624" s="1"/>
      <c r="G3624" s="1" t="s">
        <v>146</v>
      </c>
      <c r="H3624" s="1" t="s">
        <v>247</v>
      </c>
      <c r="I3624"/>
      <c r="J3624"/>
      <c r="K3624"/>
      <c r="L3624"/>
      <c r="M3624"/>
      <c r="N3624"/>
      <c r="O3624"/>
      <c r="Q3624" t="s">
        <v>25</v>
      </c>
      <c r="R3624" s="1"/>
      <c r="S3624" s="1"/>
      <c r="T3624" s="1" t="s">
        <v>39</v>
      </c>
      <c r="U3624" s="1" t="s">
        <v>28</v>
      </c>
      <c r="V3624" t="s">
        <v>29</v>
      </c>
      <c r="W3624"/>
      <c r="X3624" t="s">
        <v>30</v>
      </c>
    </row>
    <row r="3625" spans="2:24">
      <c r="B3625" s="2" t="s">
        <v>5138</v>
      </c>
      <c r="C3625" s="1">
        <v>9756227417</v>
      </c>
      <c r="D3625" s="1"/>
      <c r="E3625" s="1"/>
      <c r="F3625" s="1"/>
      <c r="G3625" s="1" t="s">
        <v>45</v>
      </c>
      <c r="H3625" s="1" t="s">
        <v>476</v>
      </c>
      <c r="I3625"/>
      <c r="J3625"/>
      <c r="K3625"/>
      <c r="L3625"/>
      <c r="M3625"/>
      <c r="N3625"/>
      <c r="O3625"/>
      <c r="Q3625" t="s">
        <v>25</v>
      </c>
      <c r="R3625" s="1" t="s">
        <v>5139</v>
      </c>
      <c r="S3625" s="1"/>
      <c r="T3625" s="1" t="s">
        <v>1834</v>
      </c>
      <c r="U3625" s="1" t="s">
        <v>28</v>
      </c>
      <c r="V3625" t="s">
        <v>29</v>
      </c>
      <c r="W3625"/>
      <c r="X3625" t="s">
        <v>30</v>
      </c>
    </row>
    <row r="3626" spans="2:24">
      <c r="B3626" s="2" t="s">
        <v>5140</v>
      </c>
      <c r="C3626" s="1"/>
      <c r="D3626" s="1"/>
      <c r="E3626" s="1"/>
      <c r="F3626" s="1"/>
      <c r="G3626" s="1"/>
      <c r="H3626" s="1"/>
      <c r="I3626"/>
      <c r="J3626"/>
      <c r="K3626"/>
      <c r="L3626"/>
      <c r="M3626"/>
      <c r="N3626"/>
      <c r="O3626"/>
      <c r="Q3626" t="s">
        <v>25</v>
      </c>
      <c r="R3626" s="1" t="s">
        <v>5141</v>
      </c>
      <c r="S3626" s="1"/>
      <c r="T3626" s="1" t="s">
        <v>5142</v>
      </c>
      <c r="U3626" s="1" t="s">
        <v>350</v>
      </c>
      <c r="V3626" t="s">
        <v>29</v>
      </c>
      <c r="W3626"/>
      <c r="X3626" t="s">
        <v>30</v>
      </c>
    </row>
    <row r="3627" spans="2:24">
      <c r="B3627" s="2" t="s">
        <v>5143</v>
      </c>
      <c r="C3627" s="1">
        <v>9906701416</v>
      </c>
      <c r="D3627" s="1"/>
      <c r="E3627" s="1"/>
      <c r="F3627" s="1"/>
      <c r="G3627" s="1" t="s">
        <v>146</v>
      </c>
      <c r="H3627" s="1" t="s">
        <v>331</v>
      </c>
      <c r="I3627"/>
      <c r="J3627"/>
      <c r="K3627"/>
      <c r="L3627"/>
      <c r="M3627"/>
      <c r="N3627"/>
      <c r="O3627"/>
      <c r="Q3627" t="s">
        <v>25</v>
      </c>
      <c r="R3627" s="1"/>
      <c r="S3627" s="1"/>
      <c r="T3627" s="1" t="s">
        <v>2729</v>
      </c>
      <c r="U3627" s="1" t="s">
        <v>148</v>
      </c>
      <c r="V3627" t="s">
        <v>29</v>
      </c>
      <c r="W3627"/>
      <c r="X3627" t="s">
        <v>30</v>
      </c>
    </row>
    <row r="3628" spans="2:24">
      <c r="B3628" s="2" t="s">
        <v>5144</v>
      </c>
      <c r="C3628" s="1"/>
      <c r="D3628" s="1"/>
      <c r="E3628" s="1"/>
      <c r="F3628" s="1"/>
      <c r="G3628" s="1"/>
      <c r="H3628" s="1"/>
      <c r="I3628"/>
      <c r="J3628"/>
      <c r="K3628"/>
      <c r="L3628"/>
      <c r="M3628"/>
      <c r="N3628"/>
      <c r="O3628"/>
      <c r="Q3628" t="s">
        <v>25</v>
      </c>
      <c r="R3628" s="1" t="s">
        <v>5145</v>
      </c>
      <c r="S3628" s="1"/>
      <c r="T3628" s="1" t="s">
        <v>631</v>
      </c>
      <c r="U3628" s="1" t="s">
        <v>102</v>
      </c>
      <c r="V3628" t="s">
        <v>29</v>
      </c>
      <c r="W3628"/>
      <c r="X3628" t="s">
        <v>30</v>
      </c>
    </row>
    <row r="3629" spans="2:24">
      <c r="B3629" s="2" t="s">
        <v>5146</v>
      </c>
      <c r="C3629" s="1"/>
      <c r="D3629" s="1"/>
      <c r="E3629" s="1"/>
      <c r="F3629" s="1"/>
      <c r="G3629" s="1"/>
      <c r="H3629" s="1"/>
      <c r="I3629"/>
      <c r="J3629"/>
      <c r="K3629"/>
      <c r="L3629"/>
      <c r="M3629"/>
      <c r="N3629"/>
      <c r="O3629"/>
      <c r="Q3629" t="s">
        <v>25</v>
      </c>
      <c r="R3629" s="1"/>
      <c r="S3629" s="1"/>
      <c r="T3629" s="1" t="s">
        <v>2352</v>
      </c>
      <c r="U3629" s="1" t="s">
        <v>33</v>
      </c>
      <c r="V3629" t="s">
        <v>29</v>
      </c>
      <c r="W3629"/>
      <c r="X3629" t="s">
        <v>30</v>
      </c>
    </row>
    <row r="3630" spans="2:24">
      <c r="B3630" s="2" t="s">
        <v>5147</v>
      </c>
      <c r="C3630" s="1"/>
      <c r="D3630" s="1"/>
      <c r="E3630" s="1"/>
      <c r="F3630" s="1"/>
      <c r="G3630" s="1"/>
      <c r="H3630" s="1"/>
      <c r="I3630"/>
      <c r="J3630"/>
      <c r="K3630"/>
      <c r="L3630"/>
      <c r="M3630"/>
      <c r="N3630"/>
      <c r="O3630"/>
      <c r="Q3630" t="s">
        <v>25</v>
      </c>
      <c r="R3630" s="1"/>
      <c r="S3630" s="1"/>
      <c r="T3630" s="1" t="s">
        <v>577</v>
      </c>
      <c r="U3630" s="1" t="s">
        <v>319</v>
      </c>
      <c r="V3630" t="s">
        <v>29</v>
      </c>
      <c r="W3630"/>
      <c r="X3630" t="s">
        <v>30</v>
      </c>
    </row>
    <row r="3631" spans="2:24">
      <c r="B3631" s="2" t="s">
        <v>5148</v>
      </c>
      <c r="C3631" s="1">
        <v>8639605219</v>
      </c>
      <c r="D3631" s="1"/>
      <c r="E3631" s="1"/>
      <c r="F3631" s="1"/>
      <c r="G3631" s="1" t="s">
        <v>45</v>
      </c>
      <c r="H3631" s="1" t="s">
        <v>57</v>
      </c>
      <c r="I3631"/>
      <c r="J3631"/>
      <c r="K3631"/>
      <c r="L3631"/>
      <c r="M3631"/>
      <c r="N3631"/>
      <c r="O3631"/>
      <c r="Q3631" t="s">
        <v>25</v>
      </c>
      <c r="R3631" s="1"/>
      <c r="S3631" s="1"/>
      <c r="T3631" s="1" t="s">
        <v>184</v>
      </c>
      <c r="U3631" s="1" t="s">
        <v>185</v>
      </c>
      <c r="V3631" t="s">
        <v>29</v>
      </c>
      <c r="W3631"/>
      <c r="X3631" t="s">
        <v>30</v>
      </c>
    </row>
    <row r="3632" spans="2:24">
      <c r="B3632" s="2" t="s">
        <v>5149</v>
      </c>
      <c r="C3632" s="1">
        <v>9336107002</v>
      </c>
      <c r="D3632" s="1"/>
      <c r="E3632" s="1"/>
      <c r="F3632" s="1"/>
      <c r="G3632" s="1" t="s">
        <v>45</v>
      </c>
      <c r="H3632" s="1" t="s">
        <v>57</v>
      </c>
      <c r="I3632"/>
      <c r="J3632"/>
      <c r="K3632"/>
      <c r="L3632"/>
      <c r="M3632"/>
      <c r="N3632"/>
      <c r="O3632"/>
      <c r="Q3632" t="s">
        <v>25</v>
      </c>
      <c r="R3632" s="1"/>
      <c r="S3632" s="1"/>
      <c r="T3632" s="1" t="s">
        <v>670</v>
      </c>
      <c r="U3632" s="1" t="s">
        <v>28</v>
      </c>
      <c r="V3632" t="s">
        <v>29</v>
      </c>
      <c r="W3632"/>
      <c r="X3632" t="s">
        <v>30</v>
      </c>
    </row>
    <row r="3633" spans="2:24">
      <c r="B3633" s="2" t="s">
        <v>5150</v>
      </c>
      <c r="C3633" s="1">
        <v>7007097849</v>
      </c>
      <c r="D3633" s="1"/>
      <c r="E3633" s="1"/>
      <c r="F3633" s="1"/>
      <c r="G3633" s="1" t="s">
        <v>45</v>
      </c>
      <c r="H3633" s="1" t="s">
        <v>331</v>
      </c>
      <c r="I3633"/>
      <c r="J3633"/>
      <c r="K3633"/>
      <c r="L3633"/>
      <c r="M3633"/>
      <c r="N3633"/>
      <c r="O3633"/>
      <c r="Q3633" t="s">
        <v>25</v>
      </c>
      <c r="R3633" s="1"/>
      <c r="S3633" s="1"/>
      <c r="T3633" s="1" t="s">
        <v>5151</v>
      </c>
      <c r="U3633" s="1" t="s">
        <v>28</v>
      </c>
      <c r="V3633" t="s">
        <v>29</v>
      </c>
      <c r="W3633"/>
      <c r="X3633" t="s">
        <v>30</v>
      </c>
    </row>
    <row r="3634" spans="2:24">
      <c r="B3634" s="2" t="s">
        <v>5152</v>
      </c>
      <c r="C3634" s="1">
        <v>9718720639</v>
      </c>
      <c r="D3634" s="1"/>
      <c r="E3634" s="1"/>
      <c r="F3634" s="1"/>
      <c r="G3634" s="1" t="s">
        <v>72</v>
      </c>
      <c r="H3634" s="1" t="s">
        <v>57</v>
      </c>
      <c r="I3634"/>
      <c r="J3634"/>
      <c r="K3634"/>
      <c r="L3634"/>
      <c r="M3634"/>
      <c r="N3634"/>
      <c r="O3634"/>
      <c r="Q3634" t="s">
        <v>25</v>
      </c>
      <c r="R3634" s="1"/>
      <c r="S3634" s="1"/>
      <c r="T3634" s="1" t="s">
        <v>374</v>
      </c>
      <c r="U3634" s="1" t="s">
        <v>78</v>
      </c>
      <c r="V3634" t="s">
        <v>29</v>
      </c>
      <c r="W3634"/>
      <c r="X3634" t="s">
        <v>30</v>
      </c>
    </row>
    <row r="3635" spans="2:24">
      <c r="B3635" s="2" t="s">
        <v>5153</v>
      </c>
      <c r="C3635" s="1"/>
      <c r="D3635" s="1"/>
      <c r="E3635" s="1"/>
      <c r="F3635" s="1"/>
      <c r="G3635" s="1"/>
      <c r="H3635" s="1"/>
      <c r="I3635"/>
      <c r="J3635"/>
      <c r="K3635"/>
      <c r="L3635"/>
      <c r="M3635"/>
      <c r="N3635"/>
      <c r="O3635"/>
      <c r="Q3635" t="s">
        <v>25</v>
      </c>
      <c r="R3635" s="1" t="s">
        <v>5154</v>
      </c>
      <c r="S3635" s="1"/>
      <c r="T3635" s="1" t="s">
        <v>5155</v>
      </c>
      <c r="U3635" s="1" t="s">
        <v>33</v>
      </c>
      <c r="V3635" t="s">
        <v>29</v>
      </c>
      <c r="W3635"/>
      <c r="X3635" t="s">
        <v>30</v>
      </c>
    </row>
    <row r="3636" spans="2:24">
      <c r="B3636" s="2" t="s">
        <v>5156</v>
      </c>
      <c r="C3636" s="1">
        <v>9760922977</v>
      </c>
      <c r="D3636" s="1"/>
      <c r="E3636" s="1"/>
      <c r="F3636" s="1"/>
      <c r="G3636" s="1" t="s">
        <v>45</v>
      </c>
      <c r="H3636" s="1" t="s">
        <v>476</v>
      </c>
      <c r="I3636"/>
      <c r="J3636"/>
      <c r="K3636"/>
      <c r="L3636"/>
      <c r="M3636"/>
      <c r="N3636"/>
      <c r="O3636"/>
      <c r="Q3636" t="s">
        <v>25</v>
      </c>
      <c r="R3636" s="1"/>
      <c r="S3636" s="1"/>
      <c r="T3636" s="1" t="s">
        <v>81</v>
      </c>
      <c r="U3636" s="1" t="s">
        <v>28</v>
      </c>
      <c r="V3636" t="s">
        <v>29</v>
      </c>
      <c r="W3636"/>
      <c r="X3636" t="s">
        <v>30</v>
      </c>
    </row>
    <row r="3637" spans="2:24">
      <c r="B3637" s="2" t="s">
        <v>5157</v>
      </c>
      <c r="C3637" s="1"/>
      <c r="D3637" s="1"/>
      <c r="E3637" s="1"/>
      <c r="F3637" s="1"/>
      <c r="G3637" s="1"/>
      <c r="H3637" s="1"/>
      <c r="I3637"/>
      <c r="J3637"/>
      <c r="K3637"/>
      <c r="L3637"/>
      <c r="M3637"/>
      <c r="N3637"/>
      <c r="O3637"/>
      <c r="Q3637" t="s">
        <v>25</v>
      </c>
      <c r="R3637" s="1" t="s">
        <v>5158</v>
      </c>
      <c r="S3637" s="1"/>
      <c r="T3637" s="1" t="s">
        <v>3999</v>
      </c>
      <c r="U3637" s="1" t="s">
        <v>105</v>
      </c>
      <c r="V3637" t="s">
        <v>29</v>
      </c>
      <c r="W3637"/>
      <c r="X3637" t="s">
        <v>30</v>
      </c>
    </row>
    <row r="3638" spans="2:24">
      <c r="B3638" s="2" t="s">
        <v>5159</v>
      </c>
      <c r="C3638" s="1"/>
      <c r="D3638" s="1"/>
      <c r="E3638" s="1"/>
      <c r="F3638" s="1"/>
      <c r="G3638" s="1"/>
      <c r="H3638" s="1"/>
      <c r="I3638"/>
      <c r="J3638"/>
      <c r="K3638"/>
      <c r="L3638"/>
      <c r="M3638"/>
      <c r="N3638"/>
      <c r="O3638"/>
      <c r="Q3638" t="s">
        <v>25</v>
      </c>
      <c r="R3638" s="1"/>
      <c r="S3638" s="1"/>
      <c r="T3638" s="1" t="s">
        <v>1891</v>
      </c>
      <c r="U3638" s="1" t="s">
        <v>90</v>
      </c>
      <c r="V3638" t="s">
        <v>29</v>
      </c>
      <c r="W3638"/>
      <c r="X3638" t="s">
        <v>30</v>
      </c>
    </row>
    <row r="3639" spans="2:24">
      <c r="B3639" s="2" t="s">
        <v>5160</v>
      </c>
      <c r="C3639" s="1"/>
      <c r="D3639" s="1"/>
      <c r="E3639" s="1"/>
      <c r="F3639" s="1"/>
      <c r="G3639" s="1"/>
      <c r="H3639" s="1"/>
      <c r="I3639"/>
      <c r="J3639"/>
      <c r="K3639"/>
      <c r="L3639"/>
      <c r="M3639"/>
      <c r="N3639"/>
      <c r="O3639"/>
      <c r="Q3639" t="s">
        <v>25</v>
      </c>
      <c r="R3639" s="1" t="s">
        <v>5161</v>
      </c>
      <c r="S3639" s="1"/>
      <c r="T3639" s="1" t="s">
        <v>849</v>
      </c>
      <c r="U3639" s="1" t="s">
        <v>284</v>
      </c>
      <c r="V3639" t="s">
        <v>29</v>
      </c>
      <c r="W3639"/>
      <c r="X3639" t="s">
        <v>30</v>
      </c>
    </row>
    <row r="3640" spans="2:24">
      <c r="B3640" s="2" t="s">
        <v>5162</v>
      </c>
      <c r="C3640" s="1">
        <v>9899184871</v>
      </c>
      <c r="D3640" s="1"/>
      <c r="E3640" s="1"/>
      <c r="F3640" s="1"/>
      <c r="G3640" s="1" t="s">
        <v>146</v>
      </c>
      <c r="H3640" s="1" t="s">
        <v>695</v>
      </c>
      <c r="I3640"/>
      <c r="J3640"/>
      <c r="K3640"/>
      <c r="L3640"/>
      <c r="M3640"/>
      <c r="N3640"/>
      <c r="O3640"/>
      <c r="Q3640" t="s">
        <v>25</v>
      </c>
      <c r="R3640" s="1"/>
      <c r="S3640" s="1"/>
      <c r="T3640" s="1" t="s">
        <v>73</v>
      </c>
      <c r="U3640" s="1" t="s">
        <v>53</v>
      </c>
      <c r="V3640" t="s">
        <v>29</v>
      </c>
      <c r="W3640"/>
      <c r="X3640" t="s">
        <v>30</v>
      </c>
    </row>
    <row r="3641" spans="2:24">
      <c r="B3641" s="2" t="s">
        <v>5163</v>
      </c>
      <c r="C3641" s="1">
        <v>9215097150</v>
      </c>
      <c r="D3641" s="1"/>
      <c r="E3641" s="1"/>
      <c r="F3641" s="1"/>
      <c r="G3641" s="1" t="s">
        <v>45</v>
      </c>
      <c r="H3641" s="1" t="s">
        <v>331</v>
      </c>
      <c r="I3641"/>
      <c r="J3641"/>
      <c r="K3641"/>
      <c r="L3641"/>
      <c r="M3641"/>
      <c r="N3641"/>
      <c r="O3641"/>
      <c r="Q3641" t="s">
        <v>25</v>
      </c>
      <c r="R3641" s="1"/>
      <c r="S3641" s="1"/>
      <c r="T3641" s="1" t="s">
        <v>363</v>
      </c>
      <c r="U3641" s="1" t="s">
        <v>78</v>
      </c>
      <c r="V3641" t="s">
        <v>29</v>
      </c>
      <c r="W3641"/>
      <c r="X3641" t="s">
        <v>30</v>
      </c>
    </row>
    <row r="3642" spans="2:24">
      <c r="B3642" s="2" t="s">
        <v>5164</v>
      </c>
      <c r="C3642" s="1">
        <v>9358889075</v>
      </c>
      <c r="D3642" s="1"/>
      <c r="E3642" s="1"/>
      <c r="F3642" s="1"/>
      <c r="G3642" s="1" t="s">
        <v>45</v>
      </c>
      <c r="H3642" s="1" t="s">
        <v>46</v>
      </c>
      <c r="I3642"/>
      <c r="J3642"/>
      <c r="K3642"/>
      <c r="L3642"/>
      <c r="M3642"/>
      <c r="N3642"/>
      <c r="O3642"/>
      <c r="Q3642" t="s">
        <v>25</v>
      </c>
      <c r="R3642" s="1"/>
      <c r="S3642" s="1"/>
      <c r="T3642" s="1" t="s">
        <v>734</v>
      </c>
      <c r="U3642" s="1" t="s">
        <v>289</v>
      </c>
      <c r="V3642" t="s">
        <v>29</v>
      </c>
      <c r="W3642"/>
      <c r="X3642" t="s">
        <v>30</v>
      </c>
    </row>
    <row r="3643" spans="2:24">
      <c r="B3643" s="2" t="s">
        <v>5165</v>
      </c>
      <c r="C3643" s="1"/>
      <c r="D3643" s="1"/>
      <c r="E3643" s="1"/>
      <c r="F3643" s="1"/>
      <c r="G3643" s="1"/>
      <c r="H3643" s="1"/>
      <c r="I3643"/>
      <c r="J3643"/>
      <c r="K3643"/>
      <c r="L3643"/>
      <c r="M3643"/>
      <c r="N3643"/>
      <c r="O3643"/>
      <c r="Q3643" t="s">
        <v>25</v>
      </c>
      <c r="R3643" s="1"/>
      <c r="S3643" s="1"/>
      <c r="T3643" s="1" t="s">
        <v>575</v>
      </c>
      <c r="U3643" s="1" t="s">
        <v>78</v>
      </c>
      <c r="V3643" t="s">
        <v>29</v>
      </c>
      <c r="W3643"/>
      <c r="X3643" t="s">
        <v>30</v>
      </c>
    </row>
    <row r="3644" spans="2:24">
      <c r="B3644" s="2" t="s">
        <v>5166</v>
      </c>
      <c r="C3644" s="1">
        <v>8439329132</v>
      </c>
      <c r="D3644" s="1"/>
      <c r="E3644" s="1"/>
      <c r="F3644" s="1"/>
      <c r="G3644" s="1" t="s">
        <v>731</v>
      </c>
      <c r="H3644" s="1" t="s">
        <v>46</v>
      </c>
      <c r="I3644"/>
      <c r="J3644"/>
      <c r="K3644"/>
      <c r="L3644"/>
      <c r="M3644"/>
      <c r="N3644"/>
      <c r="O3644"/>
      <c r="Q3644" t="s">
        <v>25</v>
      </c>
      <c r="R3644" s="1" t="s">
        <v>5167</v>
      </c>
      <c r="S3644" s="1"/>
      <c r="T3644" s="1" t="s">
        <v>5168</v>
      </c>
      <c r="U3644" s="1" t="s">
        <v>70</v>
      </c>
      <c r="V3644" t="s">
        <v>29</v>
      </c>
      <c r="W3644"/>
      <c r="X3644" t="s">
        <v>30</v>
      </c>
    </row>
    <row r="3645" spans="2:24">
      <c r="B3645" s="2" t="s">
        <v>5169</v>
      </c>
      <c r="C3645" s="1"/>
      <c r="D3645" s="1"/>
      <c r="E3645" s="1"/>
      <c r="F3645" s="1"/>
      <c r="G3645" s="1"/>
      <c r="H3645" s="1"/>
      <c r="I3645"/>
      <c r="J3645"/>
      <c r="K3645"/>
      <c r="L3645"/>
      <c r="M3645"/>
      <c r="N3645"/>
      <c r="O3645"/>
      <c r="Q3645" t="s">
        <v>25</v>
      </c>
      <c r="R3645" s="1" t="s">
        <v>5170</v>
      </c>
      <c r="S3645" s="1"/>
      <c r="T3645" s="1" t="s">
        <v>972</v>
      </c>
      <c r="U3645" s="1" t="s">
        <v>179</v>
      </c>
      <c r="V3645" t="s">
        <v>29</v>
      </c>
      <c r="W3645"/>
      <c r="X3645" t="s">
        <v>30</v>
      </c>
    </row>
    <row r="3646" spans="2:24">
      <c r="B3646" s="2" t="s">
        <v>5171</v>
      </c>
      <c r="C3646" s="1"/>
      <c r="D3646" s="1"/>
      <c r="E3646" s="1"/>
      <c r="F3646" s="1"/>
      <c r="G3646" s="1"/>
      <c r="H3646" s="1"/>
      <c r="I3646"/>
      <c r="J3646"/>
      <c r="K3646"/>
      <c r="L3646"/>
      <c r="M3646"/>
      <c r="N3646"/>
      <c r="O3646"/>
      <c r="Q3646" t="s">
        <v>25</v>
      </c>
      <c r="R3646" s="1" t="s">
        <v>5172</v>
      </c>
      <c r="S3646" s="1"/>
      <c r="T3646" s="1" t="s">
        <v>744</v>
      </c>
      <c r="U3646" s="1" t="s">
        <v>102</v>
      </c>
      <c r="V3646" t="s">
        <v>29</v>
      </c>
      <c r="W3646"/>
      <c r="X3646" t="s">
        <v>30</v>
      </c>
    </row>
    <row r="3647" spans="2:24">
      <c r="B3647" s="2" t="s">
        <v>5173</v>
      </c>
      <c r="C3647" s="1"/>
      <c r="D3647" s="1"/>
      <c r="E3647" s="1"/>
      <c r="F3647" s="1"/>
      <c r="G3647" s="1"/>
      <c r="H3647" s="1"/>
      <c r="I3647"/>
      <c r="J3647"/>
      <c r="K3647"/>
      <c r="L3647"/>
      <c r="M3647"/>
      <c r="N3647"/>
      <c r="O3647"/>
      <c r="Q3647" t="s">
        <v>25</v>
      </c>
      <c r="R3647" s="1"/>
      <c r="S3647" s="1"/>
      <c r="T3647" s="1" t="s">
        <v>39</v>
      </c>
      <c r="U3647" s="1" t="s">
        <v>28</v>
      </c>
      <c r="V3647" t="s">
        <v>29</v>
      </c>
      <c r="W3647"/>
      <c r="X3647" t="s">
        <v>30</v>
      </c>
    </row>
    <row r="3648" spans="2:24">
      <c r="B3648" s="2" t="s">
        <v>5174</v>
      </c>
      <c r="C3648" s="1">
        <v>9313470669</v>
      </c>
      <c r="D3648" s="1"/>
      <c r="E3648" s="1"/>
      <c r="F3648" s="1"/>
      <c r="G3648" s="1" t="s">
        <v>919</v>
      </c>
      <c r="H3648" s="1" t="s">
        <v>331</v>
      </c>
      <c r="I3648"/>
      <c r="J3648"/>
      <c r="K3648"/>
      <c r="L3648"/>
      <c r="M3648"/>
      <c r="N3648"/>
      <c r="O3648"/>
      <c r="Q3648" t="s">
        <v>25</v>
      </c>
      <c r="R3648" s="1" t="s">
        <v>5175</v>
      </c>
      <c r="S3648" s="1"/>
      <c r="T3648" s="1" t="s">
        <v>39</v>
      </c>
      <c r="U3648" s="1" t="s">
        <v>28</v>
      </c>
      <c r="V3648" t="s">
        <v>29</v>
      </c>
      <c r="W3648"/>
      <c r="X3648" t="s">
        <v>30</v>
      </c>
    </row>
    <row r="3649" spans="2:24">
      <c r="B3649" s="2" t="s">
        <v>5176</v>
      </c>
      <c r="C3649" s="1">
        <v>8141404848</v>
      </c>
      <c r="D3649" s="1"/>
      <c r="E3649" s="1"/>
      <c r="F3649" s="1"/>
      <c r="G3649" s="1" t="s">
        <v>1942</v>
      </c>
      <c r="H3649" s="1" t="s">
        <v>331</v>
      </c>
      <c r="I3649"/>
      <c r="J3649"/>
      <c r="K3649"/>
      <c r="L3649"/>
      <c r="M3649"/>
      <c r="N3649"/>
      <c r="O3649"/>
      <c r="Q3649" t="s">
        <v>25</v>
      </c>
      <c r="R3649" s="1" t="s">
        <v>5177</v>
      </c>
      <c r="S3649" s="1"/>
      <c r="T3649" s="1" t="s">
        <v>255</v>
      </c>
      <c r="U3649" s="1" t="s">
        <v>116</v>
      </c>
      <c r="V3649" t="s">
        <v>29</v>
      </c>
      <c r="W3649"/>
      <c r="X3649" t="s">
        <v>30</v>
      </c>
    </row>
    <row r="3650" spans="2:24">
      <c r="B3650" s="2" t="s">
        <v>5178</v>
      </c>
      <c r="C3650" s="1"/>
      <c r="D3650" s="1"/>
      <c r="E3650" s="1"/>
      <c r="F3650" s="1"/>
      <c r="G3650" s="1"/>
      <c r="H3650" s="1"/>
      <c r="I3650"/>
      <c r="J3650"/>
      <c r="K3650"/>
      <c r="L3650"/>
      <c r="M3650"/>
      <c r="N3650"/>
      <c r="O3650"/>
      <c r="Q3650" t="s">
        <v>25</v>
      </c>
      <c r="R3650" s="1" t="s">
        <v>5179</v>
      </c>
      <c r="S3650" s="1"/>
      <c r="T3650" s="1" t="s">
        <v>184</v>
      </c>
      <c r="U3650" s="1" t="s">
        <v>185</v>
      </c>
      <c r="V3650" t="s">
        <v>29</v>
      </c>
      <c r="W3650"/>
      <c r="X3650" t="s">
        <v>30</v>
      </c>
    </row>
    <row r="3651" spans="2:24">
      <c r="B3651" s="2" t="s">
        <v>5180</v>
      </c>
      <c r="C3651" s="1">
        <v>9831127195</v>
      </c>
      <c r="D3651" s="1"/>
      <c r="E3651" s="1"/>
      <c r="F3651" s="1"/>
      <c r="G3651" s="1" t="s">
        <v>45</v>
      </c>
      <c r="H3651" s="1" t="s">
        <v>409</v>
      </c>
      <c r="I3651"/>
      <c r="J3651"/>
      <c r="K3651"/>
      <c r="L3651"/>
      <c r="M3651"/>
      <c r="N3651"/>
      <c r="O3651"/>
      <c r="Q3651" t="s">
        <v>25</v>
      </c>
      <c r="R3651" s="1" t="s">
        <v>5181</v>
      </c>
      <c r="S3651" s="1"/>
      <c r="T3651" s="1" t="s">
        <v>614</v>
      </c>
      <c r="U3651" s="1" t="s">
        <v>70</v>
      </c>
      <c r="V3651" t="s">
        <v>29</v>
      </c>
      <c r="W3651"/>
      <c r="X3651" t="s">
        <v>30</v>
      </c>
    </row>
    <row r="3652" spans="2:24">
      <c r="B3652" s="2" t="s">
        <v>5182</v>
      </c>
      <c r="C3652" s="1">
        <v>9830737392</v>
      </c>
      <c r="D3652" s="1"/>
      <c r="E3652" s="1"/>
      <c r="F3652" s="1"/>
      <c r="G3652" s="1" t="s">
        <v>45</v>
      </c>
      <c r="H3652" s="1" t="s">
        <v>476</v>
      </c>
      <c r="I3652"/>
      <c r="J3652"/>
      <c r="K3652"/>
      <c r="L3652"/>
      <c r="M3652"/>
      <c r="N3652"/>
      <c r="O3652"/>
      <c r="Q3652" t="s">
        <v>25</v>
      </c>
      <c r="R3652" s="1"/>
      <c r="S3652" s="1"/>
      <c r="T3652" s="1" t="s">
        <v>614</v>
      </c>
      <c r="U3652" s="1" t="s">
        <v>70</v>
      </c>
      <c r="V3652" t="s">
        <v>29</v>
      </c>
      <c r="W3652"/>
      <c r="X3652" t="s">
        <v>30</v>
      </c>
    </row>
    <row r="3653" spans="2:24">
      <c r="B3653" s="2" t="s">
        <v>5183</v>
      </c>
      <c r="C3653" s="1"/>
      <c r="D3653" s="1"/>
      <c r="E3653" s="1"/>
      <c r="F3653" s="1"/>
      <c r="G3653" s="1"/>
      <c r="H3653" s="1"/>
      <c r="I3653"/>
      <c r="J3653"/>
      <c r="K3653"/>
      <c r="L3653"/>
      <c r="M3653"/>
      <c r="N3653"/>
      <c r="O3653"/>
      <c r="Q3653" t="s">
        <v>25</v>
      </c>
      <c r="R3653" s="1"/>
      <c r="S3653" s="1"/>
      <c r="T3653" s="1" t="s">
        <v>5000</v>
      </c>
      <c r="U3653" s="1" t="s">
        <v>70</v>
      </c>
      <c r="V3653" t="s">
        <v>29</v>
      </c>
      <c r="W3653"/>
      <c r="X3653" t="s">
        <v>30</v>
      </c>
    </row>
    <row r="3654" spans="2:24">
      <c r="B3654" s="2" t="s">
        <v>5184</v>
      </c>
      <c r="C3654" s="1">
        <v>9962554306</v>
      </c>
      <c r="D3654" s="1"/>
      <c r="E3654" s="1"/>
      <c r="F3654" s="1"/>
      <c r="G3654" s="1" t="s">
        <v>72</v>
      </c>
      <c r="H3654" s="1" t="s">
        <v>46</v>
      </c>
      <c r="I3654"/>
      <c r="J3654"/>
      <c r="K3654"/>
      <c r="L3654"/>
      <c r="M3654"/>
      <c r="N3654"/>
      <c r="O3654"/>
      <c r="Q3654" t="s">
        <v>25</v>
      </c>
      <c r="R3654" s="1"/>
      <c r="S3654" s="1"/>
      <c r="T3654" s="1" t="s">
        <v>258</v>
      </c>
      <c r="U3654" s="1" t="s">
        <v>179</v>
      </c>
      <c r="V3654" t="s">
        <v>29</v>
      </c>
      <c r="W3654"/>
      <c r="X3654" t="s">
        <v>30</v>
      </c>
    </row>
    <row r="3655" spans="2:24">
      <c r="B3655" s="2" t="s">
        <v>5185</v>
      </c>
      <c r="C3655" s="1">
        <v>9755157464</v>
      </c>
      <c r="D3655" s="1"/>
      <c r="E3655" s="1"/>
      <c r="F3655" s="1"/>
      <c r="G3655" s="1" t="s">
        <v>45</v>
      </c>
      <c r="H3655" s="1" t="s">
        <v>247</v>
      </c>
      <c r="I3655"/>
      <c r="J3655"/>
      <c r="K3655"/>
      <c r="L3655"/>
      <c r="M3655"/>
      <c r="N3655"/>
      <c r="O3655"/>
      <c r="Q3655" t="s">
        <v>25</v>
      </c>
      <c r="R3655" s="1"/>
      <c r="S3655" s="1"/>
      <c r="T3655" s="1" t="s">
        <v>110</v>
      </c>
      <c r="U3655" s="1" t="s">
        <v>105</v>
      </c>
      <c r="V3655" t="s">
        <v>29</v>
      </c>
      <c r="W3655"/>
      <c r="X3655" t="s">
        <v>30</v>
      </c>
    </row>
    <row r="3656" spans="2:24">
      <c r="B3656" s="2" t="s">
        <v>5186</v>
      </c>
      <c r="C3656" s="1"/>
      <c r="D3656" s="1"/>
      <c r="E3656" s="1"/>
      <c r="F3656" s="1"/>
      <c r="G3656" s="1"/>
      <c r="H3656" s="1"/>
      <c r="I3656"/>
      <c r="J3656"/>
      <c r="K3656"/>
      <c r="L3656"/>
      <c r="M3656"/>
      <c r="N3656"/>
      <c r="O3656"/>
      <c r="Q3656" t="s">
        <v>25</v>
      </c>
      <c r="R3656" s="1" t="s">
        <v>5187</v>
      </c>
      <c r="S3656" s="1"/>
      <c r="T3656" s="1" t="s">
        <v>5188</v>
      </c>
      <c r="U3656" s="1" t="s">
        <v>90</v>
      </c>
      <c r="V3656" t="s">
        <v>29</v>
      </c>
      <c r="W3656"/>
      <c r="X3656" t="s">
        <v>30</v>
      </c>
    </row>
    <row r="3657" spans="2:24">
      <c r="B3657" s="2" t="s">
        <v>5189</v>
      </c>
      <c r="C3657" s="1"/>
      <c r="D3657" s="1"/>
      <c r="E3657" s="1"/>
      <c r="F3657" s="1"/>
      <c r="G3657" s="1"/>
      <c r="H3657" s="1"/>
      <c r="I3657"/>
      <c r="J3657"/>
      <c r="K3657"/>
      <c r="L3657"/>
      <c r="M3657"/>
      <c r="N3657"/>
      <c r="O3657"/>
      <c r="Q3657" t="s">
        <v>25</v>
      </c>
      <c r="R3657" s="1"/>
      <c r="S3657" s="1"/>
      <c r="T3657" s="1" t="s">
        <v>457</v>
      </c>
      <c r="U3657" s="1" t="s">
        <v>33</v>
      </c>
      <c r="V3657" t="s">
        <v>29</v>
      </c>
      <c r="W3657"/>
      <c r="X3657" t="s">
        <v>30</v>
      </c>
    </row>
    <row r="3658" spans="2:24">
      <c r="B3658" s="2" t="s">
        <v>5190</v>
      </c>
      <c r="C3658" s="1"/>
      <c r="D3658" s="1"/>
      <c r="E3658" s="1"/>
      <c r="F3658" s="1"/>
      <c r="G3658" s="1"/>
      <c r="H3658" s="1"/>
      <c r="I3658"/>
      <c r="J3658"/>
      <c r="K3658"/>
      <c r="L3658"/>
      <c r="M3658"/>
      <c r="N3658"/>
      <c r="O3658"/>
      <c r="Q3658" t="s">
        <v>25</v>
      </c>
      <c r="R3658" s="1" t="s">
        <v>5191</v>
      </c>
      <c r="S3658" s="1"/>
      <c r="T3658" s="1" t="s">
        <v>5192</v>
      </c>
      <c r="U3658" s="1" t="s">
        <v>477</v>
      </c>
      <c r="V3658" t="s">
        <v>29</v>
      </c>
      <c r="W3658"/>
      <c r="X3658" t="s">
        <v>30</v>
      </c>
    </row>
    <row r="3659" spans="2:24">
      <c r="B3659" s="2" t="s">
        <v>5193</v>
      </c>
      <c r="C3659" s="1">
        <v>9870625969</v>
      </c>
      <c r="D3659" s="1"/>
      <c r="E3659" s="1"/>
      <c r="F3659" s="1"/>
      <c r="G3659" s="1" t="s">
        <v>45</v>
      </c>
      <c r="H3659" s="1" t="s">
        <v>331</v>
      </c>
      <c r="I3659"/>
      <c r="J3659"/>
      <c r="K3659"/>
      <c r="L3659"/>
      <c r="M3659"/>
      <c r="N3659"/>
      <c r="O3659"/>
      <c r="Q3659" t="s">
        <v>25</v>
      </c>
      <c r="R3659" s="1"/>
      <c r="S3659" s="1"/>
      <c r="T3659" s="1" t="s">
        <v>294</v>
      </c>
      <c r="U3659" s="1" t="s">
        <v>28</v>
      </c>
      <c r="V3659" t="s">
        <v>29</v>
      </c>
      <c r="W3659"/>
      <c r="X3659" t="s">
        <v>30</v>
      </c>
    </row>
    <row r="3660" spans="2:24">
      <c r="B3660" s="2" t="s">
        <v>5194</v>
      </c>
      <c r="C3660" s="1"/>
      <c r="D3660" s="1"/>
      <c r="E3660" s="1"/>
      <c r="F3660" s="1"/>
      <c r="G3660" s="1"/>
      <c r="H3660" s="1"/>
      <c r="I3660"/>
      <c r="J3660"/>
      <c r="K3660"/>
      <c r="L3660"/>
      <c r="M3660"/>
      <c r="N3660"/>
      <c r="O3660"/>
      <c r="Q3660" t="s">
        <v>25</v>
      </c>
      <c r="R3660" s="1"/>
      <c r="S3660" s="1"/>
      <c r="T3660" s="1" t="s">
        <v>39</v>
      </c>
      <c r="U3660" s="1" t="s">
        <v>28</v>
      </c>
      <c r="V3660" t="s">
        <v>29</v>
      </c>
      <c r="W3660"/>
      <c r="X3660" t="s">
        <v>30</v>
      </c>
    </row>
    <row r="3661" spans="2:24">
      <c r="B3661" s="2" t="s">
        <v>5195</v>
      </c>
      <c r="C3661" s="1">
        <v>9685748086</v>
      </c>
      <c r="D3661" s="1"/>
      <c r="E3661" s="1"/>
      <c r="F3661" s="1"/>
      <c r="G3661" s="1" t="s">
        <v>45</v>
      </c>
      <c r="H3661" s="1" t="s">
        <v>46</v>
      </c>
      <c r="I3661"/>
      <c r="J3661"/>
      <c r="K3661"/>
      <c r="L3661"/>
      <c r="M3661"/>
      <c r="N3661"/>
      <c r="O3661"/>
      <c r="Q3661" t="s">
        <v>25</v>
      </c>
      <c r="R3661" s="1" t="s">
        <v>5196</v>
      </c>
      <c r="S3661" s="1"/>
      <c r="T3661" s="1" t="s">
        <v>4436</v>
      </c>
      <c r="U3661" s="1" t="s">
        <v>105</v>
      </c>
      <c r="V3661" t="s">
        <v>29</v>
      </c>
      <c r="W3661"/>
      <c r="X3661" t="s">
        <v>30</v>
      </c>
    </row>
    <row r="3662" spans="2:24">
      <c r="B3662" s="2" t="s">
        <v>5197</v>
      </c>
      <c r="C3662" s="1"/>
      <c r="D3662" s="1"/>
      <c r="E3662" s="1"/>
      <c r="F3662" s="1"/>
      <c r="G3662" s="1"/>
      <c r="H3662" s="1"/>
      <c r="I3662"/>
      <c r="J3662"/>
      <c r="K3662"/>
      <c r="L3662"/>
      <c r="M3662"/>
      <c r="N3662"/>
      <c r="O3662"/>
      <c r="Q3662" t="s">
        <v>25</v>
      </c>
      <c r="R3662" s="1"/>
      <c r="S3662" s="1"/>
      <c r="T3662" s="1" t="s">
        <v>483</v>
      </c>
      <c r="U3662" s="1" t="s">
        <v>33</v>
      </c>
      <c r="V3662" t="s">
        <v>29</v>
      </c>
      <c r="W3662"/>
      <c r="X3662" t="s">
        <v>30</v>
      </c>
    </row>
    <row r="3663" spans="2:24">
      <c r="B3663" s="2" t="s">
        <v>5198</v>
      </c>
      <c r="C3663" s="1">
        <v>8948884945</v>
      </c>
      <c r="D3663" s="1"/>
      <c r="E3663" s="1"/>
      <c r="F3663" s="1"/>
      <c r="G3663" s="1" t="s">
        <v>45</v>
      </c>
      <c r="H3663" s="1" t="s">
        <v>1268</v>
      </c>
      <c r="I3663"/>
      <c r="J3663"/>
      <c r="K3663"/>
      <c r="L3663"/>
      <c r="M3663"/>
      <c r="N3663"/>
      <c r="O3663"/>
      <c r="Q3663" t="s">
        <v>25</v>
      </c>
      <c r="R3663" s="1" t="s">
        <v>5199</v>
      </c>
      <c r="S3663" s="1"/>
      <c r="T3663" s="1" t="s">
        <v>294</v>
      </c>
      <c r="U3663" s="1" t="s">
        <v>28</v>
      </c>
      <c r="V3663" t="s">
        <v>29</v>
      </c>
      <c r="W3663"/>
      <c r="X3663" t="s">
        <v>30</v>
      </c>
    </row>
    <row r="3664" spans="2:24">
      <c r="B3664" s="2" t="s">
        <v>5200</v>
      </c>
      <c r="C3664" s="1"/>
      <c r="D3664" s="1"/>
      <c r="E3664" s="1"/>
      <c r="F3664" s="1"/>
      <c r="G3664" s="1"/>
      <c r="H3664" s="1"/>
      <c r="I3664"/>
      <c r="J3664"/>
      <c r="K3664"/>
      <c r="L3664"/>
      <c r="M3664"/>
      <c r="N3664"/>
      <c r="O3664"/>
      <c r="Q3664" t="s">
        <v>25</v>
      </c>
      <c r="R3664" s="1"/>
      <c r="S3664" s="1"/>
      <c r="T3664" s="1" t="s">
        <v>147</v>
      </c>
      <c r="U3664" s="1" t="s">
        <v>148</v>
      </c>
      <c r="V3664" t="s">
        <v>29</v>
      </c>
      <c r="W3664"/>
      <c r="X3664" t="s">
        <v>30</v>
      </c>
    </row>
    <row r="3665" spans="2:24">
      <c r="B3665" s="2" t="s">
        <v>5201</v>
      </c>
      <c r="C3665" s="1">
        <v>8411092589</v>
      </c>
      <c r="D3665" s="1"/>
      <c r="E3665" s="1"/>
      <c r="F3665" s="1"/>
      <c r="G3665" s="1" t="s">
        <v>146</v>
      </c>
      <c r="H3665" s="1" t="s">
        <v>247</v>
      </c>
      <c r="I3665"/>
      <c r="J3665"/>
      <c r="K3665"/>
      <c r="L3665"/>
      <c r="M3665"/>
      <c r="N3665"/>
      <c r="O3665"/>
      <c r="Q3665" t="s">
        <v>25</v>
      </c>
      <c r="R3665" s="1"/>
      <c r="S3665" s="1"/>
      <c r="T3665" s="1" t="s">
        <v>577</v>
      </c>
      <c r="U3665" s="1" t="s">
        <v>319</v>
      </c>
      <c r="V3665" t="s">
        <v>29</v>
      </c>
      <c r="W3665"/>
      <c r="X3665" t="s">
        <v>30</v>
      </c>
    </row>
    <row r="3666" spans="2:24">
      <c r="B3666" s="2" t="s">
        <v>5202</v>
      </c>
      <c r="C3666" s="1"/>
      <c r="D3666" s="1"/>
      <c r="E3666" s="1"/>
      <c r="F3666" s="1"/>
      <c r="G3666" s="1"/>
      <c r="H3666" s="1"/>
      <c r="I3666"/>
      <c r="J3666"/>
      <c r="K3666"/>
      <c r="L3666"/>
      <c r="M3666"/>
      <c r="N3666"/>
      <c r="O3666"/>
      <c r="Q3666" t="s">
        <v>25</v>
      </c>
      <c r="R3666" s="1"/>
      <c r="S3666" s="1"/>
      <c r="T3666" s="1" t="s">
        <v>135</v>
      </c>
      <c r="U3666" s="1" t="s">
        <v>116</v>
      </c>
      <c r="V3666" t="s">
        <v>29</v>
      </c>
      <c r="W3666"/>
      <c r="X3666" t="s">
        <v>30</v>
      </c>
    </row>
    <row r="3667" spans="2:24">
      <c r="B3667" s="2" t="s">
        <v>5203</v>
      </c>
      <c r="C3667" s="1"/>
      <c r="D3667" s="1"/>
      <c r="E3667" s="1"/>
      <c r="F3667" s="1"/>
      <c r="G3667" s="1"/>
      <c r="H3667" s="1"/>
      <c r="I3667"/>
      <c r="J3667"/>
      <c r="K3667"/>
      <c r="L3667"/>
      <c r="M3667"/>
      <c r="N3667"/>
      <c r="O3667"/>
      <c r="Q3667" t="s">
        <v>25</v>
      </c>
      <c r="R3667" s="1"/>
      <c r="S3667" s="1"/>
      <c r="T3667" s="1" t="s">
        <v>52</v>
      </c>
      <c r="U3667" s="1" t="s">
        <v>53</v>
      </c>
      <c r="V3667" t="s">
        <v>29</v>
      </c>
      <c r="W3667"/>
      <c r="X3667" t="s">
        <v>30</v>
      </c>
    </row>
    <row r="3668" spans="2:24">
      <c r="B3668" s="2" t="s">
        <v>5204</v>
      </c>
      <c r="C3668" s="1">
        <v>7718977190</v>
      </c>
      <c r="D3668" s="1"/>
      <c r="E3668" s="1"/>
      <c r="F3668" s="1"/>
      <c r="G3668" s="1" t="s">
        <v>230</v>
      </c>
      <c r="H3668" s="1" t="s">
        <v>57</v>
      </c>
      <c r="I3668"/>
      <c r="J3668"/>
      <c r="K3668"/>
      <c r="L3668"/>
      <c r="M3668"/>
      <c r="N3668"/>
      <c r="O3668"/>
      <c r="Q3668" t="s">
        <v>25</v>
      </c>
      <c r="R3668" s="1"/>
      <c r="S3668" s="1"/>
      <c r="T3668" s="1" t="s">
        <v>2438</v>
      </c>
      <c r="U3668" s="1" t="s">
        <v>37</v>
      </c>
      <c r="V3668" t="s">
        <v>29</v>
      </c>
      <c r="W3668"/>
      <c r="X3668" t="s">
        <v>30</v>
      </c>
    </row>
    <row r="3669" spans="2:24">
      <c r="B3669" s="2" t="s">
        <v>5205</v>
      </c>
      <c r="C3669" s="1"/>
      <c r="D3669" s="1"/>
      <c r="E3669" s="1"/>
      <c r="F3669" s="1"/>
      <c r="G3669" s="1"/>
      <c r="H3669" s="1"/>
      <c r="I3669"/>
      <c r="J3669"/>
      <c r="K3669"/>
      <c r="L3669"/>
      <c r="M3669"/>
      <c r="N3669"/>
      <c r="O3669"/>
      <c r="Q3669" t="s">
        <v>25</v>
      </c>
      <c r="R3669" s="1"/>
      <c r="S3669" s="1"/>
      <c r="T3669" s="1" t="s">
        <v>52</v>
      </c>
      <c r="U3669" s="1" t="s">
        <v>53</v>
      </c>
      <c r="V3669" t="s">
        <v>29</v>
      </c>
      <c r="W3669"/>
      <c r="X3669" t="s">
        <v>30</v>
      </c>
    </row>
    <row r="3670" spans="2:24">
      <c r="B3670" s="2" t="s">
        <v>5206</v>
      </c>
      <c r="C3670" s="1">
        <v>9627013616</v>
      </c>
      <c r="D3670" s="1"/>
      <c r="E3670" s="1"/>
      <c r="F3670" s="1"/>
      <c r="G3670" s="1" t="s">
        <v>146</v>
      </c>
      <c r="H3670" s="1" t="s">
        <v>1268</v>
      </c>
      <c r="I3670"/>
      <c r="J3670"/>
      <c r="K3670"/>
      <c r="L3670"/>
      <c r="M3670"/>
      <c r="N3670"/>
      <c r="O3670"/>
      <c r="Q3670" t="s">
        <v>25</v>
      </c>
      <c r="R3670" s="1"/>
      <c r="S3670" s="1"/>
      <c r="T3670" s="1" t="s">
        <v>139</v>
      </c>
      <c r="U3670" s="1" t="s">
        <v>28</v>
      </c>
      <c r="V3670" t="s">
        <v>29</v>
      </c>
      <c r="W3670"/>
      <c r="X3670" t="s">
        <v>30</v>
      </c>
    </row>
    <row r="3671" spans="2:24">
      <c r="B3671" s="2" t="s">
        <v>5207</v>
      </c>
      <c r="C3671" s="1">
        <v>9899221871</v>
      </c>
      <c r="D3671" s="1"/>
      <c r="E3671" s="1"/>
      <c r="F3671" s="1"/>
      <c r="G3671" s="1" t="s">
        <v>72</v>
      </c>
      <c r="H3671" s="1" t="s">
        <v>46</v>
      </c>
      <c r="I3671"/>
      <c r="J3671"/>
      <c r="K3671"/>
      <c r="L3671"/>
      <c r="M3671"/>
      <c r="N3671"/>
      <c r="O3671"/>
      <c r="Q3671" t="s">
        <v>25</v>
      </c>
      <c r="R3671" s="1"/>
      <c r="S3671" s="1"/>
      <c r="T3671" s="1" t="s">
        <v>789</v>
      </c>
      <c r="U3671" s="1" t="s">
        <v>53</v>
      </c>
      <c r="V3671" t="s">
        <v>29</v>
      </c>
      <c r="W3671"/>
      <c r="X3671" t="s">
        <v>30</v>
      </c>
    </row>
    <row r="3672" spans="2:24">
      <c r="B3672" s="2" t="s">
        <v>5208</v>
      </c>
      <c r="C3672" s="1">
        <v>8875772255</v>
      </c>
      <c r="D3672" s="1"/>
      <c r="E3672" s="1"/>
      <c r="F3672" s="1"/>
      <c r="G3672" s="1" t="s">
        <v>56</v>
      </c>
      <c r="H3672" s="1" t="s">
        <v>57</v>
      </c>
      <c r="I3672"/>
      <c r="J3672"/>
      <c r="K3672"/>
      <c r="L3672"/>
      <c r="M3672"/>
      <c r="N3672"/>
      <c r="O3672"/>
      <c r="Q3672" t="s">
        <v>25</v>
      </c>
      <c r="R3672" s="1" t="s">
        <v>5209</v>
      </c>
      <c r="S3672" s="1"/>
      <c r="T3672" s="1" t="s">
        <v>86</v>
      </c>
      <c r="U3672" s="1" t="s">
        <v>43</v>
      </c>
      <c r="V3672" t="s">
        <v>29</v>
      </c>
      <c r="W3672"/>
      <c r="X3672" t="s">
        <v>30</v>
      </c>
    </row>
    <row r="3673" spans="2:24">
      <c r="B3673" s="2" t="s">
        <v>5210</v>
      </c>
      <c r="C3673" s="1"/>
      <c r="D3673" s="1"/>
      <c r="E3673" s="1"/>
      <c r="F3673" s="1"/>
      <c r="G3673" s="1"/>
      <c r="H3673" s="1"/>
      <c r="I3673"/>
      <c r="J3673"/>
      <c r="K3673"/>
      <c r="L3673"/>
      <c r="M3673"/>
      <c r="N3673"/>
      <c r="O3673"/>
      <c r="Q3673" t="s">
        <v>25</v>
      </c>
      <c r="R3673" s="1"/>
      <c r="S3673" s="1"/>
      <c r="T3673" s="1" t="s">
        <v>374</v>
      </c>
      <c r="U3673" s="1" t="s">
        <v>78</v>
      </c>
      <c r="V3673" t="s">
        <v>29</v>
      </c>
      <c r="W3673"/>
      <c r="X3673" t="s">
        <v>30</v>
      </c>
    </row>
    <row r="3674" spans="2:24">
      <c r="B3674" s="2" t="s">
        <v>5211</v>
      </c>
      <c r="C3674" s="1"/>
      <c r="D3674" s="1"/>
      <c r="E3674" s="1"/>
      <c r="F3674" s="1"/>
      <c r="G3674" s="1"/>
      <c r="H3674" s="1"/>
      <c r="I3674"/>
      <c r="J3674"/>
      <c r="K3674"/>
      <c r="L3674"/>
      <c r="M3674"/>
      <c r="N3674"/>
      <c r="O3674"/>
      <c r="Q3674" t="s">
        <v>25</v>
      </c>
      <c r="R3674" s="1"/>
      <c r="S3674" s="1"/>
      <c r="T3674" s="1" t="s">
        <v>678</v>
      </c>
      <c r="U3674" s="1" t="s">
        <v>90</v>
      </c>
      <c r="V3674" t="s">
        <v>29</v>
      </c>
      <c r="W3674"/>
      <c r="X3674" t="s">
        <v>30</v>
      </c>
    </row>
    <row r="3675" spans="2:24">
      <c r="B3675" s="2" t="s">
        <v>5212</v>
      </c>
      <c r="C3675" s="1">
        <v>9234686709</v>
      </c>
      <c r="D3675" s="1"/>
      <c r="E3675" s="1"/>
      <c r="F3675" s="1"/>
      <c r="G3675" s="1" t="s">
        <v>45</v>
      </c>
      <c r="H3675" s="1" t="s">
        <v>331</v>
      </c>
      <c r="I3675"/>
      <c r="J3675"/>
      <c r="K3675"/>
      <c r="L3675"/>
      <c r="M3675"/>
      <c r="N3675"/>
      <c r="O3675"/>
      <c r="Q3675" t="s">
        <v>25</v>
      </c>
      <c r="R3675" s="1" t="s">
        <v>5213</v>
      </c>
      <c r="S3675" s="1"/>
      <c r="T3675" s="1" t="s">
        <v>157</v>
      </c>
      <c r="U3675" s="1" t="s">
        <v>158</v>
      </c>
      <c r="V3675" t="s">
        <v>29</v>
      </c>
      <c r="W3675"/>
      <c r="X3675" t="s">
        <v>30</v>
      </c>
    </row>
    <row r="3676" spans="2:24">
      <c r="B3676" s="2" t="s">
        <v>5214</v>
      </c>
      <c r="C3676" s="1"/>
      <c r="D3676" s="1"/>
      <c r="E3676" s="1"/>
      <c r="F3676" s="1"/>
      <c r="G3676" s="1"/>
      <c r="H3676" s="1"/>
      <c r="I3676"/>
      <c r="J3676"/>
      <c r="K3676"/>
      <c r="L3676"/>
      <c r="M3676"/>
      <c r="N3676"/>
      <c r="O3676"/>
      <c r="Q3676" t="s">
        <v>25</v>
      </c>
      <c r="R3676" s="1"/>
      <c r="S3676" s="1"/>
      <c r="T3676" s="1" t="s">
        <v>39</v>
      </c>
      <c r="U3676" s="1" t="s">
        <v>28</v>
      </c>
      <c r="V3676" t="s">
        <v>29</v>
      </c>
      <c r="W3676"/>
      <c r="X3676" t="s">
        <v>30</v>
      </c>
    </row>
    <row r="3677" spans="2:24">
      <c r="B3677" s="2" t="s">
        <v>5215</v>
      </c>
      <c r="C3677" s="1"/>
      <c r="D3677" s="1"/>
      <c r="E3677" s="1"/>
      <c r="F3677" s="1"/>
      <c r="G3677" s="1"/>
      <c r="H3677" s="1"/>
      <c r="I3677"/>
      <c r="J3677"/>
      <c r="K3677"/>
      <c r="L3677"/>
      <c r="M3677"/>
      <c r="N3677"/>
      <c r="O3677"/>
      <c r="Q3677" t="s">
        <v>25</v>
      </c>
      <c r="R3677" s="1"/>
      <c r="S3677" s="1"/>
      <c r="T3677" s="1" t="s">
        <v>614</v>
      </c>
      <c r="U3677" s="1" t="s">
        <v>70</v>
      </c>
      <c r="V3677" t="s">
        <v>29</v>
      </c>
      <c r="W3677"/>
      <c r="X3677" t="s">
        <v>30</v>
      </c>
    </row>
    <row r="3678" spans="2:24">
      <c r="B3678" s="2" t="s">
        <v>5216</v>
      </c>
      <c r="C3678" s="1">
        <v>9964336160</v>
      </c>
      <c r="D3678" s="1"/>
      <c r="E3678" s="1"/>
      <c r="F3678" s="1"/>
      <c r="G3678" s="1" t="s">
        <v>45</v>
      </c>
      <c r="H3678" s="1" t="s">
        <v>743</v>
      </c>
      <c r="I3678"/>
      <c r="J3678"/>
      <c r="K3678"/>
      <c r="L3678"/>
      <c r="M3678"/>
      <c r="N3678"/>
      <c r="O3678"/>
      <c r="Q3678" t="s">
        <v>25</v>
      </c>
      <c r="R3678" s="1"/>
      <c r="S3678" s="1"/>
      <c r="T3678" s="1" t="s">
        <v>631</v>
      </c>
      <c r="U3678" s="1" t="s">
        <v>102</v>
      </c>
      <c r="V3678" t="s">
        <v>29</v>
      </c>
      <c r="W3678"/>
      <c r="X3678" t="s">
        <v>30</v>
      </c>
    </row>
    <row r="3679" spans="2:24">
      <c r="B3679" s="2" t="s">
        <v>5217</v>
      </c>
      <c r="C3679" s="1"/>
      <c r="D3679" s="1"/>
      <c r="E3679" s="1"/>
      <c r="F3679" s="1"/>
      <c r="G3679" s="1"/>
      <c r="H3679" s="1"/>
      <c r="I3679"/>
      <c r="J3679"/>
      <c r="K3679"/>
      <c r="L3679"/>
      <c r="M3679"/>
      <c r="N3679"/>
      <c r="O3679"/>
      <c r="Q3679" t="s">
        <v>25</v>
      </c>
      <c r="R3679" s="1"/>
      <c r="S3679" s="1"/>
      <c r="T3679" s="1" t="s">
        <v>52</v>
      </c>
      <c r="U3679" s="1" t="s">
        <v>53</v>
      </c>
      <c r="V3679" t="s">
        <v>29</v>
      </c>
      <c r="W3679"/>
      <c r="X3679" t="s">
        <v>30</v>
      </c>
    </row>
    <row r="3680" spans="2:24">
      <c r="B3680" s="2" t="s">
        <v>5218</v>
      </c>
      <c r="C3680" s="1">
        <v>9926667168</v>
      </c>
      <c r="D3680" s="1"/>
      <c r="E3680" s="1"/>
      <c r="F3680" s="1"/>
      <c r="G3680" s="1" t="s">
        <v>45</v>
      </c>
      <c r="H3680" s="1" t="s">
        <v>57</v>
      </c>
      <c r="I3680"/>
      <c r="J3680"/>
      <c r="K3680"/>
      <c r="L3680"/>
      <c r="M3680"/>
      <c r="N3680"/>
      <c r="O3680"/>
      <c r="Q3680" t="s">
        <v>25</v>
      </c>
      <c r="R3680" s="1"/>
      <c r="S3680" s="1"/>
      <c r="T3680" s="1" t="s">
        <v>2585</v>
      </c>
      <c r="U3680" s="1" t="s">
        <v>105</v>
      </c>
      <c r="V3680" t="s">
        <v>29</v>
      </c>
      <c r="W3680"/>
      <c r="X3680" t="s">
        <v>30</v>
      </c>
    </row>
    <row r="3681" spans="2:24">
      <c r="B3681" s="2" t="s">
        <v>5219</v>
      </c>
      <c r="C3681" s="1"/>
      <c r="D3681" s="1"/>
      <c r="E3681" s="1"/>
      <c r="F3681" s="1"/>
      <c r="G3681" s="1"/>
      <c r="H3681" s="1"/>
      <c r="I3681"/>
      <c r="J3681"/>
      <c r="K3681"/>
      <c r="L3681"/>
      <c r="M3681"/>
      <c r="N3681"/>
      <c r="O3681"/>
      <c r="Q3681" t="s">
        <v>25</v>
      </c>
      <c r="R3681" s="1" t="s">
        <v>5220</v>
      </c>
      <c r="S3681" s="1"/>
      <c r="T3681" s="1" t="s">
        <v>81</v>
      </c>
      <c r="U3681" s="1" t="s">
        <v>28</v>
      </c>
      <c r="V3681" t="s">
        <v>29</v>
      </c>
      <c r="W3681"/>
      <c r="X3681" t="s">
        <v>30</v>
      </c>
    </row>
    <row r="3682" spans="2:24">
      <c r="B3682" s="2" t="s">
        <v>5221</v>
      </c>
      <c r="C3682" s="1"/>
      <c r="D3682" s="1"/>
      <c r="E3682" s="1"/>
      <c r="F3682" s="1"/>
      <c r="G3682" s="1"/>
      <c r="H3682" s="1"/>
      <c r="I3682"/>
      <c r="J3682"/>
      <c r="K3682"/>
      <c r="L3682"/>
      <c r="M3682"/>
      <c r="N3682"/>
      <c r="O3682"/>
      <c r="Q3682" t="s">
        <v>25</v>
      </c>
      <c r="R3682" s="1"/>
      <c r="S3682" s="1"/>
      <c r="T3682" s="1" t="s">
        <v>2563</v>
      </c>
      <c r="U3682" s="1" t="s">
        <v>179</v>
      </c>
      <c r="V3682" t="s">
        <v>29</v>
      </c>
      <c r="W3682"/>
      <c r="X3682" t="s">
        <v>30</v>
      </c>
    </row>
    <row r="3683" spans="2:24">
      <c r="B3683" s="2" t="s">
        <v>5222</v>
      </c>
      <c r="C3683" s="1"/>
      <c r="D3683" s="1"/>
      <c r="E3683" s="1"/>
      <c r="F3683" s="1"/>
      <c r="G3683" s="1"/>
      <c r="H3683" s="1"/>
      <c r="I3683"/>
      <c r="J3683"/>
      <c r="K3683"/>
      <c r="L3683"/>
      <c r="M3683"/>
      <c r="N3683"/>
      <c r="O3683"/>
      <c r="Q3683" t="s">
        <v>25</v>
      </c>
      <c r="R3683" s="1"/>
      <c r="S3683" s="1"/>
      <c r="T3683" s="1" t="s">
        <v>3352</v>
      </c>
      <c r="U3683" s="1" t="s">
        <v>158</v>
      </c>
      <c r="V3683" t="s">
        <v>29</v>
      </c>
      <c r="W3683"/>
      <c r="X3683" t="s">
        <v>30</v>
      </c>
    </row>
    <row r="3684" spans="2:24">
      <c r="B3684" s="2" t="s">
        <v>5223</v>
      </c>
      <c r="C3684" s="1"/>
      <c r="D3684" s="1"/>
      <c r="E3684" s="1"/>
      <c r="F3684" s="1"/>
      <c r="G3684" s="1"/>
      <c r="H3684" s="1"/>
      <c r="I3684"/>
      <c r="J3684"/>
      <c r="K3684"/>
      <c r="L3684"/>
      <c r="M3684"/>
      <c r="N3684"/>
      <c r="O3684"/>
      <c r="Q3684" t="s">
        <v>25</v>
      </c>
      <c r="R3684" s="1" t="s">
        <v>5224</v>
      </c>
      <c r="S3684" s="1"/>
      <c r="T3684" s="1" t="s">
        <v>631</v>
      </c>
      <c r="U3684" s="1" t="s">
        <v>102</v>
      </c>
      <c r="V3684" t="s">
        <v>29</v>
      </c>
      <c r="W3684"/>
      <c r="X3684" t="s">
        <v>30</v>
      </c>
    </row>
    <row r="3685" spans="2:24">
      <c r="B3685" s="2" t="s">
        <v>5225</v>
      </c>
      <c r="C3685" s="1">
        <v>7023308930</v>
      </c>
      <c r="D3685" s="1"/>
      <c r="E3685" s="1"/>
      <c r="F3685" s="1"/>
      <c r="G3685" s="1" t="s">
        <v>146</v>
      </c>
      <c r="H3685" s="1" t="s">
        <v>247</v>
      </c>
      <c r="I3685"/>
      <c r="J3685"/>
      <c r="K3685"/>
      <c r="L3685"/>
      <c r="M3685"/>
      <c r="N3685"/>
      <c r="O3685"/>
      <c r="Q3685" t="s">
        <v>25</v>
      </c>
      <c r="R3685" s="1"/>
      <c r="S3685" s="1"/>
      <c r="T3685" s="1" t="s">
        <v>787</v>
      </c>
      <c r="U3685" s="1" t="s">
        <v>43</v>
      </c>
      <c r="V3685" t="s">
        <v>29</v>
      </c>
      <c r="W3685"/>
      <c r="X3685" t="s">
        <v>30</v>
      </c>
    </row>
    <row r="3686" spans="2:24">
      <c r="B3686" s="2" t="s">
        <v>5226</v>
      </c>
      <c r="C3686" s="1"/>
      <c r="D3686" s="1"/>
      <c r="E3686" s="1"/>
      <c r="F3686" s="1"/>
      <c r="G3686" s="1"/>
      <c r="H3686" s="1"/>
      <c r="I3686"/>
      <c r="J3686"/>
      <c r="K3686"/>
      <c r="L3686"/>
      <c r="M3686"/>
      <c r="N3686"/>
      <c r="O3686"/>
      <c r="Q3686" t="s">
        <v>25</v>
      </c>
      <c r="R3686" s="1" t="s">
        <v>5227</v>
      </c>
      <c r="S3686" s="1"/>
      <c r="T3686" s="1" t="s">
        <v>374</v>
      </c>
      <c r="U3686" s="1" t="s">
        <v>78</v>
      </c>
      <c r="V3686" t="s">
        <v>29</v>
      </c>
      <c r="W3686"/>
      <c r="X3686" t="s">
        <v>30</v>
      </c>
    </row>
    <row r="3687" spans="2:24">
      <c r="B3687" s="2" t="s">
        <v>5228</v>
      </c>
      <c r="C3687" s="1">
        <v>8368858758</v>
      </c>
      <c r="D3687" s="1"/>
      <c r="E3687" s="1"/>
      <c r="F3687" s="1"/>
      <c r="G3687" s="1" t="s">
        <v>230</v>
      </c>
      <c r="H3687" s="1" t="s">
        <v>46</v>
      </c>
      <c r="I3687"/>
      <c r="J3687"/>
      <c r="K3687"/>
      <c r="L3687"/>
      <c r="M3687"/>
      <c r="N3687"/>
      <c r="O3687"/>
      <c r="Q3687" t="s">
        <v>25</v>
      </c>
      <c r="R3687" s="1"/>
      <c r="S3687" s="1"/>
      <c r="T3687" s="1" t="s">
        <v>356</v>
      </c>
      <c r="U3687" s="1" t="s">
        <v>78</v>
      </c>
      <c r="V3687" t="s">
        <v>29</v>
      </c>
      <c r="W3687"/>
      <c r="X3687" t="s">
        <v>30</v>
      </c>
    </row>
    <row r="3688" spans="2:24">
      <c r="B3688" s="2" t="s">
        <v>5229</v>
      </c>
      <c r="C3688" s="1">
        <v>9872481112</v>
      </c>
      <c r="D3688" s="1"/>
      <c r="E3688" s="1"/>
      <c r="F3688" s="1"/>
      <c r="G3688" s="1" t="s">
        <v>56</v>
      </c>
      <c r="H3688" s="1" t="s">
        <v>46</v>
      </c>
      <c r="I3688"/>
      <c r="J3688"/>
      <c r="K3688"/>
      <c r="L3688"/>
      <c r="M3688"/>
      <c r="N3688"/>
      <c r="O3688"/>
      <c r="Q3688" t="s">
        <v>25</v>
      </c>
      <c r="R3688" s="1" t="s">
        <v>5230</v>
      </c>
      <c r="S3688" s="1"/>
      <c r="T3688" s="1" t="s">
        <v>678</v>
      </c>
      <c r="U3688" s="1" t="s">
        <v>90</v>
      </c>
      <c r="V3688" t="s">
        <v>29</v>
      </c>
      <c r="W3688"/>
      <c r="X3688" t="s">
        <v>30</v>
      </c>
    </row>
    <row r="3689" spans="2:24">
      <c r="B3689" s="2" t="s">
        <v>5231</v>
      </c>
      <c r="C3689" s="1">
        <v>8652451511</v>
      </c>
      <c r="D3689" s="1"/>
      <c r="E3689" s="1"/>
      <c r="F3689" s="1"/>
      <c r="G3689" s="1" t="s">
        <v>146</v>
      </c>
      <c r="H3689" s="1" t="s">
        <v>247</v>
      </c>
      <c r="I3689"/>
      <c r="J3689"/>
      <c r="K3689"/>
      <c r="L3689"/>
      <c r="M3689"/>
      <c r="N3689"/>
      <c r="O3689"/>
      <c r="Q3689" t="s">
        <v>25</v>
      </c>
      <c r="R3689" s="1"/>
      <c r="S3689" s="1"/>
      <c r="T3689" s="1" t="s">
        <v>313</v>
      </c>
      <c r="U3689" s="1" t="s">
        <v>43</v>
      </c>
      <c r="V3689" t="s">
        <v>29</v>
      </c>
      <c r="W3689"/>
      <c r="X3689" t="s">
        <v>30</v>
      </c>
    </row>
    <row r="3690" spans="2:24">
      <c r="B3690" s="2" t="s">
        <v>5232</v>
      </c>
      <c r="C3690" s="1">
        <v>7018015946</v>
      </c>
      <c r="D3690" s="1"/>
      <c r="E3690" s="1"/>
      <c r="F3690" s="1"/>
      <c r="G3690" s="1" t="s">
        <v>45</v>
      </c>
      <c r="H3690" s="1" t="s">
        <v>57</v>
      </c>
      <c r="I3690"/>
      <c r="J3690"/>
      <c r="K3690"/>
      <c r="L3690"/>
      <c r="M3690"/>
      <c r="N3690"/>
      <c r="O3690"/>
      <c r="Q3690" t="s">
        <v>25</v>
      </c>
      <c r="R3690" s="1"/>
      <c r="S3690" s="1"/>
      <c r="T3690" s="1" t="s">
        <v>5233</v>
      </c>
      <c r="U3690" s="1" t="s">
        <v>477</v>
      </c>
      <c r="V3690" t="s">
        <v>29</v>
      </c>
      <c r="W3690"/>
      <c r="X3690" t="s">
        <v>30</v>
      </c>
    </row>
    <row r="3691" spans="2:24">
      <c r="B3691" s="2" t="s">
        <v>5234</v>
      </c>
      <c r="C3691" s="1">
        <v>9837924638</v>
      </c>
      <c r="D3691" s="1"/>
      <c r="E3691" s="1"/>
      <c r="F3691" s="1"/>
      <c r="G3691" s="1" t="s">
        <v>45</v>
      </c>
      <c r="H3691" s="1" t="s">
        <v>57</v>
      </c>
      <c r="I3691"/>
      <c r="J3691"/>
      <c r="K3691"/>
      <c r="L3691"/>
      <c r="M3691"/>
      <c r="N3691"/>
      <c r="O3691"/>
      <c r="Q3691" t="s">
        <v>25</v>
      </c>
      <c r="R3691" s="1"/>
      <c r="S3691" s="1"/>
      <c r="T3691" s="1" t="s">
        <v>81</v>
      </c>
      <c r="U3691" s="1" t="s">
        <v>28</v>
      </c>
      <c r="V3691" t="s">
        <v>29</v>
      </c>
      <c r="W3691"/>
      <c r="X3691" t="s">
        <v>30</v>
      </c>
    </row>
    <row r="3692" spans="2:24">
      <c r="B3692" s="2" t="s">
        <v>5235</v>
      </c>
      <c r="C3692" s="1"/>
      <c r="D3692" s="1"/>
      <c r="E3692" s="1"/>
      <c r="F3692" s="1"/>
      <c r="G3692" s="1"/>
      <c r="H3692" s="1"/>
      <c r="I3692"/>
      <c r="J3692"/>
      <c r="K3692"/>
      <c r="L3692"/>
      <c r="M3692"/>
      <c r="N3692"/>
      <c r="O3692"/>
      <c r="Q3692" t="s">
        <v>25</v>
      </c>
      <c r="R3692" s="1"/>
      <c r="S3692" s="1"/>
      <c r="T3692" s="1" t="s">
        <v>39</v>
      </c>
      <c r="U3692" s="1" t="s">
        <v>28</v>
      </c>
      <c r="V3692" t="s">
        <v>29</v>
      </c>
      <c r="W3692"/>
      <c r="X3692" t="s">
        <v>30</v>
      </c>
    </row>
    <row r="3693" spans="2:24">
      <c r="B3693" s="2" t="s">
        <v>5236</v>
      </c>
      <c r="C3693" s="1">
        <v>9037737980</v>
      </c>
      <c r="D3693" s="1"/>
      <c r="E3693" s="1"/>
      <c r="F3693" s="1"/>
      <c r="G3693" s="1" t="s">
        <v>1216</v>
      </c>
      <c r="H3693" s="1" t="s">
        <v>4543</v>
      </c>
      <c r="I3693"/>
      <c r="J3693"/>
      <c r="K3693"/>
      <c r="L3693"/>
      <c r="M3693"/>
      <c r="N3693"/>
      <c r="O3693"/>
      <c r="Q3693" t="s">
        <v>25</v>
      </c>
      <c r="R3693" s="1" t="s">
        <v>5237</v>
      </c>
      <c r="S3693" s="1"/>
      <c r="T3693" s="1" t="s">
        <v>651</v>
      </c>
      <c r="U3693" s="1" t="s">
        <v>60</v>
      </c>
      <c r="V3693" t="s">
        <v>29</v>
      </c>
      <c r="W3693"/>
      <c r="X3693" t="s">
        <v>30</v>
      </c>
    </row>
    <row r="3694" spans="2:24">
      <c r="B3694" s="2" t="s">
        <v>5238</v>
      </c>
      <c r="C3694" s="1"/>
      <c r="D3694" s="1"/>
      <c r="E3694" s="1"/>
      <c r="F3694" s="1"/>
      <c r="G3694" s="1"/>
      <c r="H3694" s="1"/>
      <c r="I3694"/>
      <c r="J3694"/>
      <c r="K3694"/>
      <c r="L3694"/>
      <c r="M3694"/>
      <c r="N3694"/>
      <c r="O3694"/>
      <c r="Q3694" t="s">
        <v>25</v>
      </c>
      <c r="R3694" s="1" t="s">
        <v>5239</v>
      </c>
      <c r="S3694" s="1"/>
      <c r="T3694" s="1" t="s">
        <v>52</v>
      </c>
      <c r="U3694" s="1" t="s">
        <v>53</v>
      </c>
      <c r="V3694" t="s">
        <v>29</v>
      </c>
      <c r="W3694"/>
      <c r="X3694" t="s">
        <v>30</v>
      </c>
    </row>
    <row r="3695" spans="2:24">
      <c r="B3695" s="2" t="s">
        <v>5240</v>
      </c>
      <c r="C3695" s="1">
        <v>9599740878</v>
      </c>
      <c r="D3695" s="1"/>
      <c r="E3695" s="1"/>
      <c r="F3695" s="1"/>
      <c r="G3695" s="1" t="s">
        <v>72</v>
      </c>
      <c r="H3695" s="1" t="s">
        <v>92</v>
      </c>
      <c r="I3695"/>
      <c r="J3695"/>
      <c r="K3695"/>
      <c r="L3695"/>
      <c r="M3695"/>
      <c r="N3695"/>
      <c r="O3695"/>
      <c r="Q3695" t="s">
        <v>25</v>
      </c>
      <c r="R3695" s="1"/>
      <c r="S3695" s="1"/>
      <c r="T3695" s="1" t="s">
        <v>93</v>
      </c>
      <c r="U3695" s="1" t="s">
        <v>53</v>
      </c>
      <c r="V3695" t="s">
        <v>29</v>
      </c>
      <c r="W3695"/>
      <c r="X3695" t="s">
        <v>30</v>
      </c>
    </row>
    <row r="3696" spans="2:24">
      <c r="B3696" s="2" t="s">
        <v>5241</v>
      </c>
      <c r="C3696" s="1"/>
      <c r="D3696" s="1"/>
      <c r="E3696" s="1"/>
      <c r="F3696" s="1"/>
      <c r="G3696" s="1"/>
      <c r="H3696" s="1"/>
      <c r="I3696"/>
      <c r="J3696"/>
      <c r="K3696"/>
      <c r="L3696"/>
      <c r="M3696"/>
      <c r="N3696"/>
      <c r="O3696"/>
      <c r="Q3696" t="s">
        <v>25</v>
      </c>
      <c r="R3696" s="1"/>
      <c r="S3696" s="1"/>
      <c r="T3696" s="1" t="s">
        <v>608</v>
      </c>
      <c r="U3696" s="1" t="s">
        <v>78</v>
      </c>
      <c r="V3696" t="s">
        <v>29</v>
      </c>
      <c r="W3696"/>
      <c r="X3696" t="s">
        <v>30</v>
      </c>
    </row>
    <row r="3697" spans="2:24">
      <c r="B3697" s="2" t="s">
        <v>5242</v>
      </c>
      <c r="C3697" s="1"/>
      <c r="D3697" s="1"/>
      <c r="E3697" s="1"/>
      <c r="F3697" s="1"/>
      <c r="G3697" s="1"/>
      <c r="H3697" s="1"/>
      <c r="I3697"/>
      <c r="J3697"/>
      <c r="K3697"/>
      <c r="L3697"/>
      <c r="M3697"/>
      <c r="N3697"/>
      <c r="O3697"/>
      <c r="Q3697" t="s">
        <v>25</v>
      </c>
      <c r="R3697" s="1"/>
      <c r="S3697" s="1"/>
      <c r="T3697" s="1" t="s">
        <v>81</v>
      </c>
      <c r="U3697" s="1" t="s">
        <v>28</v>
      </c>
      <c r="V3697" t="s">
        <v>29</v>
      </c>
      <c r="W3697"/>
      <c r="X3697" t="s">
        <v>30</v>
      </c>
    </row>
    <row r="3698" spans="2:24">
      <c r="B3698" s="2" t="s">
        <v>5243</v>
      </c>
      <c r="C3698" s="1"/>
      <c r="D3698" s="1"/>
      <c r="E3698" s="1"/>
      <c r="F3698" s="1"/>
      <c r="G3698" s="1"/>
      <c r="H3698" s="1"/>
      <c r="I3698"/>
      <c r="J3698"/>
      <c r="K3698"/>
      <c r="L3698"/>
      <c r="M3698"/>
      <c r="N3698"/>
      <c r="O3698"/>
      <c r="Q3698" t="s">
        <v>25</v>
      </c>
      <c r="R3698" s="1"/>
      <c r="S3698" s="1"/>
      <c r="T3698" s="1" t="s">
        <v>333</v>
      </c>
      <c r="U3698" s="1" t="s">
        <v>28</v>
      </c>
      <c r="V3698" t="s">
        <v>29</v>
      </c>
      <c r="W3698"/>
      <c r="X3698" t="s">
        <v>30</v>
      </c>
    </row>
    <row r="3699" spans="2:24">
      <c r="B3699" s="2" t="s">
        <v>5244</v>
      </c>
      <c r="C3699" s="1">
        <v>9818150969</v>
      </c>
      <c r="D3699" s="1"/>
      <c r="E3699" s="1"/>
      <c r="F3699" s="1"/>
      <c r="G3699" s="1" t="s">
        <v>146</v>
      </c>
      <c r="H3699" s="1" t="s">
        <v>247</v>
      </c>
      <c r="I3699"/>
      <c r="J3699"/>
      <c r="K3699"/>
      <c r="L3699"/>
      <c r="M3699"/>
      <c r="N3699"/>
      <c r="O3699"/>
      <c r="Q3699" t="s">
        <v>25</v>
      </c>
      <c r="R3699" s="1" t="s">
        <v>5245</v>
      </c>
      <c r="S3699" s="1"/>
      <c r="T3699" s="1" t="s">
        <v>39</v>
      </c>
      <c r="U3699" s="1" t="s">
        <v>28</v>
      </c>
      <c r="V3699" t="s">
        <v>29</v>
      </c>
      <c r="W3699"/>
      <c r="X3699" t="s">
        <v>30</v>
      </c>
    </row>
    <row r="3700" spans="2:24">
      <c r="B3700" s="2" t="s">
        <v>5246</v>
      </c>
      <c r="C3700" s="1">
        <v>9654363390</v>
      </c>
      <c r="D3700" s="1"/>
      <c r="E3700" s="1"/>
      <c r="F3700" s="1"/>
      <c r="G3700" s="1" t="s">
        <v>45</v>
      </c>
      <c r="H3700" s="1" t="s">
        <v>57</v>
      </c>
      <c r="I3700"/>
      <c r="J3700"/>
      <c r="K3700"/>
      <c r="L3700"/>
      <c r="M3700"/>
      <c r="N3700"/>
      <c r="O3700"/>
      <c r="Q3700" t="s">
        <v>25</v>
      </c>
      <c r="R3700" s="1" t="s">
        <v>5247</v>
      </c>
      <c r="S3700" s="1"/>
      <c r="T3700" s="1" t="s">
        <v>84</v>
      </c>
      <c r="U3700" s="1" t="s">
        <v>53</v>
      </c>
      <c r="V3700" t="s">
        <v>29</v>
      </c>
      <c r="W3700"/>
      <c r="X3700" t="s">
        <v>30</v>
      </c>
    </row>
    <row r="3701" spans="2:24">
      <c r="B3701" s="2" t="s">
        <v>5248</v>
      </c>
      <c r="C3701" s="1"/>
      <c r="D3701" s="1"/>
      <c r="E3701" s="1"/>
      <c r="F3701" s="1"/>
      <c r="G3701" s="1"/>
      <c r="H3701" s="1"/>
      <c r="I3701"/>
      <c r="J3701"/>
      <c r="K3701"/>
      <c r="L3701"/>
      <c r="M3701"/>
      <c r="N3701"/>
      <c r="O3701"/>
      <c r="Q3701" t="s">
        <v>25</v>
      </c>
      <c r="R3701" s="1"/>
      <c r="S3701" s="1"/>
      <c r="T3701" s="1" t="s">
        <v>950</v>
      </c>
      <c r="U3701" s="1" t="s">
        <v>43</v>
      </c>
      <c r="V3701" t="s">
        <v>29</v>
      </c>
      <c r="W3701"/>
      <c r="X3701" t="s">
        <v>30</v>
      </c>
    </row>
    <row r="3702" spans="2:24">
      <c r="B3702" s="2" t="s">
        <v>5249</v>
      </c>
      <c r="C3702" s="1">
        <v>9845867332</v>
      </c>
      <c r="D3702" s="1"/>
      <c r="E3702" s="1"/>
      <c r="F3702" s="1"/>
      <c r="G3702" s="1" t="s">
        <v>56</v>
      </c>
      <c r="H3702" s="1" t="s">
        <v>46</v>
      </c>
      <c r="I3702"/>
      <c r="J3702"/>
      <c r="K3702"/>
      <c r="L3702"/>
      <c r="M3702"/>
      <c r="N3702"/>
      <c r="O3702"/>
      <c r="Q3702" t="s">
        <v>25</v>
      </c>
      <c r="R3702" s="1"/>
      <c r="S3702" s="1"/>
      <c r="T3702" s="1" t="s">
        <v>1602</v>
      </c>
      <c r="U3702" s="1" t="s">
        <v>179</v>
      </c>
      <c r="V3702" t="s">
        <v>29</v>
      </c>
      <c r="W3702"/>
      <c r="X3702" t="s">
        <v>30</v>
      </c>
    </row>
    <row r="3703" spans="2:24">
      <c r="B3703" s="2" t="s">
        <v>5250</v>
      </c>
      <c r="C3703" s="1"/>
      <c r="D3703" s="1"/>
      <c r="E3703" s="1"/>
      <c r="F3703" s="1"/>
      <c r="G3703" s="1"/>
      <c r="H3703" s="1"/>
      <c r="I3703"/>
      <c r="J3703"/>
      <c r="K3703"/>
      <c r="L3703"/>
      <c r="M3703"/>
      <c r="N3703"/>
      <c r="O3703"/>
      <c r="Q3703" t="s">
        <v>25</v>
      </c>
      <c r="R3703" s="1"/>
      <c r="S3703" s="1"/>
      <c r="T3703" s="1" t="s">
        <v>1185</v>
      </c>
      <c r="U3703" s="1" t="s">
        <v>276</v>
      </c>
      <c r="V3703" t="s">
        <v>29</v>
      </c>
      <c r="W3703"/>
      <c r="X3703" t="s">
        <v>30</v>
      </c>
    </row>
    <row r="3704" spans="2:24">
      <c r="B3704" s="2" t="s">
        <v>5251</v>
      </c>
      <c r="C3704" s="1"/>
      <c r="D3704" s="1"/>
      <c r="E3704" s="1"/>
      <c r="F3704" s="1"/>
      <c r="G3704" s="1"/>
      <c r="H3704" s="1"/>
      <c r="I3704"/>
      <c r="J3704"/>
      <c r="K3704"/>
      <c r="L3704"/>
      <c r="M3704"/>
      <c r="N3704"/>
      <c r="O3704"/>
      <c r="Q3704" t="s">
        <v>25</v>
      </c>
      <c r="R3704" s="1"/>
      <c r="S3704" s="1"/>
      <c r="T3704" s="1" t="s">
        <v>875</v>
      </c>
      <c r="U3704" s="1" t="s">
        <v>179</v>
      </c>
      <c r="V3704" t="s">
        <v>29</v>
      </c>
      <c r="W3704"/>
      <c r="X3704" t="s">
        <v>30</v>
      </c>
    </row>
    <row r="3705" spans="2:24">
      <c r="B3705" s="2" t="s">
        <v>5252</v>
      </c>
      <c r="C3705" s="1"/>
      <c r="D3705" s="1"/>
      <c r="E3705" s="1"/>
      <c r="F3705" s="1"/>
      <c r="G3705" s="1"/>
      <c r="H3705" s="1"/>
      <c r="I3705"/>
      <c r="J3705"/>
      <c r="K3705"/>
      <c r="L3705"/>
      <c r="M3705"/>
      <c r="N3705"/>
      <c r="O3705"/>
      <c r="Q3705" t="s">
        <v>25</v>
      </c>
      <c r="R3705" s="1"/>
      <c r="S3705" s="1"/>
      <c r="T3705" s="1" t="s">
        <v>95</v>
      </c>
      <c r="U3705" s="1" t="s">
        <v>43</v>
      </c>
      <c r="V3705" t="s">
        <v>29</v>
      </c>
      <c r="W3705"/>
      <c r="X3705" t="s">
        <v>30</v>
      </c>
    </row>
    <row r="3706" spans="2:24">
      <c r="B3706" s="2" t="s">
        <v>5253</v>
      </c>
      <c r="C3706" s="1">
        <v>9289066466</v>
      </c>
      <c r="D3706" s="1"/>
      <c r="E3706" s="1"/>
      <c r="F3706" s="1"/>
      <c r="G3706" s="1" t="s">
        <v>45</v>
      </c>
      <c r="H3706" s="1" t="s">
        <v>46</v>
      </c>
      <c r="I3706"/>
      <c r="J3706"/>
      <c r="K3706"/>
      <c r="L3706"/>
      <c r="M3706"/>
      <c r="N3706"/>
      <c r="O3706"/>
      <c r="Q3706" t="s">
        <v>25</v>
      </c>
      <c r="R3706" s="1"/>
      <c r="S3706" s="1"/>
      <c r="T3706" s="1" t="s">
        <v>301</v>
      </c>
      <c r="U3706" s="1" t="s">
        <v>53</v>
      </c>
      <c r="V3706" t="s">
        <v>29</v>
      </c>
      <c r="W3706"/>
      <c r="X3706" t="s">
        <v>30</v>
      </c>
    </row>
    <row r="3707" spans="2:24">
      <c r="B3707" s="2" t="s">
        <v>5254</v>
      </c>
      <c r="C3707" s="1">
        <v>8870542753</v>
      </c>
      <c r="D3707" s="1"/>
      <c r="E3707" s="1"/>
      <c r="F3707" s="1"/>
      <c r="G3707" s="1" t="s">
        <v>45</v>
      </c>
      <c r="H3707" s="1" t="s">
        <v>331</v>
      </c>
      <c r="I3707"/>
      <c r="J3707"/>
      <c r="K3707"/>
      <c r="L3707"/>
      <c r="M3707"/>
      <c r="N3707"/>
      <c r="O3707"/>
      <c r="Q3707" t="s">
        <v>25</v>
      </c>
      <c r="R3707" s="1" t="s">
        <v>5255</v>
      </c>
      <c r="S3707" s="1"/>
      <c r="T3707" s="1" t="s">
        <v>2563</v>
      </c>
      <c r="U3707" s="1" t="s">
        <v>179</v>
      </c>
      <c r="V3707" t="s">
        <v>29</v>
      </c>
      <c r="W3707"/>
      <c r="X3707" t="s">
        <v>30</v>
      </c>
    </row>
    <row r="3708" spans="2:24">
      <c r="B3708" s="2" t="s">
        <v>5256</v>
      </c>
      <c r="C3708" s="1"/>
      <c r="D3708" s="1"/>
      <c r="E3708" s="1"/>
      <c r="F3708" s="1"/>
      <c r="G3708" s="1"/>
      <c r="H3708" s="1"/>
      <c r="I3708"/>
      <c r="J3708"/>
      <c r="K3708"/>
      <c r="L3708"/>
      <c r="M3708"/>
      <c r="N3708"/>
      <c r="O3708"/>
      <c r="Q3708" t="s">
        <v>25</v>
      </c>
      <c r="R3708" s="1" t="s">
        <v>5257</v>
      </c>
      <c r="S3708" s="1"/>
      <c r="T3708" s="1" t="s">
        <v>275</v>
      </c>
      <c r="U3708" s="1" t="s">
        <v>276</v>
      </c>
      <c r="V3708" t="s">
        <v>29</v>
      </c>
      <c r="W3708"/>
      <c r="X3708" t="s">
        <v>30</v>
      </c>
    </row>
    <row r="3709" spans="2:24">
      <c r="B3709" s="2" t="s">
        <v>5258</v>
      </c>
      <c r="C3709" s="1"/>
      <c r="D3709" s="1"/>
      <c r="E3709" s="1"/>
      <c r="F3709" s="1"/>
      <c r="G3709" s="1"/>
      <c r="H3709" s="1"/>
      <c r="I3709"/>
      <c r="J3709"/>
      <c r="K3709"/>
      <c r="L3709"/>
      <c r="M3709"/>
      <c r="N3709"/>
      <c r="O3709"/>
      <c r="Q3709" t="s">
        <v>25</v>
      </c>
      <c r="R3709" s="1" t="s">
        <v>5259</v>
      </c>
      <c r="S3709" s="1"/>
      <c r="T3709" s="1" t="s">
        <v>5260</v>
      </c>
      <c r="U3709" s="1" t="s">
        <v>33</v>
      </c>
      <c r="V3709" t="s">
        <v>29</v>
      </c>
      <c r="W3709"/>
      <c r="X3709" t="s">
        <v>30</v>
      </c>
    </row>
    <row r="3710" spans="2:24">
      <c r="B3710" s="2" t="s">
        <v>5261</v>
      </c>
      <c r="C3710" s="1"/>
      <c r="D3710" s="1"/>
      <c r="E3710" s="1"/>
      <c r="F3710" s="1"/>
      <c r="G3710" s="1"/>
      <c r="H3710" s="1"/>
      <c r="I3710"/>
      <c r="J3710"/>
      <c r="K3710"/>
      <c r="L3710"/>
      <c r="M3710"/>
      <c r="N3710"/>
      <c r="O3710"/>
      <c r="Q3710" t="s">
        <v>25</v>
      </c>
      <c r="R3710" s="1"/>
      <c r="S3710" s="1"/>
      <c r="T3710" s="1" t="s">
        <v>110</v>
      </c>
      <c r="U3710" s="1" t="s">
        <v>105</v>
      </c>
      <c r="V3710" t="s">
        <v>29</v>
      </c>
      <c r="W3710"/>
      <c r="X3710" t="s">
        <v>30</v>
      </c>
    </row>
    <row r="3711" spans="2:24">
      <c r="B3711" s="2" t="s">
        <v>5262</v>
      </c>
      <c r="C3711" s="1"/>
      <c r="D3711" s="1"/>
      <c r="E3711" s="1"/>
      <c r="F3711" s="1"/>
      <c r="G3711" s="1"/>
      <c r="H3711" s="1"/>
      <c r="I3711"/>
      <c r="J3711"/>
      <c r="K3711"/>
      <c r="L3711"/>
      <c r="M3711"/>
      <c r="N3711"/>
      <c r="O3711"/>
      <c r="Q3711" t="s">
        <v>25</v>
      </c>
      <c r="R3711" s="1"/>
      <c r="S3711" s="1"/>
      <c r="T3711" s="1" t="s">
        <v>2000</v>
      </c>
      <c r="U3711" s="1" t="s">
        <v>289</v>
      </c>
      <c r="V3711" t="s">
        <v>29</v>
      </c>
      <c r="W3711"/>
      <c r="X3711" t="s">
        <v>30</v>
      </c>
    </row>
    <row r="3712" spans="2:24">
      <c r="B3712" s="2" t="s">
        <v>5263</v>
      </c>
      <c r="C3712" s="1"/>
      <c r="D3712" s="1"/>
      <c r="E3712" s="1"/>
      <c r="F3712" s="1"/>
      <c r="G3712" s="1"/>
      <c r="H3712" s="1"/>
      <c r="I3712"/>
      <c r="J3712"/>
      <c r="K3712"/>
      <c r="L3712"/>
      <c r="M3712"/>
      <c r="N3712"/>
      <c r="O3712"/>
      <c r="Q3712" t="s">
        <v>25</v>
      </c>
      <c r="R3712" s="1" t="s">
        <v>5264</v>
      </c>
      <c r="S3712" s="1"/>
      <c r="T3712" s="1" t="s">
        <v>1181</v>
      </c>
      <c r="U3712" s="1" t="s">
        <v>70</v>
      </c>
      <c r="V3712" t="s">
        <v>29</v>
      </c>
      <c r="W3712"/>
      <c r="X3712" t="s">
        <v>30</v>
      </c>
    </row>
    <row r="3713" spans="2:24">
      <c r="B3713" s="2" t="s">
        <v>5265</v>
      </c>
      <c r="C3713" s="1"/>
      <c r="D3713" s="1"/>
      <c r="E3713" s="1"/>
      <c r="F3713" s="1"/>
      <c r="G3713" s="1"/>
      <c r="H3713" s="1"/>
      <c r="I3713"/>
      <c r="J3713"/>
      <c r="K3713"/>
      <c r="L3713"/>
      <c r="M3713"/>
      <c r="N3713"/>
      <c r="O3713"/>
      <c r="Q3713" t="s">
        <v>25</v>
      </c>
      <c r="R3713" s="1"/>
      <c r="S3713" s="1"/>
      <c r="T3713" s="1" t="s">
        <v>311</v>
      </c>
      <c r="U3713" s="1" t="s">
        <v>78</v>
      </c>
      <c r="V3713" t="s">
        <v>29</v>
      </c>
      <c r="W3713"/>
      <c r="X3713" t="s">
        <v>30</v>
      </c>
    </row>
    <row r="3714" spans="2:24">
      <c r="B3714" s="2" t="s">
        <v>5266</v>
      </c>
      <c r="C3714" s="1">
        <v>9825381140</v>
      </c>
      <c r="D3714" s="1"/>
      <c r="E3714" s="1"/>
      <c r="F3714" s="1"/>
      <c r="G3714" s="1" t="s">
        <v>230</v>
      </c>
      <c r="H3714" s="1" t="s">
        <v>247</v>
      </c>
      <c r="I3714"/>
      <c r="J3714"/>
      <c r="K3714"/>
      <c r="L3714"/>
      <c r="M3714"/>
      <c r="N3714"/>
      <c r="O3714"/>
      <c r="Q3714" t="s">
        <v>25</v>
      </c>
      <c r="R3714" s="1" t="s">
        <v>5267</v>
      </c>
      <c r="S3714" s="1"/>
      <c r="T3714" s="1" t="s">
        <v>115</v>
      </c>
      <c r="U3714" s="1" t="s">
        <v>116</v>
      </c>
      <c r="V3714" t="s">
        <v>29</v>
      </c>
      <c r="W3714"/>
      <c r="X3714" t="s">
        <v>30</v>
      </c>
    </row>
    <row r="3715" spans="2:24">
      <c r="B3715" s="2" t="s">
        <v>5268</v>
      </c>
      <c r="C3715" s="1"/>
      <c r="D3715" s="1"/>
      <c r="E3715" s="1"/>
      <c r="F3715" s="1"/>
      <c r="G3715" s="1"/>
      <c r="H3715" s="1"/>
      <c r="I3715"/>
      <c r="J3715"/>
      <c r="K3715"/>
      <c r="L3715"/>
      <c r="M3715"/>
      <c r="N3715"/>
      <c r="O3715"/>
      <c r="Q3715" t="s">
        <v>25</v>
      </c>
      <c r="R3715" s="1" t="s">
        <v>5269</v>
      </c>
      <c r="S3715" s="1"/>
      <c r="T3715" s="1" t="s">
        <v>184</v>
      </c>
      <c r="U3715" s="1" t="s">
        <v>185</v>
      </c>
      <c r="V3715" t="s">
        <v>29</v>
      </c>
      <c r="W3715"/>
      <c r="X3715" t="s">
        <v>30</v>
      </c>
    </row>
    <row r="3716" spans="2:24">
      <c r="B3716" s="2" t="s">
        <v>5270</v>
      </c>
      <c r="C3716" s="1"/>
      <c r="D3716" s="1"/>
      <c r="E3716" s="1"/>
      <c r="F3716" s="1"/>
      <c r="G3716" s="1"/>
      <c r="H3716" s="1"/>
      <c r="I3716"/>
      <c r="J3716"/>
      <c r="K3716"/>
      <c r="L3716"/>
      <c r="M3716"/>
      <c r="N3716"/>
      <c r="O3716"/>
      <c r="Q3716" t="s">
        <v>25</v>
      </c>
      <c r="R3716" s="1" t="s">
        <v>5271</v>
      </c>
      <c r="S3716" s="1"/>
      <c r="T3716" s="1" t="s">
        <v>39</v>
      </c>
      <c r="U3716" s="1" t="s">
        <v>28</v>
      </c>
      <c r="V3716" t="s">
        <v>29</v>
      </c>
      <c r="W3716"/>
      <c r="X3716" t="s">
        <v>30</v>
      </c>
    </row>
    <row r="3717" spans="2:24">
      <c r="B3717" s="2" t="s">
        <v>5272</v>
      </c>
      <c r="C3717" s="1"/>
      <c r="D3717" s="1"/>
      <c r="E3717" s="1"/>
      <c r="F3717" s="1"/>
      <c r="G3717" s="1"/>
      <c r="H3717" s="1"/>
      <c r="I3717"/>
      <c r="J3717"/>
      <c r="K3717"/>
      <c r="L3717"/>
      <c r="M3717"/>
      <c r="N3717"/>
      <c r="O3717"/>
      <c r="Q3717" t="s">
        <v>25</v>
      </c>
      <c r="R3717" s="1"/>
      <c r="S3717" s="1"/>
      <c r="T3717" s="1" t="s">
        <v>5273</v>
      </c>
      <c r="U3717" s="1" t="s">
        <v>33</v>
      </c>
      <c r="V3717" t="s">
        <v>29</v>
      </c>
      <c r="W3717"/>
      <c r="X3717" t="s">
        <v>30</v>
      </c>
    </row>
    <row r="3718" spans="2:24">
      <c r="B3718" s="2" t="s">
        <v>5274</v>
      </c>
      <c r="C3718" s="1">
        <v>7978455218</v>
      </c>
      <c r="D3718" s="1"/>
      <c r="E3718" s="1"/>
      <c r="F3718" s="1"/>
      <c r="G3718" s="1" t="s">
        <v>146</v>
      </c>
      <c r="H3718" s="1" t="s">
        <v>331</v>
      </c>
      <c r="I3718"/>
      <c r="J3718"/>
      <c r="K3718"/>
      <c r="L3718"/>
      <c r="M3718"/>
      <c r="N3718"/>
      <c r="O3718"/>
      <c r="Q3718" t="s">
        <v>25</v>
      </c>
      <c r="R3718" s="1"/>
      <c r="S3718" s="1"/>
      <c r="T3718" s="1" t="s">
        <v>1511</v>
      </c>
      <c r="U3718" s="1" t="s">
        <v>240</v>
      </c>
      <c r="V3718" t="s">
        <v>29</v>
      </c>
      <c r="W3718"/>
      <c r="X3718" t="s">
        <v>30</v>
      </c>
    </row>
    <row r="3719" spans="2:24">
      <c r="B3719" s="2" t="s">
        <v>5275</v>
      </c>
      <c r="C3719" s="1">
        <v>9957745592</v>
      </c>
      <c r="D3719" s="1"/>
      <c r="E3719" s="1"/>
      <c r="F3719" s="1"/>
      <c r="G3719" s="1" t="s">
        <v>45</v>
      </c>
      <c r="H3719" s="1" t="s">
        <v>695</v>
      </c>
      <c r="I3719"/>
      <c r="J3719"/>
      <c r="K3719"/>
      <c r="L3719"/>
      <c r="M3719"/>
      <c r="N3719"/>
      <c r="O3719"/>
      <c r="Q3719" t="s">
        <v>25</v>
      </c>
      <c r="R3719" s="1"/>
      <c r="S3719" s="1"/>
      <c r="T3719" s="1" t="s">
        <v>2438</v>
      </c>
      <c r="U3719" s="1" t="s">
        <v>37</v>
      </c>
      <c r="V3719" t="s">
        <v>29</v>
      </c>
      <c r="W3719"/>
      <c r="X3719" t="s">
        <v>30</v>
      </c>
    </row>
    <row r="3720" spans="2:24">
      <c r="B3720" s="2" t="s">
        <v>5276</v>
      </c>
      <c r="C3720" s="1">
        <v>9599332059</v>
      </c>
      <c r="D3720" s="1"/>
      <c r="E3720" s="1"/>
      <c r="F3720" s="1"/>
      <c r="G3720" s="1" t="s">
        <v>72</v>
      </c>
      <c r="H3720" s="1" t="s">
        <v>57</v>
      </c>
      <c r="I3720"/>
      <c r="J3720"/>
      <c r="K3720"/>
      <c r="L3720"/>
      <c r="M3720"/>
      <c r="N3720"/>
      <c r="O3720"/>
      <c r="Q3720" t="s">
        <v>25</v>
      </c>
      <c r="R3720" s="1" t="s">
        <v>5277</v>
      </c>
      <c r="S3720" s="1"/>
      <c r="T3720" s="1" t="s">
        <v>789</v>
      </c>
      <c r="U3720" s="1" t="s">
        <v>53</v>
      </c>
      <c r="V3720" t="s">
        <v>29</v>
      </c>
      <c r="W3720"/>
      <c r="X3720" t="s">
        <v>30</v>
      </c>
    </row>
    <row r="3721" spans="2:24">
      <c r="B3721" s="2" t="s">
        <v>5278</v>
      </c>
      <c r="C3721" s="1"/>
      <c r="D3721" s="1"/>
      <c r="E3721" s="1"/>
      <c r="F3721" s="1"/>
      <c r="G3721" s="1"/>
      <c r="H3721" s="1"/>
      <c r="I3721"/>
      <c r="J3721"/>
      <c r="K3721"/>
      <c r="L3721"/>
      <c r="M3721"/>
      <c r="N3721"/>
      <c r="O3721"/>
      <c r="Q3721" t="s">
        <v>25</v>
      </c>
      <c r="R3721" s="1"/>
      <c r="S3721" s="1"/>
      <c r="T3721" s="1" t="s">
        <v>5279</v>
      </c>
      <c r="U3721" s="1" t="s">
        <v>477</v>
      </c>
      <c r="V3721" t="s">
        <v>29</v>
      </c>
      <c r="W3721"/>
      <c r="X3721" t="s">
        <v>30</v>
      </c>
    </row>
    <row r="3722" spans="2:24">
      <c r="B3722" s="2" t="s">
        <v>5280</v>
      </c>
      <c r="C3722" s="1">
        <v>9711500878</v>
      </c>
      <c r="D3722" s="1"/>
      <c r="E3722" s="1"/>
      <c r="F3722" s="1"/>
      <c r="G3722" s="1" t="s">
        <v>45</v>
      </c>
      <c r="H3722" s="1" t="s">
        <v>57</v>
      </c>
      <c r="I3722"/>
      <c r="J3722"/>
      <c r="K3722"/>
      <c r="L3722"/>
      <c r="M3722"/>
      <c r="N3722"/>
      <c r="O3722"/>
      <c r="Q3722" t="s">
        <v>25</v>
      </c>
      <c r="R3722" s="1" t="s">
        <v>5281</v>
      </c>
      <c r="S3722" s="1"/>
      <c r="T3722" s="1" t="s">
        <v>3520</v>
      </c>
      <c r="U3722" s="1" t="s">
        <v>28</v>
      </c>
      <c r="V3722" t="s">
        <v>29</v>
      </c>
      <c r="W3722"/>
      <c r="X3722" t="s">
        <v>30</v>
      </c>
    </row>
    <row r="3723" spans="2:24">
      <c r="B3723" s="2" t="s">
        <v>5282</v>
      </c>
      <c r="C3723" s="1"/>
      <c r="D3723" s="1"/>
      <c r="E3723" s="1"/>
      <c r="F3723" s="1"/>
      <c r="G3723" s="1"/>
      <c r="H3723" s="1"/>
      <c r="I3723"/>
      <c r="J3723"/>
      <c r="K3723"/>
      <c r="L3723"/>
      <c r="M3723"/>
      <c r="N3723"/>
      <c r="O3723"/>
      <c r="Q3723" t="s">
        <v>25</v>
      </c>
      <c r="R3723" s="1"/>
      <c r="S3723" s="1"/>
      <c r="T3723" s="1" t="s">
        <v>155</v>
      </c>
      <c r="U3723" s="1" t="s">
        <v>90</v>
      </c>
      <c r="V3723" t="s">
        <v>29</v>
      </c>
      <c r="W3723"/>
      <c r="X3723" t="s">
        <v>30</v>
      </c>
    </row>
    <row r="3724" spans="2:24">
      <c r="B3724" s="2" t="s">
        <v>5283</v>
      </c>
      <c r="C3724" s="1"/>
      <c r="D3724" s="1"/>
      <c r="E3724" s="1"/>
      <c r="F3724" s="1"/>
      <c r="G3724" s="1"/>
      <c r="H3724" s="1"/>
      <c r="I3724"/>
      <c r="J3724"/>
      <c r="K3724"/>
      <c r="L3724"/>
      <c r="M3724"/>
      <c r="N3724"/>
      <c r="O3724"/>
      <c r="Q3724" t="s">
        <v>25</v>
      </c>
      <c r="R3724" s="1"/>
      <c r="S3724" s="1"/>
      <c r="T3724" s="1" t="s">
        <v>356</v>
      </c>
      <c r="U3724" s="1" t="s">
        <v>78</v>
      </c>
      <c r="V3724" t="s">
        <v>29</v>
      </c>
      <c r="W3724"/>
      <c r="X3724" t="s">
        <v>30</v>
      </c>
    </row>
    <row r="3725" spans="2:24">
      <c r="B3725" s="2" t="s">
        <v>5284</v>
      </c>
      <c r="C3725" s="1"/>
      <c r="D3725" s="1"/>
      <c r="E3725" s="1"/>
      <c r="F3725" s="1"/>
      <c r="G3725" s="1"/>
      <c r="H3725" s="1"/>
      <c r="I3725"/>
      <c r="J3725"/>
      <c r="K3725"/>
      <c r="L3725"/>
      <c r="M3725"/>
      <c r="N3725"/>
      <c r="O3725"/>
      <c r="Q3725" t="s">
        <v>25</v>
      </c>
      <c r="R3725" s="1"/>
      <c r="S3725" s="1"/>
      <c r="T3725" s="1" t="s">
        <v>110</v>
      </c>
      <c r="U3725" s="1" t="s">
        <v>105</v>
      </c>
      <c r="V3725" t="s">
        <v>29</v>
      </c>
      <c r="W3725"/>
      <c r="X3725" t="s">
        <v>30</v>
      </c>
    </row>
    <row r="3726" spans="2:24">
      <c r="B3726" s="2" t="s">
        <v>5285</v>
      </c>
      <c r="C3726" s="1"/>
      <c r="D3726" s="1"/>
      <c r="E3726" s="1"/>
      <c r="F3726" s="1"/>
      <c r="G3726" s="1"/>
      <c r="H3726" s="1"/>
      <c r="I3726"/>
      <c r="J3726"/>
      <c r="K3726"/>
      <c r="L3726"/>
      <c r="M3726"/>
      <c r="N3726"/>
      <c r="O3726"/>
      <c r="Q3726" t="s">
        <v>25</v>
      </c>
      <c r="R3726" s="1" t="s">
        <v>5286</v>
      </c>
      <c r="S3726" s="1"/>
      <c r="T3726" s="1" t="s">
        <v>5287</v>
      </c>
      <c r="U3726" s="1" t="s">
        <v>179</v>
      </c>
      <c r="V3726" t="s">
        <v>29</v>
      </c>
      <c r="W3726"/>
      <c r="X3726" t="s">
        <v>30</v>
      </c>
    </row>
    <row r="3727" spans="2:24">
      <c r="B3727" s="2" t="s">
        <v>5288</v>
      </c>
      <c r="C3727" s="1">
        <v>7015353200</v>
      </c>
      <c r="D3727" s="1"/>
      <c r="E3727" s="1"/>
      <c r="F3727" s="1"/>
      <c r="G3727" s="1" t="s">
        <v>56</v>
      </c>
      <c r="H3727" s="1" t="s">
        <v>46</v>
      </c>
      <c r="I3727"/>
      <c r="J3727"/>
      <c r="K3727"/>
      <c r="L3727"/>
      <c r="M3727"/>
      <c r="N3727"/>
      <c r="O3727"/>
      <c r="Q3727" t="s">
        <v>25</v>
      </c>
      <c r="R3727" s="1"/>
      <c r="S3727" s="1"/>
      <c r="T3727" s="1" t="s">
        <v>4319</v>
      </c>
      <c r="U3727" s="1" t="s">
        <v>78</v>
      </c>
      <c r="V3727" t="s">
        <v>29</v>
      </c>
      <c r="W3727"/>
      <c r="X3727" t="s">
        <v>30</v>
      </c>
    </row>
    <row r="3728" spans="2:24">
      <c r="B3728" s="2" t="s">
        <v>5289</v>
      </c>
      <c r="C3728" s="1"/>
      <c r="D3728" s="1"/>
      <c r="E3728" s="1"/>
      <c r="F3728" s="1"/>
      <c r="G3728" s="1"/>
      <c r="H3728" s="1"/>
      <c r="I3728"/>
      <c r="J3728"/>
      <c r="K3728"/>
      <c r="L3728"/>
      <c r="M3728"/>
      <c r="N3728"/>
      <c r="O3728"/>
      <c r="Q3728" t="s">
        <v>25</v>
      </c>
      <c r="R3728" s="1"/>
      <c r="S3728" s="1"/>
      <c r="T3728" s="1" t="s">
        <v>374</v>
      </c>
      <c r="U3728" s="1" t="s">
        <v>78</v>
      </c>
      <c r="V3728" t="s">
        <v>29</v>
      </c>
      <c r="W3728"/>
      <c r="X3728" t="s">
        <v>30</v>
      </c>
    </row>
    <row r="3729" spans="2:24">
      <c r="B3729" s="2" t="s">
        <v>5290</v>
      </c>
      <c r="C3729" s="1"/>
      <c r="D3729" s="1"/>
      <c r="E3729" s="1"/>
      <c r="F3729" s="1"/>
      <c r="G3729" s="1"/>
      <c r="H3729" s="1"/>
      <c r="I3729"/>
      <c r="J3729"/>
      <c r="K3729"/>
      <c r="L3729"/>
      <c r="M3729"/>
      <c r="N3729"/>
      <c r="O3729"/>
      <c r="Q3729" t="s">
        <v>25</v>
      </c>
      <c r="R3729" s="1"/>
      <c r="S3729" s="1"/>
      <c r="T3729" s="1" t="s">
        <v>3586</v>
      </c>
      <c r="U3729" s="1" t="s">
        <v>289</v>
      </c>
      <c r="V3729" t="s">
        <v>29</v>
      </c>
      <c r="W3729"/>
      <c r="X3729" t="s">
        <v>30</v>
      </c>
    </row>
    <row r="3730" spans="2:24">
      <c r="B3730" s="2" t="s">
        <v>5291</v>
      </c>
      <c r="C3730" s="1">
        <v>8800988287</v>
      </c>
      <c r="D3730" s="1"/>
      <c r="E3730" s="1"/>
      <c r="F3730" s="1"/>
      <c r="G3730" s="1" t="s">
        <v>230</v>
      </c>
      <c r="H3730" s="1" t="s">
        <v>57</v>
      </c>
      <c r="I3730"/>
      <c r="J3730"/>
      <c r="K3730"/>
      <c r="L3730"/>
      <c r="M3730"/>
      <c r="N3730"/>
      <c r="O3730"/>
      <c r="Q3730" t="s">
        <v>25</v>
      </c>
      <c r="R3730" s="1"/>
      <c r="S3730" s="1"/>
      <c r="T3730" s="1" t="s">
        <v>301</v>
      </c>
      <c r="U3730" s="1" t="s">
        <v>53</v>
      </c>
      <c r="V3730" t="s">
        <v>29</v>
      </c>
      <c r="W3730"/>
      <c r="X3730" t="s">
        <v>30</v>
      </c>
    </row>
    <row r="3731" spans="2:24">
      <c r="B3731" s="2" t="s">
        <v>5292</v>
      </c>
      <c r="C3731" s="1"/>
      <c r="D3731" s="1"/>
      <c r="E3731" s="1"/>
      <c r="F3731" s="1"/>
      <c r="G3731" s="1"/>
      <c r="H3731" s="1"/>
      <c r="I3731"/>
      <c r="J3731"/>
      <c r="K3731"/>
      <c r="L3731"/>
      <c r="M3731"/>
      <c r="N3731"/>
      <c r="O3731"/>
      <c r="Q3731" t="s">
        <v>25</v>
      </c>
      <c r="R3731" s="1"/>
      <c r="S3731" s="1"/>
      <c r="T3731" s="1" t="s">
        <v>255</v>
      </c>
      <c r="U3731" s="1" t="s">
        <v>116</v>
      </c>
      <c r="V3731" t="s">
        <v>29</v>
      </c>
      <c r="W3731"/>
      <c r="X3731" t="s">
        <v>30</v>
      </c>
    </row>
    <row r="3732" spans="2:24">
      <c r="B3732" s="2" t="s">
        <v>5293</v>
      </c>
      <c r="C3732" s="1">
        <v>9813600097</v>
      </c>
      <c r="D3732" s="1"/>
      <c r="E3732" s="1"/>
      <c r="F3732" s="1"/>
      <c r="G3732" s="1" t="s">
        <v>45</v>
      </c>
      <c r="H3732" s="1" t="s">
        <v>476</v>
      </c>
      <c r="I3732"/>
      <c r="J3732"/>
      <c r="K3732"/>
      <c r="L3732"/>
      <c r="M3732"/>
      <c r="N3732"/>
      <c r="O3732"/>
      <c r="Q3732" t="s">
        <v>25</v>
      </c>
      <c r="R3732" s="1" t="s">
        <v>5294</v>
      </c>
      <c r="S3732" s="1"/>
      <c r="T3732" s="1" t="s">
        <v>271</v>
      </c>
      <c r="U3732" s="1" t="s">
        <v>78</v>
      </c>
      <c r="V3732" t="s">
        <v>29</v>
      </c>
      <c r="W3732"/>
      <c r="X3732" t="s">
        <v>30</v>
      </c>
    </row>
    <row r="3733" spans="2:24">
      <c r="B3733" s="2" t="s">
        <v>5295</v>
      </c>
      <c r="C3733" s="1"/>
      <c r="D3733" s="1"/>
      <c r="E3733" s="1"/>
      <c r="F3733" s="1"/>
      <c r="G3733" s="1"/>
      <c r="H3733" s="1"/>
      <c r="I3733"/>
      <c r="J3733"/>
      <c r="K3733"/>
      <c r="L3733"/>
      <c r="M3733"/>
      <c r="N3733"/>
      <c r="O3733"/>
      <c r="Q3733" t="s">
        <v>25</v>
      </c>
      <c r="R3733" s="1"/>
      <c r="S3733" s="1"/>
      <c r="T3733" s="1" t="s">
        <v>374</v>
      </c>
      <c r="U3733" s="1" t="s">
        <v>78</v>
      </c>
      <c r="V3733" t="s">
        <v>29</v>
      </c>
      <c r="W3733"/>
      <c r="X3733" t="s">
        <v>30</v>
      </c>
    </row>
    <row r="3734" spans="2:24">
      <c r="B3734" s="2" t="s">
        <v>5296</v>
      </c>
      <c r="C3734" s="1">
        <v>9168760168</v>
      </c>
      <c r="D3734" s="1"/>
      <c r="E3734" s="1"/>
      <c r="F3734" s="1"/>
      <c r="G3734" s="1" t="s">
        <v>56</v>
      </c>
      <c r="H3734" s="1" t="s">
        <v>92</v>
      </c>
      <c r="I3734"/>
      <c r="J3734"/>
      <c r="K3734"/>
      <c r="L3734"/>
      <c r="M3734"/>
      <c r="N3734"/>
      <c r="O3734"/>
      <c r="Q3734" t="s">
        <v>25</v>
      </c>
      <c r="R3734" s="1"/>
      <c r="S3734" s="1"/>
      <c r="T3734" s="1" t="s">
        <v>1333</v>
      </c>
      <c r="U3734" s="1" t="s">
        <v>33</v>
      </c>
      <c r="V3734" t="s">
        <v>29</v>
      </c>
      <c r="W3734"/>
      <c r="X3734" t="s">
        <v>30</v>
      </c>
    </row>
    <row r="3735" spans="2:24">
      <c r="B3735" s="2" t="s">
        <v>5297</v>
      </c>
      <c r="C3735" s="1"/>
      <c r="D3735" s="1"/>
      <c r="E3735" s="1"/>
      <c r="F3735" s="1"/>
      <c r="G3735" s="1"/>
      <c r="H3735" s="1"/>
      <c r="I3735"/>
      <c r="J3735"/>
      <c r="K3735"/>
      <c r="L3735"/>
      <c r="M3735"/>
      <c r="N3735"/>
      <c r="O3735"/>
      <c r="Q3735" t="s">
        <v>25</v>
      </c>
      <c r="R3735" s="1"/>
      <c r="S3735" s="1"/>
      <c r="T3735" s="1" t="s">
        <v>128</v>
      </c>
      <c r="U3735" s="1" t="s">
        <v>43</v>
      </c>
      <c r="V3735" t="s">
        <v>29</v>
      </c>
      <c r="W3735"/>
      <c r="X3735" t="s">
        <v>30</v>
      </c>
    </row>
    <row r="3736" spans="2:24">
      <c r="B3736" s="2" t="s">
        <v>5298</v>
      </c>
      <c r="C3736" s="1">
        <v>8802537333</v>
      </c>
      <c r="D3736" s="1"/>
      <c r="E3736" s="1"/>
      <c r="F3736" s="1"/>
      <c r="G3736" s="1" t="s">
        <v>708</v>
      </c>
      <c r="H3736" s="1" t="s">
        <v>331</v>
      </c>
      <c r="I3736"/>
      <c r="J3736"/>
      <c r="K3736"/>
      <c r="L3736"/>
      <c r="M3736"/>
      <c r="N3736"/>
      <c r="O3736"/>
      <c r="Q3736" t="s">
        <v>25</v>
      </c>
      <c r="R3736" s="1" t="s">
        <v>5299</v>
      </c>
      <c r="S3736" s="1"/>
      <c r="T3736" s="1" t="s">
        <v>73</v>
      </c>
      <c r="U3736" s="1" t="s">
        <v>53</v>
      </c>
      <c r="V3736" t="s">
        <v>29</v>
      </c>
      <c r="W3736"/>
      <c r="X3736" t="s">
        <v>30</v>
      </c>
    </row>
    <row r="3737" spans="2:24">
      <c r="B3737" s="2" t="s">
        <v>5300</v>
      </c>
      <c r="C3737" s="1"/>
      <c r="D3737" s="1"/>
      <c r="E3737" s="1"/>
      <c r="F3737" s="1"/>
      <c r="G3737" s="1"/>
      <c r="H3737" s="1"/>
      <c r="I3737"/>
      <c r="J3737"/>
      <c r="K3737"/>
      <c r="L3737"/>
      <c r="M3737"/>
      <c r="N3737"/>
      <c r="O3737"/>
      <c r="Q3737" t="s">
        <v>25</v>
      </c>
      <c r="R3737" s="1"/>
      <c r="S3737" s="1"/>
      <c r="T3737" s="1" t="s">
        <v>172</v>
      </c>
      <c r="U3737" s="1" t="s">
        <v>43</v>
      </c>
      <c r="V3737" t="s">
        <v>29</v>
      </c>
      <c r="W3737"/>
      <c r="X3737" t="s">
        <v>30</v>
      </c>
    </row>
    <row r="3738" spans="2:24">
      <c r="B3738" s="2" t="s">
        <v>5301</v>
      </c>
      <c r="C3738" s="1"/>
      <c r="D3738" s="1"/>
      <c r="E3738" s="1"/>
      <c r="F3738" s="1"/>
      <c r="G3738" s="1"/>
      <c r="H3738" s="1"/>
      <c r="I3738"/>
      <c r="J3738"/>
      <c r="K3738"/>
      <c r="L3738"/>
      <c r="M3738"/>
      <c r="N3738"/>
      <c r="O3738"/>
      <c r="Q3738" t="s">
        <v>25</v>
      </c>
      <c r="R3738" s="1"/>
      <c r="S3738" s="1"/>
      <c r="T3738" s="1" t="s">
        <v>500</v>
      </c>
      <c r="U3738" s="1" t="s">
        <v>33</v>
      </c>
      <c r="V3738" t="s">
        <v>29</v>
      </c>
      <c r="W3738"/>
      <c r="X3738" t="s">
        <v>30</v>
      </c>
    </row>
    <row r="3739" spans="2:24">
      <c r="B3739" s="2" t="s">
        <v>5302</v>
      </c>
      <c r="C3739" s="1">
        <v>7978659653</v>
      </c>
      <c r="D3739" s="1"/>
      <c r="E3739" s="1"/>
      <c r="F3739" s="1"/>
      <c r="G3739" s="1" t="s">
        <v>146</v>
      </c>
      <c r="H3739" s="1" t="s">
        <v>247</v>
      </c>
      <c r="I3739"/>
      <c r="J3739"/>
      <c r="K3739"/>
      <c r="L3739"/>
      <c r="M3739"/>
      <c r="N3739"/>
      <c r="O3739"/>
      <c r="Q3739" t="s">
        <v>25</v>
      </c>
      <c r="R3739" s="1"/>
      <c r="S3739" s="1"/>
      <c r="T3739" s="1" t="s">
        <v>1014</v>
      </c>
      <c r="U3739" s="1" t="s">
        <v>240</v>
      </c>
      <c r="V3739" t="s">
        <v>29</v>
      </c>
      <c r="W3739"/>
      <c r="X3739" t="s">
        <v>30</v>
      </c>
    </row>
    <row r="3740" spans="2:24">
      <c r="B3740" s="2" t="s">
        <v>5303</v>
      </c>
      <c r="C3740" s="1"/>
      <c r="D3740" s="1"/>
      <c r="E3740" s="1"/>
      <c r="F3740" s="1"/>
      <c r="G3740" s="1"/>
      <c r="H3740" s="1"/>
      <c r="I3740"/>
      <c r="J3740"/>
      <c r="K3740"/>
      <c r="L3740"/>
      <c r="M3740"/>
      <c r="N3740"/>
      <c r="O3740"/>
      <c r="Q3740" t="s">
        <v>25</v>
      </c>
      <c r="R3740" s="1"/>
      <c r="S3740" s="1"/>
      <c r="T3740" s="1" t="s">
        <v>380</v>
      </c>
      <c r="U3740" s="1" t="s">
        <v>28</v>
      </c>
      <c r="V3740" t="s">
        <v>29</v>
      </c>
      <c r="W3740"/>
      <c r="X3740" t="s">
        <v>30</v>
      </c>
    </row>
    <row r="3741" spans="2:24">
      <c r="B3741" s="2" t="s">
        <v>5304</v>
      </c>
      <c r="C3741" s="1"/>
      <c r="D3741" s="1"/>
      <c r="E3741" s="1"/>
      <c r="F3741" s="1"/>
      <c r="G3741" s="1"/>
      <c r="H3741" s="1"/>
      <c r="I3741"/>
      <c r="J3741"/>
      <c r="K3741"/>
      <c r="L3741"/>
      <c r="M3741"/>
      <c r="N3741"/>
      <c r="O3741"/>
      <c r="Q3741" t="s">
        <v>25</v>
      </c>
      <c r="R3741" s="1" t="s">
        <v>5305</v>
      </c>
      <c r="S3741" s="1"/>
      <c r="T3741" s="1" t="s">
        <v>52</v>
      </c>
      <c r="U3741" s="1" t="s">
        <v>53</v>
      </c>
      <c r="V3741" t="s">
        <v>29</v>
      </c>
      <c r="W3741"/>
      <c r="X3741" t="s">
        <v>30</v>
      </c>
    </row>
    <row r="3742" spans="2:24">
      <c r="B3742" s="2" t="s">
        <v>5306</v>
      </c>
      <c r="C3742" s="1">
        <v>9810103884</v>
      </c>
      <c r="D3742" s="1"/>
      <c r="E3742" s="1"/>
      <c r="F3742" s="1"/>
      <c r="G3742" s="1" t="s">
        <v>146</v>
      </c>
      <c r="H3742" s="1" t="s">
        <v>247</v>
      </c>
      <c r="I3742"/>
      <c r="J3742"/>
      <c r="K3742"/>
      <c r="L3742"/>
      <c r="M3742"/>
      <c r="N3742"/>
      <c r="O3742"/>
      <c r="Q3742" t="s">
        <v>25</v>
      </c>
      <c r="R3742" s="1"/>
      <c r="S3742" s="1"/>
      <c r="T3742" s="1" t="s">
        <v>211</v>
      </c>
      <c r="U3742" s="1" t="s">
        <v>33</v>
      </c>
      <c r="V3742" t="s">
        <v>29</v>
      </c>
      <c r="W3742"/>
      <c r="X3742" t="s">
        <v>30</v>
      </c>
    </row>
    <row r="3743" spans="2:24">
      <c r="B3743" s="2" t="s">
        <v>5307</v>
      </c>
      <c r="C3743" s="1"/>
      <c r="D3743" s="1"/>
      <c r="E3743" s="1"/>
      <c r="F3743" s="1"/>
      <c r="G3743" s="1"/>
      <c r="H3743" s="1"/>
      <c r="I3743"/>
      <c r="J3743"/>
      <c r="K3743"/>
      <c r="L3743"/>
      <c r="M3743"/>
      <c r="N3743"/>
      <c r="O3743"/>
      <c r="Q3743" t="s">
        <v>25</v>
      </c>
      <c r="R3743" s="1"/>
      <c r="S3743" s="1"/>
      <c r="T3743" s="1" t="s">
        <v>66</v>
      </c>
      <c r="U3743" s="1" t="s">
        <v>28</v>
      </c>
      <c r="V3743" t="s">
        <v>29</v>
      </c>
      <c r="W3743"/>
      <c r="X3743" t="s">
        <v>30</v>
      </c>
    </row>
    <row r="3744" spans="2:24">
      <c r="B3744" s="2" t="s">
        <v>5308</v>
      </c>
      <c r="C3744" s="1"/>
      <c r="D3744" s="1"/>
      <c r="E3744" s="1"/>
      <c r="F3744" s="1"/>
      <c r="G3744" s="1"/>
      <c r="H3744" s="1"/>
      <c r="I3744"/>
      <c r="J3744"/>
      <c r="K3744"/>
      <c r="L3744"/>
      <c r="M3744"/>
      <c r="N3744"/>
      <c r="O3744"/>
      <c r="Q3744" t="s">
        <v>25</v>
      </c>
      <c r="R3744" s="1"/>
      <c r="S3744" s="1"/>
      <c r="T3744" s="1" t="s">
        <v>631</v>
      </c>
      <c r="U3744" s="1" t="s">
        <v>102</v>
      </c>
      <c r="V3744" t="s">
        <v>29</v>
      </c>
      <c r="W3744"/>
      <c r="X3744" t="s">
        <v>30</v>
      </c>
    </row>
    <row r="3745" spans="2:24">
      <c r="B3745" s="2" t="s">
        <v>5309</v>
      </c>
      <c r="C3745" s="1"/>
      <c r="D3745" s="1"/>
      <c r="E3745" s="1"/>
      <c r="F3745" s="1"/>
      <c r="G3745" s="1"/>
      <c r="H3745" s="1"/>
      <c r="I3745"/>
      <c r="J3745"/>
      <c r="K3745"/>
      <c r="L3745"/>
      <c r="M3745"/>
      <c r="N3745"/>
      <c r="O3745"/>
      <c r="Q3745" t="s">
        <v>25</v>
      </c>
      <c r="R3745" s="1"/>
      <c r="S3745" s="1"/>
      <c r="T3745" s="1" t="s">
        <v>52</v>
      </c>
      <c r="U3745" s="1" t="s">
        <v>53</v>
      </c>
      <c r="V3745" t="s">
        <v>29</v>
      </c>
      <c r="W3745"/>
      <c r="X3745" t="s">
        <v>30</v>
      </c>
    </row>
    <row r="3746" spans="2:24">
      <c r="B3746" s="2" t="s">
        <v>5310</v>
      </c>
      <c r="C3746" s="1">
        <f>919844585832</f>
        <v>919844585832</v>
      </c>
      <c r="D3746" s="1"/>
      <c r="E3746" s="1"/>
      <c r="F3746" s="1"/>
      <c r="G3746" s="1" t="s">
        <v>45</v>
      </c>
      <c r="H3746" s="1" t="s">
        <v>46</v>
      </c>
      <c r="I3746"/>
      <c r="J3746"/>
      <c r="K3746"/>
      <c r="L3746"/>
      <c r="M3746"/>
      <c r="N3746"/>
      <c r="O3746"/>
      <c r="Q3746" t="s">
        <v>25</v>
      </c>
      <c r="R3746" s="1"/>
      <c r="S3746" s="1"/>
      <c r="T3746" s="1" t="s">
        <v>5311</v>
      </c>
      <c r="U3746" s="1" t="s">
        <v>102</v>
      </c>
      <c r="V3746" t="s">
        <v>29</v>
      </c>
      <c r="W3746"/>
      <c r="X3746" t="s">
        <v>30</v>
      </c>
    </row>
    <row r="3747" spans="2:24">
      <c r="B3747" s="2" t="s">
        <v>5312</v>
      </c>
      <c r="C3747" s="1">
        <v>9814050770</v>
      </c>
      <c r="D3747" s="1"/>
      <c r="E3747" s="1"/>
      <c r="F3747" s="1"/>
      <c r="G3747" s="1" t="s">
        <v>45</v>
      </c>
      <c r="H3747" s="1" t="s">
        <v>57</v>
      </c>
      <c r="I3747"/>
      <c r="J3747"/>
      <c r="K3747"/>
      <c r="L3747"/>
      <c r="M3747"/>
      <c r="N3747"/>
      <c r="O3747"/>
      <c r="Q3747" t="s">
        <v>25</v>
      </c>
      <c r="R3747" s="1" t="s">
        <v>5313</v>
      </c>
      <c r="S3747" s="1"/>
      <c r="T3747" s="1" t="s">
        <v>1171</v>
      </c>
      <c r="U3747" s="1" t="s">
        <v>90</v>
      </c>
      <c r="V3747" t="s">
        <v>29</v>
      </c>
      <c r="W3747"/>
      <c r="X3747" t="s">
        <v>30</v>
      </c>
    </row>
    <row r="3748" spans="2:24">
      <c r="B3748" s="2" t="s">
        <v>5314</v>
      </c>
      <c r="C3748" s="1">
        <v>9830913996</v>
      </c>
      <c r="D3748" s="1"/>
      <c r="E3748" s="1"/>
      <c r="F3748" s="1"/>
      <c r="G3748" s="1" t="s">
        <v>45</v>
      </c>
      <c r="H3748" s="1" t="s">
        <v>247</v>
      </c>
      <c r="I3748"/>
      <c r="J3748"/>
      <c r="K3748"/>
      <c r="L3748"/>
      <c r="M3748"/>
      <c r="N3748"/>
      <c r="O3748"/>
      <c r="Q3748" t="s">
        <v>25</v>
      </c>
      <c r="R3748" s="1" t="s">
        <v>5315</v>
      </c>
      <c r="S3748" s="1"/>
      <c r="T3748" s="1" t="s">
        <v>614</v>
      </c>
      <c r="U3748" s="1" t="s">
        <v>70</v>
      </c>
      <c r="V3748" t="s">
        <v>29</v>
      </c>
      <c r="W3748"/>
      <c r="X3748" t="s">
        <v>30</v>
      </c>
    </row>
    <row r="3749" spans="2:24">
      <c r="B3749" s="2" t="s">
        <v>5316</v>
      </c>
      <c r="C3749" s="1">
        <v>9210339919</v>
      </c>
      <c r="D3749" s="1"/>
      <c r="E3749" s="1"/>
      <c r="F3749" s="1"/>
      <c r="G3749" s="1" t="s">
        <v>708</v>
      </c>
      <c r="H3749" s="1" t="s">
        <v>331</v>
      </c>
      <c r="I3749"/>
      <c r="J3749"/>
      <c r="K3749"/>
      <c r="L3749"/>
      <c r="M3749"/>
      <c r="N3749"/>
      <c r="O3749"/>
      <c r="Q3749" t="s">
        <v>25</v>
      </c>
      <c r="R3749" s="1"/>
      <c r="S3749" s="1"/>
      <c r="T3749" s="1" t="s">
        <v>73</v>
      </c>
      <c r="U3749" s="1" t="s">
        <v>53</v>
      </c>
      <c r="V3749" t="s">
        <v>29</v>
      </c>
      <c r="W3749"/>
      <c r="X3749" t="s">
        <v>30</v>
      </c>
    </row>
    <row r="3750" spans="2:24">
      <c r="B3750" s="2" t="s">
        <v>5317</v>
      </c>
      <c r="C3750" s="1"/>
      <c r="D3750" s="1"/>
      <c r="E3750" s="1"/>
      <c r="F3750" s="1"/>
      <c r="G3750" s="1"/>
      <c r="H3750" s="1"/>
      <c r="I3750"/>
      <c r="J3750"/>
      <c r="K3750"/>
      <c r="L3750"/>
      <c r="M3750"/>
      <c r="N3750"/>
      <c r="O3750"/>
      <c r="Q3750" t="s">
        <v>25</v>
      </c>
      <c r="R3750" s="1"/>
      <c r="S3750" s="1"/>
      <c r="T3750" s="1" t="s">
        <v>211</v>
      </c>
      <c r="U3750" s="1" t="s">
        <v>33</v>
      </c>
      <c r="V3750" t="s">
        <v>29</v>
      </c>
      <c r="W3750"/>
      <c r="X3750" t="s">
        <v>30</v>
      </c>
    </row>
    <row r="3751" spans="2:24">
      <c r="B3751" s="2" t="s">
        <v>5318</v>
      </c>
      <c r="C3751" s="1"/>
      <c r="D3751" s="1"/>
      <c r="E3751" s="1"/>
      <c r="F3751" s="1"/>
      <c r="G3751" s="1"/>
      <c r="H3751" s="1"/>
      <c r="I3751"/>
      <c r="J3751"/>
      <c r="K3751"/>
      <c r="L3751"/>
      <c r="M3751"/>
      <c r="N3751"/>
      <c r="O3751"/>
      <c r="Q3751" t="s">
        <v>25</v>
      </c>
      <c r="R3751" s="1"/>
      <c r="S3751" s="1"/>
      <c r="T3751" s="1" t="s">
        <v>4982</v>
      </c>
      <c r="U3751" s="1" t="s">
        <v>37</v>
      </c>
      <c r="V3751" t="s">
        <v>29</v>
      </c>
      <c r="W3751"/>
      <c r="X3751" t="s">
        <v>30</v>
      </c>
    </row>
    <row r="3752" spans="2:24">
      <c r="B3752" s="2" t="s">
        <v>5319</v>
      </c>
      <c r="C3752" s="1">
        <v>9860415319</v>
      </c>
      <c r="D3752" s="1"/>
      <c r="E3752" s="1"/>
      <c r="F3752" s="1"/>
      <c r="G3752" s="1" t="s">
        <v>72</v>
      </c>
      <c r="H3752" s="1" t="s">
        <v>57</v>
      </c>
      <c r="I3752"/>
      <c r="J3752"/>
      <c r="K3752"/>
      <c r="L3752"/>
      <c r="M3752"/>
      <c r="N3752"/>
      <c r="O3752"/>
      <c r="Q3752" t="s">
        <v>25</v>
      </c>
      <c r="R3752" s="1"/>
      <c r="S3752" s="1"/>
      <c r="T3752" s="1" t="s">
        <v>457</v>
      </c>
      <c r="U3752" s="1" t="s">
        <v>33</v>
      </c>
      <c r="V3752" t="s">
        <v>29</v>
      </c>
      <c r="W3752"/>
      <c r="X3752" t="s">
        <v>30</v>
      </c>
    </row>
    <row r="3753" spans="2:24">
      <c r="B3753" s="2" t="s">
        <v>5320</v>
      </c>
      <c r="C3753" s="1"/>
      <c r="D3753" s="1"/>
      <c r="E3753" s="1"/>
      <c r="F3753" s="1"/>
      <c r="G3753" s="1"/>
      <c r="H3753" s="1"/>
      <c r="I3753"/>
      <c r="J3753"/>
      <c r="K3753"/>
      <c r="L3753"/>
      <c r="M3753"/>
      <c r="N3753"/>
      <c r="O3753"/>
      <c r="Q3753" t="s">
        <v>25</v>
      </c>
      <c r="R3753" s="1" t="s">
        <v>5321</v>
      </c>
      <c r="S3753" s="1"/>
      <c r="T3753" s="1" t="s">
        <v>3517</v>
      </c>
      <c r="U3753" s="1" t="s">
        <v>240</v>
      </c>
      <c r="V3753" t="s">
        <v>29</v>
      </c>
      <c r="W3753"/>
      <c r="X3753" t="s">
        <v>30</v>
      </c>
    </row>
    <row r="3754" spans="2:24">
      <c r="B3754" s="2" t="s">
        <v>5322</v>
      </c>
      <c r="C3754" s="1"/>
      <c r="D3754" s="1"/>
      <c r="E3754" s="1"/>
      <c r="F3754" s="1"/>
      <c r="G3754" s="1"/>
      <c r="H3754" s="1"/>
      <c r="I3754"/>
      <c r="J3754"/>
      <c r="K3754"/>
      <c r="L3754"/>
      <c r="M3754"/>
      <c r="N3754"/>
      <c r="O3754"/>
      <c r="Q3754" t="s">
        <v>25</v>
      </c>
      <c r="R3754" s="1" t="s">
        <v>5323</v>
      </c>
      <c r="S3754" s="1"/>
      <c r="T3754" s="1" t="s">
        <v>908</v>
      </c>
      <c r="U3754" s="1" t="s">
        <v>43</v>
      </c>
      <c r="V3754" t="s">
        <v>29</v>
      </c>
      <c r="W3754"/>
      <c r="X3754" t="s">
        <v>30</v>
      </c>
    </row>
    <row r="3755" spans="2:24">
      <c r="B3755" s="2" t="s">
        <v>5324</v>
      </c>
      <c r="C3755" s="1"/>
      <c r="D3755" s="1"/>
      <c r="E3755" s="1"/>
      <c r="F3755" s="1"/>
      <c r="G3755" s="1"/>
      <c r="H3755" s="1"/>
      <c r="I3755"/>
      <c r="J3755"/>
      <c r="K3755"/>
      <c r="L3755"/>
      <c r="M3755"/>
      <c r="N3755"/>
      <c r="O3755"/>
      <c r="Q3755" t="s">
        <v>25</v>
      </c>
      <c r="R3755" s="1"/>
      <c r="S3755" s="1"/>
      <c r="T3755" s="1" t="s">
        <v>5325</v>
      </c>
      <c r="U3755" s="1" t="s">
        <v>5325</v>
      </c>
      <c r="V3755" t="s">
        <v>29</v>
      </c>
      <c r="W3755"/>
      <c r="X3755" t="s">
        <v>30</v>
      </c>
    </row>
    <row r="3756" spans="2:24">
      <c r="B3756" s="2" t="s">
        <v>5326</v>
      </c>
      <c r="C3756" s="1"/>
      <c r="D3756" s="1"/>
      <c r="E3756" s="1"/>
      <c r="F3756" s="1"/>
      <c r="G3756" s="1"/>
      <c r="H3756" s="1"/>
      <c r="I3756"/>
      <c r="J3756"/>
      <c r="K3756"/>
      <c r="L3756"/>
      <c r="M3756"/>
      <c r="N3756"/>
      <c r="O3756"/>
      <c r="Q3756" t="s">
        <v>25</v>
      </c>
      <c r="R3756" s="1" t="s">
        <v>5327</v>
      </c>
      <c r="S3756" s="1"/>
      <c r="T3756" s="1" t="s">
        <v>217</v>
      </c>
      <c r="U3756" s="1" t="s">
        <v>28</v>
      </c>
      <c r="V3756" t="s">
        <v>29</v>
      </c>
      <c r="W3756"/>
      <c r="X3756" t="s">
        <v>30</v>
      </c>
    </row>
    <row r="3757" spans="2:24">
      <c r="B3757" s="2" t="s">
        <v>5328</v>
      </c>
      <c r="C3757" s="1">
        <v>9818548120</v>
      </c>
      <c r="D3757" s="1"/>
      <c r="E3757" s="1"/>
      <c r="F3757" s="1"/>
      <c r="G3757" s="1" t="s">
        <v>72</v>
      </c>
      <c r="H3757" s="1" t="s">
        <v>46</v>
      </c>
      <c r="I3757"/>
      <c r="J3757"/>
      <c r="K3757"/>
      <c r="L3757"/>
      <c r="M3757"/>
      <c r="N3757"/>
      <c r="O3757"/>
      <c r="Q3757" t="s">
        <v>25</v>
      </c>
      <c r="R3757" s="1" t="s">
        <v>5329</v>
      </c>
      <c r="S3757" s="1"/>
      <c r="T3757" s="1" t="s">
        <v>39</v>
      </c>
      <c r="U3757" s="1" t="s">
        <v>28</v>
      </c>
      <c r="V3757" t="s">
        <v>29</v>
      </c>
      <c r="W3757"/>
      <c r="X3757" t="s">
        <v>30</v>
      </c>
    </row>
    <row r="3758" spans="2:24">
      <c r="B3758" s="2" t="s">
        <v>5330</v>
      </c>
      <c r="C3758" s="1"/>
      <c r="D3758" s="1"/>
      <c r="E3758" s="1"/>
      <c r="F3758" s="1"/>
      <c r="G3758" s="1"/>
      <c r="H3758" s="1"/>
      <c r="I3758"/>
      <c r="J3758"/>
      <c r="K3758"/>
      <c r="L3758"/>
      <c r="M3758"/>
      <c r="N3758"/>
      <c r="O3758"/>
      <c r="Q3758" t="s">
        <v>25</v>
      </c>
      <c r="R3758" s="1"/>
      <c r="S3758" s="1"/>
      <c r="T3758" s="1" t="s">
        <v>187</v>
      </c>
      <c r="U3758" s="1" t="s">
        <v>105</v>
      </c>
      <c r="V3758" t="s">
        <v>29</v>
      </c>
      <c r="W3758"/>
      <c r="X3758" t="s">
        <v>30</v>
      </c>
    </row>
    <row r="3759" spans="2:24">
      <c r="B3759" s="2" t="s">
        <v>5331</v>
      </c>
      <c r="C3759" s="1">
        <v>9561552342</v>
      </c>
      <c r="D3759" s="1"/>
      <c r="E3759" s="1"/>
      <c r="F3759" s="1"/>
      <c r="G3759" s="1" t="s">
        <v>56</v>
      </c>
      <c r="H3759" s="1" t="s">
        <v>46</v>
      </c>
      <c r="I3759"/>
      <c r="J3759"/>
      <c r="K3759"/>
      <c r="L3759"/>
      <c r="M3759"/>
      <c r="N3759"/>
      <c r="O3759"/>
      <c r="Q3759" t="s">
        <v>25</v>
      </c>
      <c r="R3759" s="1" t="s">
        <v>5332</v>
      </c>
      <c r="S3759" s="1"/>
      <c r="T3759" s="1" t="s">
        <v>305</v>
      </c>
      <c r="U3759" s="1" t="s">
        <v>33</v>
      </c>
      <c r="V3759" t="s">
        <v>29</v>
      </c>
      <c r="W3759"/>
      <c r="X3759" t="s">
        <v>30</v>
      </c>
    </row>
    <row r="3760" spans="2:24">
      <c r="B3760" s="2" t="s">
        <v>5333</v>
      </c>
      <c r="C3760" s="1">
        <v>9417107747</v>
      </c>
      <c r="D3760" s="1"/>
      <c r="E3760" s="1"/>
      <c r="F3760" s="1"/>
      <c r="G3760" s="1" t="s">
        <v>45</v>
      </c>
      <c r="H3760" s="1" t="s">
        <v>46</v>
      </c>
      <c r="I3760"/>
      <c r="J3760"/>
      <c r="K3760"/>
      <c r="L3760"/>
      <c r="M3760"/>
      <c r="N3760"/>
      <c r="O3760"/>
      <c r="Q3760" t="s">
        <v>25</v>
      </c>
      <c r="R3760" s="1"/>
      <c r="S3760" s="1"/>
      <c r="T3760" s="1" t="s">
        <v>1171</v>
      </c>
      <c r="U3760" s="1" t="s">
        <v>90</v>
      </c>
      <c r="V3760" t="s">
        <v>29</v>
      </c>
      <c r="W3760"/>
      <c r="X3760" t="s">
        <v>30</v>
      </c>
    </row>
    <row r="3761" spans="2:24">
      <c r="B3761" s="2" t="s">
        <v>5334</v>
      </c>
      <c r="C3761" s="1"/>
      <c r="D3761" s="1"/>
      <c r="E3761" s="1"/>
      <c r="F3761" s="1"/>
      <c r="G3761" s="1"/>
      <c r="H3761" s="1"/>
      <c r="I3761"/>
      <c r="J3761"/>
      <c r="K3761"/>
      <c r="L3761"/>
      <c r="M3761"/>
      <c r="N3761"/>
      <c r="O3761"/>
      <c r="Q3761" t="s">
        <v>25</v>
      </c>
      <c r="R3761" s="1"/>
      <c r="S3761" s="1"/>
      <c r="T3761" s="1" t="s">
        <v>5335</v>
      </c>
      <c r="U3761" s="1" t="s">
        <v>4734</v>
      </c>
      <c r="V3761" t="s">
        <v>29</v>
      </c>
      <c r="W3761"/>
      <c r="X3761" t="s">
        <v>30</v>
      </c>
    </row>
    <row r="3762" spans="2:24">
      <c r="B3762" s="2" t="s">
        <v>5336</v>
      </c>
      <c r="C3762" s="1"/>
      <c r="D3762" s="1"/>
      <c r="E3762" s="1"/>
      <c r="F3762" s="1"/>
      <c r="G3762" s="1"/>
      <c r="H3762" s="1"/>
      <c r="I3762"/>
      <c r="J3762"/>
      <c r="K3762"/>
      <c r="L3762"/>
      <c r="M3762"/>
      <c r="N3762"/>
      <c r="O3762"/>
      <c r="Q3762" t="s">
        <v>25</v>
      </c>
      <c r="R3762" s="1"/>
      <c r="S3762" s="1"/>
      <c r="T3762" s="1" t="s">
        <v>575</v>
      </c>
      <c r="U3762" s="1" t="s">
        <v>78</v>
      </c>
      <c r="V3762" t="s">
        <v>29</v>
      </c>
      <c r="W3762"/>
      <c r="X3762" t="s">
        <v>30</v>
      </c>
    </row>
    <row r="3763" spans="2:24">
      <c r="B3763" s="2" t="s">
        <v>5337</v>
      </c>
      <c r="C3763" s="1"/>
      <c r="D3763" s="1"/>
      <c r="E3763" s="1"/>
      <c r="F3763" s="1"/>
      <c r="G3763" s="1"/>
      <c r="H3763" s="1"/>
      <c r="I3763"/>
      <c r="J3763"/>
      <c r="K3763"/>
      <c r="L3763"/>
      <c r="M3763"/>
      <c r="N3763"/>
      <c r="O3763"/>
      <c r="Q3763" t="s">
        <v>25</v>
      </c>
      <c r="R3763" s="1"/>
      <c r="S3763" s="1"/>
      <c r="T3763" s="1" t="s">
        <v>1405</v>
      </c>
      <c r="U3763" s="1" t="s">
        <v>276</v>
      </c>
      <c r="V3763" t="s">
        <v>29</v>
      </c>
      <c r="W3763"/>
      <c r="X3763" t="s">
        <v>30</v>
      </c>
    </row>
    <row r="3764" spans="2:24">
      <c r="B3764" s="2" t="s">
        <v>5338</v>
      </c>
      <c r="C3764" s="1"/>
      <c r="D3764" s="1"/>
      <c r="E3764" s="1"/>
      <c r="F3764" s="1"/>
      <c r="G3764" s="1"/>
      <c r="H3764" s="1"/>
      <c r="I3764"/>
      <c r="J3764"/>
      <c r="K3764"/>
      <c r="L3764"/>
      <c r="M3764"/>
      <c r="N3764"/>
      <c r="O3764"/>
      <c r="Q3764" t="s">
        <v>25</v>
      </c>
      <c r="R3764" s="1" t="s">
        <v>5339</v>
      </c>
      <c r="S3764" s="1"/>
      <c r="T3764" s="1" t="s">
        <v>631</v>
      </c>
      <c r="U3764" s="1" t="s">
        <v>102</v>
      </c>
      <c r="V3764" t="s">
        <v>29</v>
      </c>
      <c r="W3764"/>
      <c r="X3764" t="s">
        <v>30</v>
      </c>
    </row>
    <row r="3765" spans="2:24">
      <c r="B3765" s="2" t="s">
        <v>5340</v>
      </c>
      <c r="C3765" s="1"/>
      <c r="D3765" s="1"/>
      <c r="E3765" s="1"/>
      <c r="F3765" s="1"/>
      <c r="G3765" s="1"/>
      <c r="H3765" s="1"/>
      <c r="I3765"/>
      <c r="J3765"/>
      <c r="K3765"/>
      <c r="L3765"/>
      <c r="M3765"/>
      <c r="N3765"/>
      <c r="O3765"/>
      <c r="Q3765" t="s">
        <v>25</v>
      </c>
      <c r="R3765" s="1" t="s">
        <v>5341</v>
      </c>
      <c r="S3765" s="1"/>
      <c r="T3765" s="1" t="s">
        <v>39</v>
      </c>
      <c r="U3765" s="1" t="s">
        <v>28</v>
      </c>
      <c r="V3765" t="s">
        <v>29</v>
      </c>
      <c r="W3765"/>
      <c r="X3765" t="s">
        <v>30</v>
      </c>
    </row>
    <row r="3766" spans="2:24">
      <c r="B3766" s="2" t="s">
        <v>5342</v>
      </c>
      <c r="C3766" s="1">
        <v>8755498608</v>
      </c>
      <c r="D3766" s="1"/>
      <c r="E3766" s="1"/>
      <c r="F3766" s="1"/>
      <c r="G3766" s="1" t="s">
        <v>146</v>
      </c>
      <c r="H3766" s="1" t="s">
        <v>476</v>
      </c>
      <c r="I3766"/>
      <c r="J3766"/>
      <c r="K3766"/>
      <c r="L3766"/>
      <c r="M3766"/>
      <c r="N3766"/>
      <c r="O3766"/>
      <c r="Q3766" t="s">
        <v>25</v>
      </c>
      <c r="R3766" s="1"/>
      <c r="S3766" s="1"/>
      <c r="T3766" s="1" t="s">
        <v>66</v>
      </c>
      <c r="U3766" s="1" t="s">
        <v>28</v>
      </c>
      <c r="V3766" t="s">
        <v>29</v>
      </c>
      <c r="W3766"/>
      <c r="X3766" t="s">
        <v>30</v>
      </c>
    </row>
    <row r="3767" spans="2:24">
      <c r="B3767" s="2" t="s">
        <v>5343</v>
      </c>
      <c r="C3767" s="1"/>
      <c r="D3767" s="1"/>
      <c r="E3767" s="1"/>
      <c r="F3767" s="1"/>
      <c r="G3767" s="1"/>
      <c r="H3767" s="1"/>
      <c r="I3767"/>
      <c r="J3767"/>
      <c r="K3767"/>
      <c r="L3767"/>
      <c r="M3767"/>
      <c r="N3767"/>
      <c r="O3767"/>
      <c r="Q3767" t="s">
        <v>25</v>
      </c>
      <c r="R3767" s="1"/>
      <c r="S3767" s="1"/>
      <c r="T3767" s="1" t="s">
        <v>294</v>
      </c>
      <c r="U3767" s="1" t="s">
        <v>28</v>
      </c>
      <c r="V3767" t="s">
        <v>29</v>
      </c>
      <c r="W3767"/>
      <c r="X3767" t="s">
        <v>30</v>
      </c>
    </row>
    <row r="3768" spans="2:24">
      <c r="B3768" s="2" t="s">
        <v>5344</v>
      </c>
      <c r="C3768" s="1">
        <v>9778473345</v>
      </c>
      <c r="D3768" s="1"/>
      <c r="E3768" s="1"/>
      <c r="F3768" s="1"/>
      <c r="G3768" s="1" t="s">
        <v>146</v>
      </c>
      <c r="H3768" s="1" t="s">
        <v>476</v>
      </c>
      <c r="I3768"/>
      <c r="J3768"/>
      <c r="K3768"/>
      <c r="L3768"/>
      <c r="M3768"/>
      <c r="N3768"/>
      <c r="O3768"/>
      <c r="Q3768" t="s">
        <v>25</v>
      </c>
      <c r="R3768" s="1"/>
      <c r="S3768" s="1"/>
      <c r="T3768" s="1" t="s">
        <v>5345</v>
      </c>
      <c r="U3768" s="1" t="s">
        <v>60</v>
      </c>
      <c r="V3768" t="s">
        <v>29</v>
      </c>
      <c r="W3768"/>
      <c r="X3768" t="s">
        <v>30</v>
      </c>
    </row>
    <row r="3769" spans="2:24">
      <c r="B3769" s="2" t="s">
        <v>5346</v>
      </c>
      <c r="C3769" s="1">
        <v>9910638845</v>
      </c>
      <c r="D3769" s="1"/>
      <c r="E3769" s="1"/>
      <c r="F3769" s="1"/>
      <c r="G3769" s="1" t="s">
        <v>45</v>
      </c>
      <c r="H3769" s="1" t="s">
        <v>57</v>
      </c>
      <c r="I3769"/>
      <c r="J3769"/>
      <c r="K3769"/>
      <c r="L3769"/>
      <c r="M3769"/>
      <c r="N3769"/>
      <c r="O3769"/>
      <c r="Q3769" t="s">
        <v>25</v>
      </c>
      <c r="R3769" s="1" t="s">
        <v>5347</v>
      </c>
      <c r="S3769" s="1"/>
      <c r="T3769" s="1" t="s">
        <v>820</v>
      </c>
      <c r="U3769" s="1" t="s">
        <v>53</v>
      </c>
      <c r="V3769" t="s">
        <v>29</v>
      </c>
      <c r="W3769"/>
      <c r="X3769" t="s">
        <v>30</v>
      </c>
    </row>
    <row r="3770" spans="2:24">
      <c r="B3770" s="2" t="s">
        <v>5348</v>
      </c>
      <c r="C3770" s="1">
        <v>9949495606</v>
      </c>
      <c r="D3770" s="1"/>
      <c r="E3770" s="1"/>
      <c r="F3770" s="1"/>
      <c r="G3770" s="1" t="s">
        <v>915</v>
      </c>
      <c r="H3770" s="1" t="s">
        <v>57</v>
      </c>
      <c r="I3770"/>
      <c r="J3770"/>
      <c r="K3770"/>
      <c r="L3770"/>
      <c r="M3770"/>
      <c r="N3770"/>
      <c r="O3770"/>
      <c r="Q3770" t="s">
        <v>25</v>
      </c>
      <c r="R3770" s="1"/>
      <c r="S3770" s="1"/>
      <c r="T3770" s="1" t="s">
        <v>184</v>
      </c>
      <c r="U3770" s="1" t="s">
        <v>185</v>
      </c>
      <c r="V3770" t="s">
        <v>29</v>
      </c>
      <c r="W3770"/>
      <c r="X3770" t="s">
        <v>30</v>
      </c>
    </row>
    <row r="3771" spans="2:24">
      <c r="B3771" s="2" t="s">
        <v>5349</v>
      </c>
      <c r="C3771" s="1">
        <f>918130511944</f>
        <v>918130511944</v>
      </c>
      <c r="D3771" s="1"/>
      <c r="E3771" s="1"/>
      <c r="F3771" s="1"/>
      <c r="G3771" s="1" t="s">
        <v>230</v>
      </c>
      <c r="H3771" s="1" t="s">
        <v>46</v>
      </c>
      <c r="I3771"/>
      <c r="J3771"/>
      <c r="K3771"/>
      <c r="L3771"/>
      <c r="M3771"/>
      <c r="N3771"/>
      <c r="O3771"/>
      <c r="Q3771" t="s">
        <v>25</v>
      </c>
      <c r="R3771" s="1"/>
      <c r="S3771" s="1"/>
      <c r="T3771" s="1" t="s">
        <v>423</v>
      </c>
      <c r="U3771" s="1" t="s">
        <v>28</v>
      </c>
      <c r="V3771" t="s">
        <v>29</v>
      </c>
      <c r="W3771"/>
      <c r="X3771" t="s">
        <v>30</v>
      </c>
    </row>
    <row r="3772" spans="2:24">
      <c r="B3772" s="2" t="s">
        <v>5350</v>
      </c>
      <c r="C3772" s="1">
        <v>9418293323</v>
      </c>
      <c r="D3772" s="1"/>
      <c r="E3772" s="1"/>
      <c r="F3772" s="1"/>
      <c r="G3772" s="1" t="s">
        <v>45</v>
      </c>
      <c r="H3772" s="1" t="s">
        <v>57</v>
      </c>
      <c r="I3772"/>
      <c r="J3772"/>
      <c r="K3772"/>
      <c r="L3772"/>
      <c r="M3772"/>
      <c r="N3772"/>
      <c r="O3772"/>
      <c r="Q3772" t="s">
        <v>25</v>
      </c>
      <c r="R3772" s="1"/>
      <c r="S3772" s="1"/>
      <c r="T3772" s="1" t="s">
        <v>2113</v>
      </c>
      <c r="U3772" s="1" t="s">
        <v>477</v>
      </c>
      <c r="V3772" t="s">
        <v>29</v>
      </c>
      <c r="W3772"/>
      <c r="X3772" t="s">
        <v>30</v>
      </c>
    </row>
    <row r="3773" spans="2:24">
      <c r="B3773" s="2" t="s">
        <v>5351</v>
      </c>
      <c r="C3773" s="1">
        <v>9002943666</v>
      </c>
      <c r="D3773" s="1"/>
      <c r="E3773" s="1"/>
      <c r="F3773" s="1"/>
      <c r="G3773" s="1" t="s">
        <v>146</v>
      </c>
      <c r="H3773" s="1" t="s">
        <v>247</v>
      </c>
      <c r="I3773"/>
      <c r="J3773"/>
      <c r="K3773"/>
      <c r="L3773"/>
      <c r="M3773"/>
      <c r="N3773"/>
      <c r="O3773"/>
      <c r="Q3773" t="s">
        <v>25</v>
      </c>
      <c r="R3773" s="1" t="s">
        <v>5352</v>
      </c>
      <c r="S3773" s="1"/>
      <c r="T3773" s="1" t="s">
        <v>5000</v>
      </c>
      <c r="U3773" s="1" t="s">
        <v>70</v>
      </c>
      <c r="V3773" t="s">
        <v>29</v>
      </c>
      <c r="W3773"/>
      <c r="X3773" t="s">
        <v>30</v>
      </c>
    </row>
    <row r="3774" spans="2:24">
      <c r="B3774" s="2" t="s">
        <v>5353</v>
      </c>
      <c r="C3774" s="1"/>
      <c r="D3774" s="1"/>
      <c r="E3774" s="1"/>
      <c r="F3774" s="1"/>
      <c r="G3774" s="1"/>
      <c r="H3774" s="1"/>
      <c r="I3774"/>
      <c r="J3774"/>
      <c r="K3774"/>
      <c r="L3774"/>
      <c r="M3774"/>
      <c r="N3774"/>
      <c r="O3774"/>
      <c r="Q3774" t="s">
        <v>25</v>
      </c>
      <c r="R3774" s="1"/>
      <c r="S3774" s="1"/>
      <c r="T3774" s="1" t="s">
        <v>211</v>
      </c>
      <c r="U3774" s="1" t="s">
        <v>33</v>
      </c>
      <c r="V3774" t="s">
        <v>29</v>
      </c>
      <c r="W3774"/>
      <c r="X3774" t="s">
        <v>30</v>
      </c>
    </row>
    <row r="3775" spans="2:24">
      <c r="B3775" s="2" t="s">
        <v>5354</v>
      </c>
      <c r="C3775" s="1">
        <v>9207646887</v>
      </c>
      <c r="D3775" s="1"/>
      <c r="E3775" s="1"/>
      <c r="F3775" s="1"/>
      <c r="G3775" s="1" t="s">
        <v>915</v>
      </c>
      <c r="H3775" s="1" t="s">
        <v>57</v>
      </c>
      <c r="I3775"/>
      <c r="J3775"/>
      <c r="K3775"/>
      <c r="L3775"/>
      <c r="M3775"/>
      <c r="N3775"/>
      <c r="O3775"/>
      <c r="Q3775" t="s">
        <v>25</v>
      </c>
      <c r="R3775" s="1" t="s">
        <v>5355</v>
      </c>
      <c r="S3775" s="1"/>
      <c r="T3775" s="1" t="s">
        <v>5356</v>
      </c>
      <c r="U3775" s="1" t="s">
        <v>60</v>
      </c>
      <c r="V3775" t="s">
        <v>29</v>
      </c>
      <c r="W3775"/>
      <c r="X3775" t="s">
        <v>30</v>
      </c>
    </row>
    <row r="3776" spans="2:24">
      <c r="B3776" s="2" t="s">
        <v>5357</v>
      </c>
      <c r="C3776" s="1"/>
      <c r="D3776" s="1"/>
      <c r="E3776" s="1"/>
      <c r="F3776" s="1"/>
      <c r="G3776" s="1"/>
      <c r="H3776" s="1"/>
      <c r="I3776"/>
      <c r="J3776"/>
      <c r="K3776"/>
      <c r="L3776"/>
      <c r="M3776"/>
      <c r="N3776"/>
      <c r="O3776"/>
      <c r="Q3776" t="s">
        <v>25</v>
      </c>
      <c r="R3776" s="1"/>
      <c r="S3776" s="1"/>
      <c r="T3776" s="1" t="s">
        <v>258</v>
      </c>
      <c r="U3776" s="1" t="s">
        <v>179</v>
      </c>
      <c r="V3776" t="s">
        <v>29</v>
      </c>
      <c r="W3776"/>
      <c r="X3776" t="s">
        <v>30</v>
      </c>
    </row>
    <row r="3777" spans="2:24">
      <c r="B3777" s="2" t="s">
        <v>5358</v>
      </c>
      <c r="C3777" s="1"/>
      <c r="D3777" s="1"/>
      <c r="E3777" s="1"/>
      <c r="F3777" s="1"/>
      <c r="G3777" s="1"/>
      <c r="H3777" s="1"/>
      <c r="I3777"/>
      <c r="J3777"/>
      <c r="K3777"/>
      <c r="L3777"/>
      <c r="M3777"/>
      <c r="N3777"/>
      <c r="O3777"/>
      <c r="Q3777" t="s">
        <v>25</v>
      </c>
      <c r="R3777" s="1"/>
      <c r="S3777" s="1"/>
      <c r="T3777" s="1" t="s">
        <v>305</v>
      </c>
      <c r="U3777" s="1" t="s">
        <v>33</v>
      </c>
      <c r="V3777" t="s">
        <v>29</v>
      </c>
      <c r="W3777"/>
      <c r="X3777" t="s">
        <v>30</v>
      </c>
    </row>
    <row r="3778" spans="2:24">
      <c r="B3778" s="2" t="s">
        <v>5359</v>
      </c>
      <c r="C3778" s="1">
        <v>7838321418</v>
      </c>
      <c r="D3778" s="1"/>
      <c r="E3778" s="1"/>
      <c r="F3778" s="1"/>
      <c r="G3778" s="1" t="s">
        <v>146</v>
      </c>
      <c r="H3778" s="1" t="s">
        <v>247</v>
      </c>
      <c r="I3778"/>
      <c r="J3778"/>
      <c r="K3778"/>
      <c r="L3778"/>
      <c r="M3778"/>
      <c r="N3778"/>
      <c r="O3778"/>
      <c r="Q3778" t="s">
        <v>25</v>
      </c>
      <c r="R3778" s="1"/>
      <c r="S3778" s="1"/>
      <c r="T3778" s="1" t="s">
        <v>84</v>
      </c>
      <c r="U3778" s="1" t="s">
        <v>53</v>
      </c>
      <c r="V3778" t="s">
        <v>29</v>
      </c>
      <c r="W3778"/>
      <c r="X3778" t="s">
        <v>30</v>
      </c>
    </row>
    <row r="3779" spans="2:24">
      <c r="B3779" s="2" t="s">
        <v>5360</v>
      </c>
      <c r="C3779" s="1"/>
      <c r="D3779" s="1"/>
      <c r="E3779" s="1"/>
      <c r="F3779" s="1"/>
      <c r="G3779" s="1"/>
      <c r="H3779" s="1"/>
      <c r="I3779"/>
      <c r="J3779"/>
      <c r="K3779"/>
      <c r="L3779"/>
      <c r="M3779"/>
      <c r="N3779"/>
      <c r="O3779"/>
      <c r="Q3779" t="s">
        <v>25</v>
      </c>
      <c r="R3779" s="1"/>
      <c r="S3779" s="1"/>
      <c r="T3779" s="1" t="s">
        <v>631</v>
      </c>
      <c r="U3779" s="1" t="s">
        <v>102</v>
      </c>
      <c r="V3779" t="s">
        <v>29</v>
      </c>
      <c r="W3779"/>
      <c r="X3779" t="s">
        <v>30</v>
      </c>
    </row>
    <row r="3780" spans="2:24">
      <c r="B3780" s="2" t="s">
        <v>5361</v>
      </c>
      <c r="C3780" s="1"/>
      <c r="D3780" s="1"/>
      <c r="E3780" s="1"/>
      <c r="F3780" s="1"/>
      <c r="G3780" s="1"/>
      <c r="H3780" s="1"/>
      <c r="I3780"/>
      <c r="J3780"/>
      <c r="K3780"/>
      <c r="L3780"/>
      <c r="M3780"/>
      <c r="N3780"/>
      <c r="O3780"/>
      <c r="Q3780" t="s">
        <v>25</v>
      </c>
      <c r="R3780" s="1"/>
      <c r="S3780" s="1"/>
      <c r="T3780" s="1" t="s">
        <v>2600</v>
      </c>
      <c r="U3780" s="1" t="s">
        <v>33</v>
      </c>
      <c r="V3780" t="s">
        <v>29</v>
      </c>
      <c r="W3780"/>
      <c r="X3780" t="s">
        <v>30</v>
      </c>
    </row>
    <row r="3781" spans="2:24">
      <c r="B3781" s="2" t="s">
        <v>5362</v>
      </c>
      <c r="C3781" s="1">
        <v>9871512988</v>
      </c>
      <c r="D3781" s="1"/>
      <c r="E3781" s="1"/>
      <c r="F3781" s="1"/>
      <c r="G3781" s="1" t="s">
        <v>146</v>
      </c>
      <c r="H3781" s="1" t="s">
        <v>1268</v>
      </c>
      <c r="I3781"/>
      <c r="J3781"/>
      <c r="K3781"/>
      <c r="L3781"/>
      <c r="M3781"/>
      <c r="N3781"/>
      <c r="O3781"/>
      <c r="Q3781" t="s">
        <v>25</v>
      </c>
      <c r="R3781" s="1"/>
      <c r="S3781" s="1"/>
      <c r="T3781" s="1" t="s">
        <v>39</v>
      </c>
      <c r="U3781" s="1" t="s">
        <v>28</v>
      </c>
      <c r="V3781" t="s">
        <v>29</v>
      </c>
      <c r="W3781"/>
      <c r="X3781" t="s">
        <v>30</v>
      </c>
    </row>
    <row r="3782" spans="2:24">
      <c r="B3782" s="2" t="s">
        <v>5363</v>
      </c>
      <c r="C3782" s="1">
        <v>8860180345</v>
      </c>
      <c r="D3782" s="1"/>
      <c r="E3782" s="1"/>
      <c r="F3782" s="1"/>
      <c r="G3782" s="1" t="s">
        <v>230</v>
      </c>
      <c r="H3782" s="1" t="s">
        <v>57</v>
      </c>
      <c r="I3782"/>
      <c r="J3782"/>
      <c r="K3782"/>
      <c r="L3782"/>
      <c r="M3782"/>
      <c r="N3782"/>
      <c r="O3782"/>
      <c r="Q3782" t="s">
        <v>25</v>
      </c>
      <c r="R3782" s="1" t="s">
        <v>5364</v>
      </c>
      <c r="S3782" s="1"/>
      <c r="T3782" s="1" t="s">
        <v>660</v>
      </c>
      <c r="U3782" s="1" t="s">
        <v>53</v>
      </c>
      <c r="V3782" t="s">
        <v>29</v>
      </c>
      <c r="W3782"/>
      <c r="X3782" t="s">
        <v>30</v>
      </c>
    </row>
    <row r="3783" spans="2:24">
      <c r="B3783" s="2" t="s">
        <v>5365</v>
      </c>
      <c r="C3783" s="1"/>
      <c r="D3783" s="1"/>
      <c r="E3783" s="1"/>
      <c r="F3783" s="1"/>
      <c r="G3783" s="1"/>
      <c r="H3783" s="1"/>
      <c r="I3783"/>
      <c r="J3783"/>
      <c r="K3783"/>
      <c r="L3783"/>
      <c r="M3783"/>
      <c r="N3783"/>
      <c r="O3783"/>
      <c r="Q3783" t="s">
        <v>25</v>
      </c>
      <c r="R3783" s="1"/>
      <c r="S3783" s="1"/>
      <c r="T3783" s="1" t="s">
        <v>52</v>
      </c>
      <c r="U3783" s="1" t="s">
        <v>53</v>
      </c>
      <c r="V3783" t="s">
        <v>29</v>
      </c>
      <c r="W3783"/>
      <c r="X3783" t="s">
        <v>30</v>
      </c>
    </row>
    <row r="3784" spans="2:24">
      <c r="B3784" s="2" t="s">
        <v>5366</v>
      </c>
      <c r="C3784" s="1">
        <v>9856080024</v>
      </c>
      <c r="D3784" s="1"/>
      <c r="E3784" s="1"/>
      <c r="F3784" s="1"/>
      <c r="G3784" s="1" t="s">
        <v>45</v>
      </c>
      <c r="H3784" s="1" t="s">
        <v>409</v>
      </c>
      <c r="I3784"/>
      <c r="J3784"/>
      <c r="K3784"/>
      <c r="L3784"/>
      <c r="M3784"/>
      <c r="N3784"/>
      <c r="O3784"/>
      <c r="Q3784" t="s">
        <v>25</v>
      </c>
      <c r="R3784" s="1"/>
      <c r="S3784" s="1"/>
      <c r="T3784" s="1" t="s">
        <v>2155</v>
      </c>
      <c r="U3784" s="1" t="s">
        <v>2156</v>
      </c>
      <c r="V3784" t="s">
        <v>29</v>
      </c>
      <c r="W3784"/>
      <c r="X3784" t="s">
        <v>30</v>
      </c>
    </row>
    <row r="3785" spans="2:24">
      <c r="B3785" s="2" t="s">
        <v>5367</v>
      </c>
      <c r="C3785" s="1"/>
      <c r="D3785" s="1"/>
      <c r="E3785" s="1"/>
      <c r="F3785" s="1"/>
      <c r="G3785" s="1"/>
      <c r="H3785" s="1"/>
      <c r="I3785"/>
      <c r="J3785"/>
      <c r="K3785"/>
      <c r="L3785"/>
      <c r="M3785"/>
      <c r="N3785"/>
      <c r="O3785"/>
      <c r="Q3785" t="s">
        <v>25</v>
      </c>
      <c r="R3785" s="1"/>
      <c r="S3785" s="1"/>
      <c r="T3785" s="1" t="s">
        <v>4670</v>
      </c>
      <c r="U3785" s="1" t="s">
        <v>90</v>
      </c>
      <c r="V3785" t="s">
        <v>29</v>
      </c>
      <c r="W3785"/>
      <c r="X3785" t="s">
        <v>30</v>
      </c>
    </row>
    <row r="3786" spans="2:24">
      <c r="B3786" s="2" t="s">
        <v>5368</v>
      </c>
      <c r="C3786" s="1">
        <v>8209055300</v>
      </c>
      <c r="D3786" s="1"/>
      <c r="E3786" s="1"/>
      <c r="F3786" s="1"/>
      <c r="G3786" s="1" t="s">
        <v>731</v>
      </c>
      <c r="H3786" s="1" t="s">
        <v>57</v>
      </c>
      <c r="I3786"/>
      <c r="J3786"/>
      <c r="K3786"/>
      <c r="L3786"/>
      <c r="M3786"/>
      <c r="N3786"/>
      <c r="O3786"/>
      <c r="Q3786" t="s">
        <v>25</v>
      </c>
      <c r="R3786" s="1" t="s">
        <v>5369</v>
      </c>
      <c r="S3786" s="1"/>
      <c r="T3786" s="1" t="s">
        <v>139</v>
      </c>
      <c r="U3786" s="1" t="s">
        <v>28</v>
      </c>
      <c r="V3786" t="s">
        <v>29</v>
      </c>
      <c r="W3786"/>
      <c r="X3786" t="s">
        <v>30</v>
      </c>
    </row>
    <row r="3787" spans="2:24">
      <c r="B3787" s="2" t="s">
        <v>5370</v>
      </c>
      <c r="C3787" s="1">
        <v>7895983163</v>
      </c>
      <c r="D3787" s="1"/>
      <c r="E3787" s="1"/>
      <c r="F3787" s="1"/>
      <c r="G3787" s="1" t="s">
        <v>45</v>
      </c>
      <c r="H3787" s="1" t="s">
        <v>57</v>
      </c>
      <c r="I3787"/>
      <c r="J3787"/>
      <c r="K3787"/>
      <c r="L3787"/>
      <c r="M3787"/>
      <c r="N3787"/>
      <c r="O3787"/>
      <c r="Q3787" t="s">
        <v>25</v>
      </c>
      <c r="R3787" s="1"/>
      <c r="S3787" s="1"/>
      <c r="T3787" s="1" t="s">
        <v>533</v>
      </c>
      <c r="U3787" s="1" t="s">
        <v>28</v>
      </c>
      <c r="V3787" t="s">
        <v>29</v>
      </c>
      <c r="W3787"/>
      <c r="X3787" t="s">
        <v>30</v>
      </c>
    </row>
    <row r="3788" spans="2:24">
      <c r="B3788" s="2" t="s">
        <v>5371</v>
      </c>
      <c r="C3788" s="1">
        <v>9098491214</v>
      </c>
      <c r="D3788" s="1"/>
      <c r="E3788" s="1"/>
      <c r="F3788" s="1"/>
      <c r="G3788" s="1" t="s">
        <v>146</v>
      </c>
      <c r="H3788" s="1" t="s">
        <v>331</v>
      </c>
      <c r="I3788"/>
      <c r="J3788"/>
      <c r="K3788"/>
      <c r="L3788"/>
      <c r="M3788"/>
      <c r="N3788"/>
      <c r="O3788"/>
      <c r="Q3788" t="s">
        <v>25</v>
      </c>
      <c r="R3788" s="1" t="s">
        <v>5372</v>
      </c>
      <c r="S3788" s="1"/>
      <c r="T3788" s="1" t="s">
        <v>516</v>
      </c>
      <c r="U3788" s="1" t="s">
        <v>105</v>
      </c>
      <c r="V3788" t="s">
        <v>29</v>
      </c>
      <c r="W3788"/>
      <c r="X3788" t="s">
        <v>30</v>
      </c>
    </row>
    <row r="3789" spans="2:24">
      <c r="B3789" s="2" t="s">
        <v>5373</v>
      </c>
      <c r="C3789" s="1">
        <v>7055491111</v>
      </c>
      <c r="D3789" s="1"/>
      <c r="E3789" s="1"/>
      <c r="F3789" s="1"/>
      <c r="G3789" s="1" t="s">
        <v>45</v>
      </c>
      <c r="H3789" s="1" t="s">
        <v>331</v>
      </c>
      <c r="I3789"/>
      <c r="J3789"/>
      <c r="K3789"/>
      <c r="L3789"/>
      <c r="M3789"/>
      <c r="N3789"/>
      <c r="O3789"/>
      <c r="Q3789" t="s">
        <v>25</v>
      </c>
      <c r="R3789" s="1"/>
      <c r="S3789" s="1"/>
      <c r="T3789" s="1" t="s">
        <v>81</v>
      </c>
      <c r="U3789" s="1" t="s">
        <v>28</v>
      </c>
      <c r="V3789" t="s">
        <v>29</v>
      </c>
      <c r="W3789"/>
      <c r="X3789" t="s">
        <v>30</v>
      </c>
    </row>
    <row r="3790" spans="2:24">
      <c r="B3790" s="2" t="s">
        <v>5374</v>
      </c>
      <c r="C3790" s="1">
        <v>9354011579</v>
      </c>
      <c r="D3790" s="1"/>
      <c r="E3790" s="1"/>
      <c r="F3790" s="1"/>
      <c r="G3790" s="1" t="s">
        <v>45</v>
      </c>
      <c r="H3790" s="1" t="s">
        <v>46</v>
      </c>
      <c r="I3790"/>
      <c r="J3790"/>
      <c r="K3790"/>
      <c r="L3790"/>
      <c r="M3790"/>
      <c r="N3790"/>
      <c r="O3790"/>
      <c r="Q3790" t="s">
        <v>25</v>
      </c>
      <c r="R3790" s="1"/>
      <c r="S3790" s="1"/>
      <c r="T3790" s="1" t="s">
        <v>84</v>
      </c>
      <c r="U3790" s="1" t="s">
        <v>53</v>
      </c>
      <c r="V3790" t="s">
        <v>29</v>
      </c>
      <c r="W3790"/>
      <c r="X3790" t="s">
        <v>30</v>
      </c>
    </row>
    <row r="3791" spans="2:24">
      <c r="B3791" s="2" t="s">
        <v>5375</v>
      </c>
      <c r="C3791" s="1"/>
      <c r="D3791" s="1"/>
      <c r="E3791" s="1"/>
      <c r="F3791" s="1"/>
      <c r="G3791" s="1"/>
      <c r="H3791" s="1"/>
      <c r="I3791"/>
      <c r="J3791"/>
      <c r="K3791"/>
      <c r="L3791"/>
      <c r="M3791"/>
      <c r="N3791"/>
      <c r="O3791"/>
      <c r="Q3791" t="s">
        <v>25</v>
      </c>
      <c r="R3791" s="1" t="s">
        <v>5376</v>
      </c>
      <c r="S3791" s="1"/>
      <c r="T3791" s="1" t="s">
        <v>1185</v>
      </c>
      <c r="U3791" s="1" t="s">
        <v>276</v>
      </c>
      <c r="V3791" t="s">
        <v>29</v>
      </c>
      <c r="W3791"/>
      <c r="X3791" t="s">
        <v>30</v>
      </c>
    </row>
    <row r="3792" spans="2:24">
      <c r="B3792" s="2" t="s">
        <v>5377</v>
      </c>
      <c r="C3792" s="1"/>
      <c r="D3792" s="1"/>
      <c r="E3792" s="1"/>
      <c r="F3792" s="1"/>
      <c r="G3792" s="1"/>
      <c r="H3792" s="1"/>
      <c r="I3792"/>
      <c r="J3792"/>
      <c r="K3792"/>
      <c r="L3792"/>
      <c r="M3792"/>
      <c r="N3792"/>
      <c r="O3792"/>
      <c r="Q3792" t="s">
        <v>25</v>
      </c>
      <c r="R3792" s="1"/>
      <c r="S3792" s="1"/>
      <c r="T3792" s="1" t="s">
        <v>39</v>
      </c>
      <c r="U3792" s="1" t="s">
        <v>28</v>
      </c>
      <c r="V3792" t="s">
        <v>29</v>
      </c>
      <c r="W3792"/>
      <c r="X3792" t="s">
        <v>30</v>
      </c>
    </row>
    <row r="3793" spans="2:24">
      <c r="B3793" s="2" t="s">
        <v>5378</v>
      </c>
      <c r="C3793" s="1">
        <v>8130609203</v>
      </c>
      <c r="D3793" s="1"/>
      <c r="E3793" s="1"/>
      <c r="F3793" s="1"/>
      <c r="G3793" s="1" t="s">
        <v>146</v>
      </c>
      <c r="H3793" s="1" t="s">
        <v>247</v>
      </c>
      <c r="I3793"/>
      <c r="J3793"/>
      <c r="K3793"/>
      <c r="L3793"/>
      <c r="M3793"/>
      <c r="N3793"/>
      <c r="O3793"/>
      <c r="Q3793" t="s">
        <v>25</v>
      </c>
      <c r="R3793" s="1"/>
      <c r="S3793" s="1"/>
      <c r="T3793" s="1" t="s">
        <v>39</v>
      </c>
      <c r="U3793" s="1" t="s">
        <v>28</v>
      </c>
      <c r="V3793" t="s">
        <v>29</v>
      </c>
      <c r="W3793"/>
      <c r="X3793" t="s">
        <v>30</v>
      </c>
    </row>
    <row r="3794" spans="2:24">
      <c r="B3794" s="2" t="s">
        <v>5379</v>
      </c>
      <c r="C3794" s="1">
        <v>9889662242</v>
      </c>
      <c r="D3794" s="1"/>
      <c r="E3794" s="1"/>
      <c r="F3794" s="1"/>
      <c r="G3794" s="1" t="s">
        <v>146</v>
      </c>
      <c r="H3794" s="1" t="s">
        <v>331</v>
      </c>
      <c r="I3794"/>
      <c r="J3794"/>
      <c r="K3794"/>
      <c r="L3794"/>
      <c r="M3794"/>
      <c r="N3794"/>
      <c r="O3794"/>
      <c r="Q3794" t="s">
        <v>25</v>
      </c>
      <c r="R3794" s="1"/>
      <c r="S3794" s="1"/>
      <c r="T3794" s="1" t="s">
        <v>533</v>
      </c>
      <c r="U3794" s="1" t="s">
        <v>28</v>
      </c>
      <c r="V3794" t="s">
        <v>29</v>
      </c>
      <c r="W3794"/>
      <c r="X3794" t="s">
        <v>30</v>
      </c>
    </row>
    <row r="3795" spans="2:24">
      <c r="B3795" s="2" t="s">
        <v>5380</v>
      </c>
      <c r="C3795" s="1">
        <v>9310116792</v>
      </c>
      <c r="D3795" s="1"/>
      <c r="E3795" s="1"/>
      <c r="F3795" s="1"/>
      <c r="G3795" s="1" t="s">
        <v>45</v>
      </c>
      <c r="H3795" s="1" t="s">
        <v>247</v>
      </c>
      <c r="I3795"/>
      <c r="J3795"/>
      <c r="K3795"/>
      <c r="L3795"/>
      <c r="M3795"/>
      <c r="N3795"/>
      <c r="O3795"/>
      <c r="Q3795" t="s">
        <v>25</v>
      </c>
      <c r="R3795" s="1"/>
      <c r="S3795" s="1"/>
      <c r="T3795" s="1" t="s">
        <v>575</v>
      </c>
      <c r="U3795" s="1" t="s">
        <v>78</v>
      </c>
      <c r="V3795" t="s">
        <v>29</v>
      </c>
      <c r="W3795"/>
      <c r="X3795" t="s">
        <v>30</v>
      </c>
    </row>
    <row r="3796" spans="2:24">
      <c r="B3796" s="2" t="s">
        <v>5381</v>
      </c>
      <c r="C3796" s="1"/>
      <c r="D3796" s="1"/>
      <c r="E3796" s="1"/>
      <c r="F3796" s="1"/>
      <c r="G3796" s="1"/>
      <c r="H3796" s="1"/>
      <c r="I3796"/>
      <c r="J3796"/>
      <c r="K3796"/>
      <c r="L3796"/>
      <c r="M3796"/>
      <c r="N3796"/>
      <c r="O3796"/>
      <c r="Q3796" t="s">
        <v>25</v>
      </c>
      <c r="R3796" s="1"/>
      <c r="S3796" s="1"/>
      <c r="T3796" s="1" t="s">
        <v>52</v>
      </c>
      <c r="U3796" s="1" t="s">
        <v>53</v>
      </c>
      <c r="V3796" t="s">
        <v>29</v>
      </c>
      <c r="W3796"/>
      <c r="X3796" t="s">
        <v>30</v>
      </c>
    </row>
    <row r="3797" spans="2:24">
      <c r="B3797" s="2" t="s">
        <v>5382</v>
      </c>
      <c r="C3797" s="1">
        <v>7503584881</v>
      </c>
      <c r="D3797" s="1"/>
      <c r="E3797" s="1"/>
      <c r="F3797" s="1"/>
      <c r="G3797" s="1" t="s">
        <v>72</v>
      </c>
      <c r="H3797" s="1" t="s">
        <v>57</v>
      </c>
      <c r="I3797"/>
      <c r="J3797"/>
      <c r="K3797"/>
      <c r="L3797"/>
      <c r="M3797"/>
      <c r="N3797"/>
      <c r="O3797"/>
      <c r="Q3797" t="s">
        <v>25</v>
      </c>
      <c r="R3797" s="1"/>
      <c r="S3797" s="1"/>
      <c r="T3797" s="1" t="s">
        <v>73</v>
      </c>
      <c r="U3797" s="1" t="s">
        <v>53</v>
      </c>
      <c r="V3797" t="s">
        <v>29</v>
      </c>
      <c r="W3797"/>
      <c r="X3797" t="s">
        <v>30</v>
      </c>
    </row>
    <row r="3798" spans="2:24">
      <c r="B3798" s="2" t="s">
        <v>5383</v>
      </c>
      <c r="C3798" s="1"/>
      <c r="D3798" s="1"/>
      <c r="E3798" s="1"/>
      <c r="F3798" s="1"/>
      <c r="G3798" s="1"/>
      <c r="H3798" s="1"/>
      <c r="I3798"/>
      <c r="J3798"/>
      <c r="K3798"/>
      <c r="L3798"/>
      <c r="M3798"/>
      <c r="N3798"/>
      <c r="O3798"/>
      <c r="Q3798" t="s">
        <v>25</v>
      </c>
      <c r="R3798" s="1"/>
      <c r="S3798" s="1"/>
      <c r="T3798" s="1" t="s">
        <v>294</v>
      </c>
      <c r="U3798" s="1" t="s">
        <v>28</v>
      </c>
      <c r="V3798" t="s">
        <v>29</v>
      </c>
      <c r="W3798"/>
      <c r="X3798" t="s">
        <v>30</v>
      </c>
    </row>
    <row r="3799" spans="2:24">
      <c r="B3799" s="2" t="s">
        <v>5384</v>
      </c>
      <c r="C3799" s="1">
        <v>9129110100</v>
      </c>
      <c r="D3799" s="1"/>
      <c r="E3799" s="1"/>
      <c r="F3799" s="1"/>
      <c r="G3799" s="1" t="s">
        <v>230</v>
      </c>
      <c r="H3799" s="1" t="s">
        <v>46</v>
      </c>
      <c r="I3799"/>
      <c r="J3799"/>
      <c r="K3799"/>
      <c r="L3799"/>
      <c r="M3799"/>
      <c r="N3799"/>
      <c r="O3799"/>
      <c r="Q3799" t="s">
        <v>25</v>
      </c>
      <c r="R3799" s="1"/>
      <c r="S3799" s="1"/>
      <c r="T3799" s="1" t="s">
        <v>4895</v>
      </c>
      <c r="U3799" s="1" t="s">
        <v>477</v>
      </c>
      <c r="V3799" t="s">
        <v>29</v>
      </c>
      <c r="W3799"/>
      <c r="X3799" t="s">
        <v>30</v>
      </c>
    </row>
    <row r="3800" spans="2:24">
      <c r="B3800" s="2" t="s">
        <v>5385</v>
      </c>
      <c r="C3800" s="1">
        <v>8950528400</v>
      </c>
      <c r="D3800" s="1"/>
      <c r="E3800" s="1"/>
      <c r="F3800" s="1"/>
      <c r="G3800" s="1" t="s">
        <v>56</v>
      </c>
      <c r="H3800" s="1" t="s">
        <v>46</v>
      </c>
      <c r="I3800"/>
      <c r="J3800"/>
      <c r="K3800"/>
      <c r="L3800"/>
      <c r="M3800"/>
      <c r="N3800"/>
      <c r="O3800"/>
      <c r="Q3800" t="s">
        <v>25</v>
      </c>
      <c r="R3800" s="1"/>
      <c r="S3800" s="1"/>
      <c r="T3800" s="1" t="s">
        <v>182</v>
      </c>
      <c r="U3800" s="1" t="s">
        <v>182</v>
      </c>
      <c r="V3800" t="s">
        <v>29</v>
      </c>
      <c r="W3800"/>
      <c r="X3800" t="s">
        <v>30</v>
      </c>
    </row>
    <row r="3801" spans="2:24">
      <c r="B3801" s="2" t="s">
        <v>5386</v>
      </c>
      <c r="C3801" s="1"/>
      <c r="D3801" s="1"/>
      <c r="E3801" s="1"/>
      <c r="F3801" s="1"/>
      <c r="G3801" s="1"/>
      <c r="H3801" s="1"/>
      <c r="I3801"/>
      <c r="J3801"/>
      <c r="K3801"/>
      <c r="L3801"/>
      <c r="M3801"/>
      <c r="N3801"/>
      <c r="O3801"/>
      <c r="Q3801" t="s">
        <v>25</v>
      </c>
      <c r="R3801" s="1"/>
      <c r="S3801" s="1"/>
      <c r="T3801" s="1" t="s">
        <v>52</v>
      </c>
      <c r="U3801" s="1" t="s">
        <v>53</v>
      </c>
      <c r="V3801" t="s">
        <v>29</v>
      </c>
      <c r="W3801"/>
      <c r="X3801" t="s">
        <v>30</v>
      </c>
    </row>
    <row r="3802" spans="2:24">
      <c r="B3802" s="2" t="s">
        <v>5387</v>
      </c>
      <c r="C3802" s="1"/>
      <c r="D3802" s="1"/>
      <c r="E3802" s="1"/>
      <c r="F3802" s="1"/>
      <c r="G3802" s="1"/>
      <c r="H3802" s="1"/>
      <c r="I3802"/>
      <c r="J3802"/>
      <c r="K3802"/>
      <c r="L3802"/>
      <c r="M3802"/>
      <c r="N3802"/>
      <c r="O3802"/>
      <c r="Q3802" t="s">
        <v>25</v>
      </c>
      <c r="R3802" s="1" t="s">
        <v>5388</v>
      </c>
      <c r="S3802" s="1"/>
      <c r="T3802" s="1" t="s">
        <v>59</v>
      </c>
      <c r="U3802" s="1" t="s">
        <v>60</v>
      </c>
      <c r="V3802" t="s">
        <v>29</v>
      </c>
      <c r="W3802"/>
      <c r="X3802" t="s">
        <v>30</v>
      </c>
    </row>
    <row r="3803" spans="2:24">
      <c r="B3803" s="2" t="s">
        <v>5389</v>
      </c>
      <c r="C3803" s="1"/>
      <c r="D3803" s="1"/>
      <c r="E3803" s="1"/>
      <c r="F3803" s="1"/>
      <c r="G3803" s="1"/>
      <c r="H3803" s="1"/>
      <c r="I3803"/>
      <c r="J3803"/>
      <c r="K3803"/>
      <c r="L3803"/>
      <c r="M3803"/>
      <c r="N3803"/>
      <c r="O3803"/>
      <c r="Q3803" t="s">
        <v>25</v>
      </c>
      <c r="R3803" s="1" t="s">
        <v>5390</v>
      </c>
      <c r="S3803" s="1"/>
      <c r="T3803" s="1" t="s">
        <v>835</v>
      </c>
      <c r="U3803" s="1" t="s">
        <v>276</v>
      </c>
      <c r="V3803" t="s">
        <v>29</v>
      </c>
      <c r="W3803"/>
      <c r="X3803" t="s">
        <v>30</v>
      </c>
    </row>
    <row r="3804" spans="2:24">
      <c r="B3804" s="2" t="s">
        <v>5391</v>
      </c>
      <c r="C3804" s="1"/>
      <c r="D3804" s="1"/>
      <c r="E3804" s="1"/>
      <c r="F3804" s="1"/>
      <c r="G3804" s="1"/>
      <c r="H3804" s="1"/>
      <c r="I3804"/>
      <c r="J3804"/>
      <c r="K3804"/>
      <c r="L3804"/>
      <c r="M3804"/>
      <c r="N3804"/>
      <c r="O3804"/>
      <c r="Q3804" t="s">
        <v>25</v>
      </c>
      <c r="R3804" s="1" t="s">
        <v>5392</v>
      </c>
      <c r="S3804" s="1"/>
      <c r="T3804" s="1" t="s">
        <v>345</v>
      </c>
      <c r="U3804" s="1" t="s">
        <v>116</v>
      </c>
      <c r="V3804" t="s">
        <v>29</v>
      </c>
      <c r="W3804"/>
      <c r="X3804" t="s">
        <v>30</v>
      </c>
    </row>
    <row r="3805" spans="2:24">
      <c r="B3805" s="2" t="s">
        <v>5393</v>
      </c>
      <c r="C3805" s="1"/>
      <c r="D3805" s="1"/>
      <c r="E3805" s="1"/>
      <c r="F3805" s="1"/>
      <c r="G3805" s="1"/>
      <c r="H3805" s="1"/>
      <c r="I3805"/>
      <c r="J3805"/>
      <c r="K3805"/>
      <c r="L3805"/>
      <c r="M3805"/>
      <c r="N3805"/>
      <c r="O3805"/>
      <c r="Q3805" t="s">
        <v>25</v>
      </c>
      <c r="R3805" s="1" t="s">
        <v>5394</v>
      </c>
      <c r="S3805" s="1"/>
      <c r="T3805" s="1" t="s">
        <v>614</v>
      </c>
      <c r="U3805" s="1" t="s">
        <v>70</v>
      </c>
      <c r="V3805" t="s">
        <v>29</v>
      </c>
      <c r="W3805"/>
      <c r="X3805" t="s">
        <v>30</v>
      </c>
    </row>
    <row r="3806" spans="2:24">
      <c r="B3806" s="2" t="s">
        <v>5395</v>
      </c>
      <c r="C3806" s="1"/>
      <c r="D3806" s="1"/>
      <c r="E3806" s="1"/>
      <c r="F3806" s="1"/>
      <c r="G3806" s="1"/>
      <c r="H3806" s="1"/>
      <c r="I3806"/>
      <c r="J3806"/>
      <c r="K3806"/>
      <c r="L3806"/>
      <c r="M3806"/>
      <c r="N3806"/>
      <c r="O3806"/>
      <c r="Q3806" t="s">
        <v>25</v>
      </c>
      <c r="R3806" s="1"/>
      <c r="S3806" s="1"/>
      <c r="T3806" s="1" t="s">
        <v>52</v>
      </c>
      <c r="U3806" s="1" t="s">
        <v>53</v>
      </c>
      <c r="V3806" t="s">
        <v>29</v>
      </c>
      <c r="W3806"/>
      <c r="X3806" t="s">
        <v>30</v>
      </c>
    </row>
    <row r="3807" spans="2:24">
      <c r="B3807" s="2" t="s">
        <v>5396</v>
      </c>
      <c r="C3807" s="1">
        <v>7001175375</v>
      </c>
      <c r="D3807" s="1"/>
      <c r="E3807" s="1"/>
      <c r="F3807" s="1"/>
      <c r="G3807" s="1" t="s">
        <v>45</v>
      </c>
      <c r="H3807" s="1" t="s">
        <v>510</v>
      </c>
      <c r="I3807"/>
      <c r="J3807"/>
      <c r="K3807"/>
      <c r="L3807"/>
      <c r="M3807"/>
      <c r="N3807"/>
      <c r="O3807"/>
      <c r="Q3807" t="s">
        <v>25</v>
      </c>
      <c r="R3807" s="1"/>
      <c r="S3807" s="1"/>
      <c r="T3807" s="1" t="s">
        <v>1509</v>
      </c>
      <c r="U3807" s="1" t="s">
        <v>70</v>
      </c>
      <c r="V3807" t="s">
        <v>29</v>
      </c>
      <c r="W3807"/>
      <c r="X3807" t="s">
        <v>30</v>
      </c>
    </row>
    <row r="3808" spans="2:24">
      <c r="B3808" s="2" t="s">
        <v>5397</v>
      </c>
      <c r="C3808" s="1">
        <v>9307554966</v>
      </c>
      <c r="D3808" s="1"/>
      <c r="E3808" s="1"/>
      <c r="F3808" s="1"/>
      <c r="G3808" s="1" t="s">
        <v>45</v>
      </c>
      <c r="H3808" s="1" t="s">
        <v>57</v>
      </c>
      <c r="I3808"/>
      <c r="J3808"/>
      <c r="K3808"/>
      <c r="L3808"/>
      <c r="M3808"/>
      <c r="N3808"/>
      <c r="O3808"/>
      <c r="Q3808" t="s">
        <v>25</v>
      </c>
      <c r="R3808" s="1"/>
      <c r="S3808" s="1"/>
      <c r="T3808" s="1" t="s">
        <v>305</v>
      </c>
      <c r="U3808" s="1" t="s">
        <v>33</v>
      </c>
      <c r="V3808" t="s">
        <v>29</v>
      </c>
      <c r="W3808"/>
      <c r="X3808" t="s">
        <v>30</v>
      </c>
    </row>
    <row r="3809" spans="2:24">
      <c r="B3809" s="2" t="s">
        <v>5398</v>
      </c>
      <c r="C3809" s="1">
        <v>9413006147</v>
      </c>
      <c r="D3809" s="1"/>
      <c r="E3809" s="1"/>
      <c r="F3809" s="1"/>
      <c r="G3809" s="1" t="s">
        <v>146</v>
      </c>
      <c r="H3809" s="1" t="s">
        <v>476</v>
      </c>
      <c r="I3809"/>
      <c r="J3809"/>
      <c r="K3809"/>
      <c r="L3809"/>
      <c r="M3809"/>
      <c r="N3809"/>
      <c r="O3809"/>
      <c r="Q3809" t="s">
        <v>25</v>
      </c>
      <c r="R3809" s="1" t="s">
        <v>5399</v>
      </c>
      <c r="S3809" s="1"/>
      <c r="T3809" s="1" t="s">
        <v>2611</v>
      </c>
      <c r="U3809" s="1" t="s">
        <v>43</v>
      </c>
      <c r="V3809" t="s">
        <v>29</v>
      </c>
      <c r="W3809"/>
      <c r="X3809" t="s">
        <v>30</v>
      </c>
    </row>
    <row r="3810" spans="2:24">
      <c r="B3810" s="2" t="s">
        <v>5400</v>
      </c>
      <c r="C3810" s="1"/>
      <c r="D3810" s="1"/>
      <c r="E3810" s="1"/>
      <c r="F3810" s="1"/>
      <c r="G3810" s="1"/>
      <c r="H3810" s="1"/>
      <c r="I3810"/>
      <c r="J3810"/>
      <c r="K3810"/>
      <c r="L3810"/>
      <c r="M3810"/>
      <c r="N3810"/>
      <c r="O3810"/>
      <c r="Q3810" t="s">
        <v>25</v>
      </c>
      <c r="R3810" s="1"/>
      <c r="S3810" s="1"/>
      <c r="T3810" s="1" t="s">
        <v>1276</v>
      </c>
      <c r="U3810" s="1" t="s">
        <v>319</v>
      </c>
      <c r="V3810" t="s">
        <v>29</v>
      </c>
      <c r="W3810"/>
      <c r="X3810" t="s">
        <v>30</v>
      </c>
    </row>
    <row r="3811" spans="2:24">
      <c r="B3811" s="2" t="s">
        <v>5401</v>
      </c>
      <c r="C3811" s="1"/>
      <c r="D3811" s="1"/>
      <c r="E3811" s="1"/>
      <c r="F3811" s="1"/>
      <c r="G3811" s="1"/>
      <c r="H3811" s="1"/>
      <c r="I3811"/>
      <c r="J3811"/>
      <c r="K3811"/>
      <c r="L3811"/>
      <c r="M3811"/>
      <c r="N3811"/>
      <c r="O3811"/>
      <c r="Q3811" t="s">
        <v>25</v>
      </c>
      <c r="R3811" s="1" t="s">
        <v>5402</v>
      </c>
      <c r="S3811" s="1"/>
      <c r="T3811" s="1" t="s">
        <v>1171</v>
      </c>
      <c r="U3811" s="1" t="s">
        <v>90</v>
      </c>
      <c r="V3811" t="s">
        <v>29</v>
      </c>
      <c r="W3811"/>
      <c r="X3811" t="s">
        <v>30</v>
      </c>
    </row>
    <row r="3812" spans="2:24">
      <c r="B3812" s="2" t="s">
        <v>5403</v>
      </c>
      <c r="C3812" s="1"/>
      <c r="D3812" s="1"/>
      <c r="E3812" s="1"/>
      <c r="F3812" s="1"/>
      <c r="G3812" s="1"/>
      <c r="H3812" s="1"/>
      <c r="I3812"/>
      <c r="J3812"/>
      <c r="K3812"/>
      <c r="L3812"/>
      <c r="M3812"/>
      <c r="N3812"/>
      <c r="O3812"/>
      <c r="Q3812" t="s">
        <v>25</v>
      </c>
      <c r="R3812" s="1" t="s">
        <v>5404</v>
      </c>
      <c r="S3812" s="1"/>
      <c r="T3812" s="1" t="s">
        <v>52</v>
      </c>
      <c r="U3812" s="1" t="s">
        <v>53</v>
      </c>
      <c r="V3812" t="s">
        <v>29</v>
      </c>
      <c r="W3812"/>
      <c r="X3812" t="s">
        <v>30</v>
      </c>
    </row>
    <row r="3813" spans="2:24">
      <c r="B3813" s="2" t="s">
        <v>5405</v>
      </c>
      <c r="C3813" s="1">
        <v>9810168996</v>
      </c>
      <c r="D3813" s="1"/>
      <c r="E3813" s="1"/>
      <c r="F3813" s="1"/>
      <c r="G3813" s="1" t="s">
        <v>146</v>
      </c>
      <c r="H3813" s="1" t="s">
        <v>476</v>
      </c>
      <c r="I3813"/>
      <c r="J3813"/>
      <c r="K3813"/>
      <c r="L3813"/>
      <c r="M3813"/>
      <c r="N3813"/>
      <c r="O3813"/>
      <c r="Q3813" t="s">
        <v>25</v>
      </c>
      <c r="R3813" s="1" t="s">
        <v>5406</v>
      </c>
      <c r="S3813" s="1"/>
      <c r="T3813" s="1" t="s">
        <v>73</v>
      </c>
      <c r="U3813" s="1" t="s">
        <v>53</v>
      </c>
      <c r="V3813" t="s">
        <v>29</v>
      </c>
      <c r="W3813"/>
      <c r="X3813" t="s">
        <v>30</v>
      </c>
    </row>
    <row r="3814" spans="2:24">
      <c r="B3814" s="2" t="s">
        <v>5407</v>
      </c>
      <c r="C3814" s="1">
        <v>9657189395</v>
      </c>
      <c r="D3814" s="1"/>
      <c r="E3814" s="1"/>
      <c r="F3814" s="1"/>
      <c r="G3814" s="1" t="s">
        <v>72</v>
      </c>
      <c r="H3814" s="1" t="s">
        <v>57</v>
      </c>
      <c r="I3814"/>
      <c r="J3814"/>
      <c r="K3814"/>
      <c r="L3814"/>
      <c r="M3814"/>
      <c r="N3814"/>
      <c r="O3814"/>
      <c r="Q3814" t="s">
        <v>25</v>
      </c>
      <c r="R3814" s="1"/>
      <c r="S3814" s="1"/>
      <c r="T3814" s="1" t="s">
        <v>305</v>
      </c>
      <c r="U3814" s="1" t="s">
        <v>33</v>
      </c>
      <c r="V3814" t="s">
        <v>29</v>
      </c>
      <c r="W3814"/>
      <c r="X3814" t="s">
        <v>30</v>
      </c>
    </row>
    <row r="3815" spans="2:24">
      <c r="B3815" s="2" t="s">
        <v>5408</v>
      </c>
      <c r="C3815" s="1"/>
      <c r="D3815" s="1"/>
      <c r="E3815" s="1"/>
      <c r="F3815" s="1"/>
      <c r="G3815" s="1"/>
      <c r="H3815" s="1"/>
      <c r="I3815"/>
      <c r="J3815"/>
      <c r="K3815"/>
      <c r="L3815"/>
      <c r="M3815"/>
      <c r="N3815"/>
      <c r="O3815"/>
      <c r="Q3815" t="s">
        <v>25</v>
      </c>
      <c r="R3815" s="1" t="s">
        <v>5409</v>
      </c>
      <c r="S3815" s="1"/>
      <c r="T3815" s="1" t="s">
        <v>217</v>
      </c>
      <c r="U3815" s="1" t="s">
        <v>28</v>
      </c>
      <c r="V3815" t="s">
        <v>29</v>
      </c>
      <c r="W3815"/>
      <c r="X3815" t="s">
        <v>30</v>
      </c>
    </row>
    <row r="3816" spans="2:24">
      <c r="B3816" s="2" t="s">
        <v>5410</v>
      </c>
      <c r="C3816" s="1"/>
      <c r="D3816" s="1"/>
      <c r="E3816" s="1"/>
      <c r="F3816" s="1"/>
      <c r="G3816" s="1"/>
      <c r="H3816" s="1"/>
      <c r="I3816"/>
      <c r="J3816"/>
      <c r="K3816"/>
      <c r="L3816"/>
      <c r="M3816"/>
      <c r="N3816"/>
      <c r="O3816"/>
      <c r="Q3816" t="s">
        <v>25</v>
      </c>
      <c r="R3816" s="1"/>
      <c r="S3816" s="1"/>
      <c r="T3816" s="1" t="s">
        <v>39</v>
      </c>
      <c r="U3816" s="1" t="s">
        <v>28</v>
      </c>
      <c r="V3816" t="s">
        <v>29</v>
      </c>
      <c r="W3816"/>
      <c r="X3816" t="s">
        <v>30</v>
      </c>
    </row>
    <row r="3817" spans="2:24">
      <c r="B3817" s="2" t="s">
        <v>5411</v>
      </c>
      <c r="C3817" s="1">
        <v>9131572765</v>
      </c>
      <c r="D3817" s="1"/>
      <c r="E3817" s="1"/>
      <c r="F3817" s="1"/>
      <c r="G3817" s="1" t="s">
        <v>45</v>
      </c>
      <c r="H3817" s="1" t="s">
        <v>57</v>
      </c>
      <c r="I3817"/>
      <c r="J3817"/>
      <c r="K3817"/>
      <c r="L3817"/>
      <c r="M3817"/>
      <c r="N3817"/>
      <c r="O3817"/>
      <c r="Q3817" t="s">
        <v>25</v>
      </c>
      <c r="R3817" s="1"/>
      <c r="S3817" s="1"/>
      <c r="T3817" s="1" t="s">
        <v>187</v>
      </c>
      <c r="U3817" s="1" t="s">
        <v>105</v>
      </c>
      <c r="V3817" t="s">
        <v>29</v>
      </c>
      <c r="W3817"/>
      <c r="X3817" t="s">
        <v>30</v>
      </c>
    </row>
    <row r="3818" spans="2:24">
      <c r="B3818" s="2" t="s">
        <v>5412</v>
      </c>
      <c r="C3818" s="1">
        <v>9886743333</v>
      </c>
      <c r="D3818" s="1"/>
      <c r="E3818" s="1"/>
      <c r="F3818" s="1"/>
      <c r="G3818" s="1" t="s">
        <v>45</v>
      </c>
      <c r="H3818" s="1" t="s">
        <v>247</v>
      </c>
      <c r="I3818"/>
      <c r="J3818"/>
      <c r="K3818"/>
      <c r="L3818"/>
      <c r="M3818"/>
      <c r="N3818"/>
      <c r="O3818"/>
      <c r="Q3818" t="s">
        <v>25</v>
      </c>
      <c r="R3818" s="1" t="s">
        <v>5413</v>
      </c>
      <c r="S3818" s="1"/>
      <c r="T3818" s="1" t="s">
        <v>631</v>
      </c>
      <c r="U3818" s="1" t="s">
        <v>102</v>
      </c>
      <c r="V3818" t="s">
        <v>29</v>
      </c>
      <c r="W3818"/>
      <c r="X3818" t="s">
        <v>30</v>
      </c>
    </row>
    <row r="3819" spans="2:24">
      <c r="B3819" s="2" t="s">
        <v>5414</v>
      </c>
      <c r="C3819" s="1">
        <v>9215409400</v>
      </c>
      <c r="D3819" s="1"/>
      <c r="E3819" s="1"/>
      <c r="F3819" s="1"/>
      <c r="G3819" s="1" t="s">
        <v>1216</v>
      </c>
      <c r="H3819" s="1" t="s">
        <v>57</v>
      </c>
      <c r="I3819"/>
      <c r="J3819"/>
      <c r="K3819"/>
      <c r="L3819"/>
      <c r="M3819"/>
      <c r="N3819"/>
      <c r="O3819"/>
      <c r="Q3819" t="s">
        <v>25</v>
      </c>
      <c r="R3819" s="1"/>
      <c r="S3819" s="1"/>
      <c r="T3819" s="1" t="s">
        <v>311</v>
      </c>
      <c r="U3819" s="1" t="s">
        <v>78</v>
      </c>
      <c r="V3819" t="s">
        <v>29</v>
      </c>
      <c r="W3819"/>
      <c r="X3819" t="s">
        <v>30</v>
      </c>
    </row>
    <row r="3820" spans="2:24">
      <c r="B3820" s="2" t="s">
        <v>5415</v>
      </c>
      <c r="C3820" s="1"/>
      <c r="D3820" s="1"/>
      <c r="E3820" s="1"/>
      <c r="F3820" s="1"/>
      <c r="G3820" s="1"/>
      <c r="H3820" s="1"/>
      <c r="I3820"/>
      <c r="J3820"/>
      <c r="K3820"/>
      <c r="L3820"/>
      <c r="M3820"/>
      <c r="N3820"/>
      <c r="O3820"/>
      <c r="Q3820" t="s">
        <v>25</v>
      </c>
      <c r="R3820" s="1"/>
      <c r="S3820" s="1"/>
      <c r="T3820" s="1" t="s">
        <v>99</v>
      </c>
      <c r="U3820" s="1" t="s">
        <v>43</v>
      </c>
      <c r="V3820" t="s">
        <v>29</v>
      </c>
      <c r="W3820"/>
      <c r="X3820" t="s">
        <v>30</v>
      </c>
    </row>
    <row r="3821" spans="2:24">
      <c r="B3821" s="2" t="s">
        <v>5416</v>
      </c>
      <c r="C3821" s="1">
        <v>9599450453</v>
      </c>
      <c r="D3821" s="1"/>
      <c r="E3821" s="1"/>
      <c r="F3821" s="1"/>
      <c r="G3821" s="1" t="s">
        <v>146</v>
      </c>
      <c r="H3821" s="1" t="s">
        <v>247</v>
      </c>
      <c r="I3821"/>
      <c r="J3821"/>
      <c r="K3821"/>
      <c r="L3821"/>
      <c r="M3821"/>
      <c r="N3821"/>
      <c r="O3821"/>
      <c r="Q3821" t="s">
        <v>25</v>
      </c>
      <c r="R3821" s="1" t="s">
        <v>5417</v>
      </c>
      <c r="S3821" s="1"/>
      <c r="T3821" s="1" t="s">
        <v>73</v>
      </c>
      <c r="U3821" s="1" t="s">
        <v>53</v>
      </c>
      <c r="V3821" t="s">
        <v>29</v>
      </c>
      <c r="W3821"/>
      <c r="X3821" t="s">
        <v>30</v>
      </c>
    </row>
    <row r="3822" spans="2:24">
      <c r="B3822" s="2" t="s">
        <v>5418</v>
      </c>
      <c r="C3822" s="1">
        <v>9980212955</v>
      </c>
      <c r="D3822" s="1"/>
      <c r="E3822" s="1"/>
      <c r="F3822" s="1"/>
      <c r="G3822" s="1" t="s">
        <v>45</v>
      </c>
      <c r="H3822" s="1" t="s">
        <v>476</v>
      </c>
      <c r="I3822"/>
      <c r="J3822"/>
      <c r="K3822"/>
      <c r="L3822"/>
      <c r="M3822"/>
      <c r="N3822"/>
      <c r="O3822"/>
      <c r="Q3822" t="s">
        <v>25</v>
      </c>
      <c r="R3822" s="1"/>
      <c r="S3822" s="1"/>
      <c r="T3822" s="1" t="s">
        <v>631</v>
      </c>
      <c r="U3822" s="1" t="s">
        <v>102</v>
      </c>
      <c r="V3822" t="s">
        <v>29</v>
      </c>
      <c r="W3822"/>
      <c r="X3822" t="s">
        <v>30</v>
      </c>
    </row>
    <row r="3823" spans="2:24">
      <c r="B3823" s="2" t="s">
        <v>5419</v>
      </c>
      <c r="C3823" s="1">
        <v>9977473496</v>
      </c>
      <c r="D3823" s="1"/>
      <c r="E3823" s="1"/>
      <c r="F3823" s="1"/>
      <c r="G3823" s="1" t="s">
        <v>72</v>
      </c>
      <c r="H3823" s="1" t="s">
        <v>57</v>
      </c>
      <c r="I3823"/>
      <c r="J3823"/>
      <c r="K3823"/>
      <c r="L3823"/>
      <c r="M3823"/>
      <c r="N3823"/>
      <c r="O3823"/>
      <c r="Q3823" t="s">
        <v>25</v>
      </c>
      <c r="R3823" s="1" t="s">
        <v>5420</v>
      </c>
      <c r="S3823" s="1"/>
      <c r="T3823" s="1" t="s">
        <v>1854</v>
      </c>
      <c r="U3823" s="1" t="s">
        <v>105</v>
      </c>
      <c r="V3823" t="s">
        <v>29</v>
      </c>
      <c r="W3823"/>
      <c r="X3823" t="s">
        <v>30</v>
      </c>
    </row>
    <row r="3824" spans="2:24">
      <c r="B3824" s="2" t="s">
        <v>5421</v>
      </c>
      <c r="C3824" s="1">
        <v>8094081909</v>
      </c>
      <c r="D3824" s="1"/>
      <c r="E3824" s="1"/>
      <c r="F3824" s="1"/>
      <c r="G3824" s="1" t="s">
        <v>56</v>
      </c>
      <c r="H3824" s="1" t="s">
        <v>46</v>
      </c>
      <c r="I3824"/>
      <c r="J3824"/>
      <c r="K3824"/>
      <c r="L3824"/>
      <c r="M3824"/>
      <c r="N3824"/>
      <c r="O3824"/>
      <c r="Q3824" t="s">
        <v>25</v>
      </c>
      <c r="R3824" s="1"/>
      <c r="S3824" s="1"/>
      <c r="T3824" s="1" t="s">
        <v>99</v>
      </c>
      <c r="U3824" s="1" t="s">
        <v>43</v>
      </c>
      <c r="V3824" t="s">
        <v>29</v>
      </c>
      <c r="W3824"/>
      <c r="X3824" t="s">
        <v>30</v>
      </c>
    </row>
    <row r="3825" spans="2:24">
      <c r="B3825" s="2" t="s">
        <v>5422</v>
      </c>
      <c r="C3825" s="1">
        <v>9711685151</v>
      </c>
      <c r="D3825" s="1"/>
      <c r="E3825" s="1"/>
      <c r="F3825" s="1"/>
      <c r="G3825" s="1" t="s">
        <v>146</v>
      </c>
      <c r="H3825" s="1" t="s">
        <v>247</v>
      </c>
      <c r="I3825"/>
      <c r="J3825"/>
      <c r="K3825"/>
      <c r="L3825"/>
      <c r="M3825"/>
      <c r="N3825"/>
      <c r="O3825"/>
      <c r="Q3825" t="s">
        <v>25</v>
      </c>
      <c r="R3825" s="1"/>
      <c r="S3825" s="1"/>
      <c r="T3825" s="1" t="s">
        <v>93</v>
      </c>
      <c r="U3825" s="1" t="s">
        <v>53</v>
      </c>
      <c r="V3825" t="s">
        <v>29</v>
      </c>
      <c r="W3825"/>
      <c r="X3825" t="s">
        <v>30</v>
      </c>
    </row>
    <row r="3826" spans="2:24">
      <c r="B3826" s="2" t="s">
        <v>5423</v>
      </c>
      <c r="C3826" s="1"/>
      <c r="D3826" s="1"/>
      <c r="E3826" s="1"/>
      <c r="F3826" s="1"/>
      <c r="G3826" s="1"/>
      <c r="H3826" s="1"/>
      <c r="I3826"/>
      <c r="J3826"/>
      <c r="K3826"/>
      <c r="L3826"/>
      <c r="M3826"/>
      <c r="N3826"/>
      <c r="O3826"/>
      <c r="Q3826" t="s">
        <v>25</v>
      </c>
      <c r="R3826" s="1" t="s">
        <v>5424</v>
      </c>
      <c r="S3826" s="1"/>
      <c r="T3826" s="1" t="s">
        <v>614</v>
      </c>
      <c r="U3826" s="1" t="s">
        <v>70</v>
      </c>
      <c r="V3826" t="s">
        <v>29</v>
      </c>
      <c r="W3826"/>
      <c r="X3826" t="s">
        <v>30</v>
      </c>
    </row>
    <row r="3827" spans="2:24">
      <c r="B3827" s="2" t="s">
        <v>5425</v>
      </c>
      <c r="C3827" s="1"/>
      <c r="D3827" s="1"/>
      <c r="E3827" s="1"/>
      <c r="F3827" s="1"/>
      <c r="G3827" s="1"/>
      <c r="H3827" s="1"/>
      <c r="I3827"/>
      <c r="J3827"/>
      <c r="K3827"/>
      <c r="L3827"/>
      <c r="M3827"/>
      <c r="N3827"/>
      <c r="O3827"/>
      <c r="Q3827" t="s">
        <v>25</v>
      </c>
      <c r="R3827" s="1"/>
      <c r="S3827" s="1"/>
      <c r="T3827" s="1" t="s">
        <v>52</v>
      </c>
      <c r="U3827" s="1" t="s">
        <v>53</v>
      </c>
      <c r="V3827" t="s">
        <v>29</v>
      </c>
      <c r="W3827"/>
      <c r="X3827" t="s">
        <v>30</v>
      </c>
    </row>
    <row r="3828" spans="2:24">
      <c r="B3828" s="2" t="s">
        <v>5426</v>
      </c>
      <c r="C3828" s="1">
        <v>9847786562</v>
      </c>
      <c r="D3828" s="1"/>
      <c r="E3828" s="1"/>
      <c r="F3828" s="1"/>
      <c r="G3828" s="1" t="s">
        <v>45</v>
      </c>
      <c r="H3828" s="1" t="s">
        <v>231</v>
      </c>
      <c r="I3828"/>
      <c r="J3828"/>
      <c r="K3828"/>
      <c r="L3828"/>
      <c r="M3828"/>
      <c r="N3828"/>
      <c r="O3828"/>
      <c r="Q3828" t="s">
        <v>25</v>
      </c>
      <c r="R3828" s="1"/>
      <c r="S3828" s="1"/>
      <c r="T3828" s="1" t="s">
        <v>1435</v>
      </c>
      <c r="U3828" s="1" t="s">
        <v>60</v>
      </c>
      <c r="V3828" t="s">
        <v>29</v>
      </c>
      <c r="W3828"/>
      <c r="X3828" t="s">
        <v>30</v>
      </c>
    </row>
    <row r="3829" spans="2:24">
      <c r="B3829" s="2" t="s">
        <v>5427</v>
      </c>
      <c r="C3829" s="1"/>
      <c r="D3829" s="1"/>
      <c r="E3829" s="1"/>
      <c r="F3829" s="1"/>
      <c r="G3829" s="1"/>
      <c r="H3829" s="1"/>
      <c r="I3829"/>
      <c r="J3829"/>
      <c r="K3829"/>
      <c r="L3829"/>
      <c r="M3829"/>
      <c r="N3829"/>
      <c r="O3829"/>
      <c r="Q3829" t="s">
        <v>25</v>
      </c>
      <c r="R3829" s="1"/>
      <c r="S3829" s="1"/>
      <c r="T3829" s="1" t="s">
        <v>1326</v>
      </c>
      <c r="U3829" s="1" t="s">
        <v>28</v>
      </c>
      <c r="V3829" t="s">
        <v>29</v>
      </c>
      <c r="W3829"/>
      <c r="X3829" t="s">
        <v>30</v>
      </c>
    </row>
    <row r="3830" spans="2:24">
      <c r="B3830" s="2" t="s">
        <v>5428</v>
      </c>
      <c r="C3830" s="1">
        <v>9447224838</v>
      </c>
      <c r="D3830" s="1"/>
      <c r="E3830" s="1"/>
      <c r="F3830" s="1"/>
      <c r="G3830" s="1" t="s">
        <v>56</v>
      </c>
      <c r="H3830" s="1" t="s">
        <v>57</v>
      </c>
      <c r="I3830"/>
      <c r="J3830"/>
      <c r="K3830"/>
      <c r="L3830"/>
      <c r="M3830"/>
      <c r="N3830"/>
      <c r="O3830"/>
      <c r="Q3830" t="s">
        <v>25</v>
      </c>
      <c r="R3830" s="1" t="s">
        <v>5429</v>
      </c>
      <c r="S3830" s="1"/>
      <c r="T3830" s="1" t="s">
        <v>629</v>
      </c>
      <c r="U3830" s="1" t="s">
        <v>60</v>
      </c>
      <c r="V3830" t="s">
        <v>29</v>
      </c>
      <c r="W3830"/>
      <c r="X3830" t="s">
        <v>30</v>
      </c>
    </row>
    <row r="3831" spans="2:24">
      <c r="B3831" s="2" t="s">
        <v>5430</v>
      </c>
      <c r="C3831" s="1"/>
      <c r="D3831" s="1"/>
      <c r="E3831" s="1"/>
      <c r="F3831" s="1"/>
      <c r="G3831" s="1"/>
      <c r="H3831" s="1"/>
      <c r="I3831"/>
      <c r="J3831"/>
      <c r="K3831"/>
      <c r="L3831"/>
      <c r="M3831"/>
      <c r="N3831"/>
      <c r="O3831"/>
      <c r="Q3831" t="s">
        <v>25</v>
      </c>
      <c r="R3831" s="1"/>
      <c r="S3831" s="1"/>
      <c r="T3831" s="1" t="s">
        <v>1093</v>
      </c>
      <c r="U3831" s="1" t="s">
        <v>28</v>
      </c>
      <c r="V3831" t="s">
        <v>29</v>
      </c>
      <c r="W3831"/>
      <c r="X3831" t="s">
        <v>30</v>
      </c>
    </row>
    <row r="3832" spans="2:24">
      <c r="B3832" s="2" t="s">
        <v>5431</v>
      </c>
      <c r="C3832" s="1"/>
      <c r="D3832" s="1"/>
      <c r="E3832" s="1"/>
      <c r="F3832" s="1"/>
      <c r="G3832" s="1"/>
      <c r="H3832" s="1"/>
      <c r="I3832"/>
      <c r="J3832"/>
      <c r="K3832"/>
      <c r="L3832"/>
      <c r="M3832"/>
      <c r="N3832"/>
      <c r="O3832"/>
      <c r="Q3832" t="s">
        <v>25</v>
      </c>
      <c r="R3832" s="1"/>
      <c r="S3832" s="1"/>
      <c r="T3832" s="1" t="s">
        <v>52</v>
      </c>
      <c r="U3832" s="1" t="s">
        <v>53</v>
      </c>
      <c r="V3832" t="s">
        <v>29</v>
      </c>
      <c r="W3832"/>
      <c r="X3832" t="s">
        <v>30</v>
      </c>
    </row>
    <row r="3833" spans="2:24">
      <c r="B3833" s="2" t="s">
        <v>5432</v>
      </c>
      <c r="C3833" s="1">
        <v>9358002056</v>
      </c>
      <c r="D3833" s="1"/>
      <c r="E3833" s="1"/>
      <c r="F3833" s="1"/>
      <c r="G3833" s="1" t="s">
        <v>45</v>
      </c>
      <c r="H3833" s="1" t="s">
        <v>57</v>
      </c>
      <c r="I3833"/>
      <c r="J3833"/>
      <c r="K3833"/>
      <c r="L3833"/>
      <c r="M3833"/>
      <c r="N3833"/>
      <c r="O3833"/>
      <c r="Q3833" t="s">
        <v>25</v>
      </c>
      <c r="R3833" s="1"/>
      <c r="S3833" s="1"/>
      <c r="T3833" s="1" t="s">
        <v>380</v>
      </c>
      <c r="U3833" s="1" t="s">
        <v>28</v>
      </c>
      <c r="V3833" t="s">
        <v>29</v>
      </c>
      <c r="W3833"/>
      <c r="X3833" t="s">
        <v>30</v>
      </c>
    </row>
    <row r="3834" spans="2:24">
      <c r="B3834" s="2" t="s">
        <v>5433</v>
      </c>
      <c r="C3834" s="1"/>
      <c r="D3834" s="1"/>
      <c r="E3834" s="1"/>
      <c r="F3834" s="1"/>
      <c r="G3834" s="1"/>
      <c r="H3834" s="1"/>
      <c r="I3834"/>
      <c r="J3834"/>
      <c r="K3834"/>
      <c r="L3834"/>
      <c r="M3834"/>
      <c r="N3834"/>
      <c r="O3834"/>
      <c r="Q3834" t="s">
        <v>25</v>
      </c>
      <c r="R3834" s="1"/>
      <c r="S3834" s="1"/>
      <c r="T3834" s="1" t="s">
        <v>356</v>
      </c>
      <c r="U3834" s="1" t="s">
        <v>78</v>
      </c>
      <c r="V3834" t="s">
        <v>29</v>
      </c>
      <c r="W3834"/>
      <c r="X3834" t="s">
        <v>30</v>
      </c>
    </row>
    <row r="3835" spans="2:24">
      <c r="B3835" s="2" t="s">
        <v>5434</v>
      </c>
      <c r="C3835" s="1">
        <v>7838019799</v>
      </c>
      <c r="D3835" s="1"/>
      <c r="E3835" s="1"/>
      <c r="F3835" s="1"/>
      <c r="G3835" s="1" t="s">
        <v>5435</v>
      </c>
      <c r="H3835" s="1" t="s">
        <v>57</v>
      </c>
      <c r="I3835"/>
      <c r="J3835"/>
      <c r="K3835"/>
      <c r="L3835"/>
      <c r="M3835"/>
      <c r="N3835"/>
      <c r="O3835"/>
      <c r="Q3835" t="s">
        <v>25</v>
      </c>
      <c r="R3835" s="1"/>
      <c r="S3835" s="1"/>
      <c r="T3835" s="1" t="s">
        <v>39</v>
      </c>
      <c r="U3835" s="1" t="s">
        <v>28</v>
      </c>
      <c r="V3835" t="s">
        <v>29</v>
      </c>
      <c r="W3835"/>
      <c r="X3835" t="s">
        <v>30</v>
      </c>
    </row>
    <row r="3836" spans="2:24">
      <c r="B3836" s="2" t="s">
        <v>5436</v>
      </c>
      <c r="C3836" s="1"/>
      <c r="D3836" s="1"/>
      <c r="E3836" s="1"/>
      <c r="F3836" s="1"/>
      <c r="G3836" s="1"/>
      <c r="H3836" s="1"/>
      <c r="I3836"/>
      <c r="J3836"/>
      <c r="K3836"/>
      <c r="L3836"/>
      <c r="M3836"/>
      <c r="N3836"/>
      <c r="O3836"/>
      <c r="Q3836" t="s">
        <v>25</v>
      </c>
      <c r="R3836" s="1" t="s">
        <v>5437</v>
      </c>
      <c r="S3836" s="1"/>
      <c r="T3836" s="1" t="s">
        <v>52</v>
      </c>
      <c r="U3836" s="1" t="s">
        <v>53</v>
      </c>
      <c r="V3836" t="s">
        <v>29</v>
      </c>
      <c r="W3836"/>
      <c r="X3836" t="s">
        <v>30</v>
      </c>
    </row>
    <row r="3837" spans="2:24">
      <c r="B3837" s="2" t="s">
        <v>5438</v>
      </c>
      <c r="C3837" s="1"/>
      <c r="D3837" s="1"/>
      <c r="E3837" s="1"/>
      <c r="F3837" s="1"/>
      <c r="G3837" s="1"/>
      <c r="H3837" s="1"/>
      <c r="I3837"/>
      <c r="J3837"/>
      <c r="K3837"/>
      <c r="L3837"/>
      <c r="M3837"/>
      <c r="N3837"/>
      <c r="O3837"/>
      <c r="Q3837" t="s">
        <v>25</v>
      </c>
      <c r="R3837" s="1"/>
      <c r="S3837" s="1"/>
      <c r="T3837" s="1" t="s">
        <v>2018</v>
      </c>
      <c r="U3837" s="1" t="s">
        <v>33</v>
      </c>
      <c r="V3837" t="s">
        <v>29</v>
      </c>
      <c r="W3837"/>
      <c r="X3837" t="s">
        <v>30</v>
      </c>
    </row>
    <row r="3838" spans="2:24">
      <c r="B3838" s="2" t="s">
        <v>5439</v>
      </c>
      <c r="C3838" s="1"/>
      <c r="D3838" s="1"/>
      <c r="E3838" s="1"/>
      <c r="F3838" s="1"/>
      <c r="G3838" s="1"/>
      <c r="H3838" s="1"/>
      <c r="I3838"/>
      <c r="J3838"/>
      <c r="K3838"/>
      <c r="L3838"/>
      <c r="M3838"/>
      <c r="N3838"/>
      <c r="O3838"/>
      <c r="Q3838" t="s">
        <v>25</v>
      </c>
      <c r="R3838" s="1"/>
      <c r="S3838" s="1"/>
      <c r="T3838" s="1" t="s">
        <v>321</v>
      </c>
      <c r="U3838" s="1" t="s">
        <v>90</v>
      </c>
      <c r="V3838" t="s">
        <v>29</v>
      </c>
      <c r="W3838"/>
      <c r="X3838" t="s">
        <v>30</v>
      </c>
    </row>
    <row r="3839" spans="2:24">
      <c r="B3839" s="2" t="s">
        <v>5440</v>
      </c>
      <c r="C3839" s="1"/>
      <c r="D3839" s="1"/>
      <c r="E3839" s="1"/>
      <c r="F3839" s="1"/>
      <c r="G3839" s="1"/>
      <c r="H3839" s="1"/>
      <c r="I3839"/>
      <c r="J3839"/>
      <c r="K3839"/>
      <c r="L3839"/>
      <c r="M3839"/>
      <c r="N3839"/>
      <c r="O3839"/>
      <c r="Q3839" t="s">
        <v>25</v>
      </c>
      <c r="R3839" s="1" t="s">
        <v>5441</v>
      </c>
      <c r="S3839" s="1"/>
      <c r="T3839" s="1" t="s">
        <v>758</v>
      </c>
      <c r="U3839" s="1" t="s">
        <v>78</v>
      </c>
      <c r="V3839" t="s">
        <v>29</v>
      </c>
      <c r="W3839"/>
      <c r="X3839" t="s">
        <v>30</v>
      </c>
    </row>
    <row r="3840" spans="2:24">
      <c r="B3840" s="2" t="s">
        <v>5442</v>
      </c>
      <c r="C3840" s="1"/>
      <c r="D3840" s="1"/>
      <c r="E3840" s="1"/>
      <c r="F3840" s="1"/>
      <c r="G3840" s="1" t="s">
        <v>2849</v>
      </c>
      <c r="H3840" s="1" t="s">
        <v>46</v>
      </c>
      <c r="I3840"/>
      <c r="J3840"/>
      <c r="K3840"/>
      <c r="L3840"/>
      <c r="M3840"/>
      <c r="N3840"/>
      <c r="O3840"/>
      <c r="Q3840" t="s">
        <v>25</v>
      </c>
      <c r="R3840" s="1"/>
      <c r="S3840" s="1"/>
      <c r="T3840" s="1" t="s">
        <v>1093</v>
      </c>
      <c r="U3840" s="1" t="s">
        <v>28</v>
      </c>
      <c r="V3840" t="s">
        <v>29</v>
      </c>
      <c r="W3840"/>
      <c r="X3840" t="s">
        <v>30</v>
      </c>
    </row>
    <row r="3841" spans="2:24">
      <c r="B3841" s="2" t="s">
        <v>5443</v>
      </c>
      <c r="C3841" s="1"/>
      <c r="D3841" s="1"/>
      <c r="E3841" s="1"/>
      <c r="F3841" s="1"/>
      <c r="G3841" s="1"/>
      <c r="H3841" s="1"/>
      <c r="I3841"/>
      <c r="J3841"/>
      <c r="K3841"/>
      <c r="L3841"/>
      <c r="M3841"/>
      <c r="N3841"/>
      <c r="O3841"/>
      <c r="Q3841" t="s">
        <v>25</v>
      </c>
      <c r="R3841" s="1" t="s">
        <v>5444</v>
      </c>
      <c r="S3841" s="1"/>
      <c r="T3841" s="1" t="s">
        <v>356</v>
      </c>
      <c r="U3841" s="1" t="s">
        <v>78</v>
      </c>
      <c r="V3841" t="s">
        <v>29</v>
      </c>
      <c r="W3841"/>
      <c r="X3841" t="s">
        <v>30</v>
      </c>
    </row>
    <row r="3842" spans="2:24">
      <c r="B3842" s="2" t="s">
        <v>5445</v>
      </c>
      <c r="C3842" s="1"/>
      <c r="D3842" s="1"/>
      <c r="E3842" s="1"/>
      <c r="F3842" s="1"/>
      <c r="G3842" s="1"/>
      <c r="H3842" s="1"/>
      <c r="I3842"/>
      <c r="J3842"/>
      <c r="K3842"/>
      <c r="L3842"/>
      <c r="M3842"/>
      <c r="N3842"/>
      <c r="O3842"/>
      <c r="Q3842" t="s">
        <v>25</v>
      </c>
      <c r="R3842" s="1"/>
      <c r="S3842" s="1"/>
      <c r="T3842" s="1" t="s">
        <v>3354</v>
      </c>
      <c r="U3842" s="1" t="s">
        <v>276</v>
      </c>
      <c r="V3842" t="s">
        <v>29</v>
      </c>
      <c r="W3842"/>
      <c r="X3842" t="s">
        <v>30</v>
      </c>
    </row>
    <row r="3843" spans="2:24">
      <c r="B3843" s="2" t="s">
        <v>5446</v>
      </c>
      <c r="C3843" s="1">
        <v>9996655172</v>
      </c>
      <c r="D3843" s="1"/>
      <c r="E3843" s="1"/>
      <c r="F3843" s="1"/>
      <c r="G3843" s="1" t="s">
        <v>146</v>
      </c>
      <c r="H3843" s="1" t="s">
        <v>1268</v>
      </c>
      <c r="I3843"/>
      <c r="J3843"/>
      <c r="K3843"/>
      <c r="L3843"/>
      <c r="M3843"/>
      <c r="N3843"/>
      <c r="O3843"/>
      <c r="Q3843" t="s">
        <v>25</v>
      </c>
      <c r="R3843" s="1"/>
      <c r="S3843" s="1"/>
      <c r="T3843" s="1" t="s">
        <v>608</v>
      </c>
      <c r="U3843" s="1" t="s">
        <v>78</v>
      </c>
      <c r="V3843" t="s">
        <v>29</v>
      </c>
      <c r="W3843"/>
      <c r="X3843" t="s">
        <v>30</v>
      </c>
    </row>
    <row r="3844" spans="2:24">
      <c r="B3844" s="2" t="s">
        <v>5447</v>
      </c>
      <c r="C3844" s="1">
        <v>8435000330</v>
      </c>
      <c r="D3844" s="1"/>
      <c r="E3844" s="1"/>
      <c r="F3844" s="1"/>
      <c r="G3844" s="1" t="s">
        <v>45</v>
      </c>
      <c r="H3844" s="1" t="s">
        <v>247</v>
      </c>
      <c r="I3844"/>
      <c r="J3844"/>
      <c r="K3844"/>
      <c r="L3844"/>
      <c r="M3844"/>
      <c r="N3844"/>
      <c r="O3844"/>
      <c r="Q3844" t="s">
        <v>25</v>
      </c>
      <c r="R3844" s="1" t="s">
        <v>5448</v>
      </c>
      <c r="S3844" s="1"/>
      <c r="T3844" s="1" t="s">
        <v>516</v>
      </c>
      <c r="U3844" s="1" t="s">
        <v>105</v>
      </c>
      <c r="V3844" t="s">
        <v>29</v>
      </c>
      <c r="W3844"/>
      <c r="X3844" t="s">
        <v>30</v>
      </c>
    </row>
    <row r="3845" spans="2:24">
      <c r="B3845" s="2" t="s">
        <v>5449</v>
      </c>
      <c r="C3845" s="1">
        <v>9950800006</v>
      </c>
      <c r="D3845" s="1"/>
      <c r="E3845" s="1"/>
      <c r="F3845" s="1"/>
      <c r="G3845" s="1" t="s">
        <v>45</v>
      </c>
      <c r="H3845" s="1" t="s">
        <v>92</v>
      </c>
      <c r="I3845"/>
      <c r="J3845"/>
      <c r="K3845"/>
      <c r="L3845"/>
      <c r="M3845"/>
      <c r="N3845"/>
      <c r="O3845"/>
      <c r="Q3845" t="s">
        <v>25</v>
      </c>
      <c r="R3845" s="1" t="s">
        <v>5450</v>
      </c>
      <c r="S3845" s="1"/>
      <c r="T3845" s="1" t="s">
        <v>1256</v>
      </c>
      <c r="U3845" s="1" t="s">
        <v>33</v>
      </c>
      <c r="V3845" t="s">
        <v>29</v>
      </c>
      <c r="W3845"/>
      <c r="X3845" t="s">
        <v>30</v>
      </c>
    </row>
    <row r="3846" spans="2:24">
      <c r="B3846" s="2" t="s">
        <v>5451</v>
      </c>
      <c r="C3846" s="1"/>
      <c r="D3846" s="1"/>
      <c r="E3846" s="1"/>
      <c r="F3846" s="1"/>
      <c r="G3846" s="1"/>
      <c r="H3846" s="1"/>
      <c r="I3846"/>
      <c r="J3846"/>
      <c r="K3846"/>
      <c r="L3846"/>
      <c r="M3846"/>
      <c r="N3846"/>
      <c r="O3846"/>
      <c r="Q3846" t="s">
        <v>25</v>
      </c>
      <c r="R3846" s="1" t="s">
        <v>5452</v>
      </c>
      <c r="S3846" s="1"/>
      <c r="T3846" s="1" t="s">
        <v>5453</v>
      </c>
      <c r="U3846" s="1" t="s">
        <v>276</v>
      </c>
      <c r="V3846" t="s">
        <v>29</v>
      </c>
      <c r="W3846"/>
      <c r="X3846" t="s">
        <v>30</v>
      </c>
    </row>
    <row r="3847" spans="2:24">
      <c r="B3847" s="2" t="s">
        <v>5454</v>
      </c>
      <c r="C3847" s="1">
        <v>9585520763</v>
      </c>
      <c r="D3847" s="1"/>
      <c r="E3847" s="1"/>
      <c r="F3847" s="1"/>
      <c r="G3847" s="1" t="s">
        <v>199</v>
      </c>
      <c r="H3847" s="1" t="s">
        <v>46</v>
      </c>
      <c r="I3847"/>
      <c r="J3847"/>
      <c r="K3847"/>
      <c r="L3847"/>
      <c r="M3847"/>
      <c r="N3847"/>
      <c r="O3847"/>
      <c r="Q3847" t="s">
        <v>25</v>
      </c>
      <c r="R3847" s="1"/>
      <c r="S3847" s="1"/>
      <c r="T3847" s="1" t="s">
        <v>972</v>
      </c>
      <c r="U3847" s="1" t="s">
        <v>179</v>
      </c>
      <c r="V3847" t="s">
        <v>29</v>
      </c>
      <c r="W3847"/>
      <c r="X3847" t="s">
        <v>30</v>
      </c>
    </row>
    <row r="3848" spans="2:24">
      <c r="B3848" s="2" t="s">
        <v>5455</v>
      </c>
      <c r="C3848" s="1">
        <v>9599005591</v>
      </c>
      <c r="D3848" s="1"/>
      <c r="E3848" s="1"/>
      <c r="F3848" s="1"/>
      <c r="G3848" s="1" t="s">
        <v>146</v>
      </c>
      <c r="H3848" s="1" t="s">
        <v>247</v>
      </c>
      <c r="I3848"/>
      <c r="J3848"/>
      <c r="K3848"/>
      <c r="L3848"/>
      <c r="M3848"/>
      <c r="N3848"/>
      <c r="O3848"/>
      <c r="Q3848" t="s">
        <v>25</v>
      </c>
      <c r="R3848" s="1" t="s">
        <v>5456</v>
      </c>
      <c r="S3848" s="1"/>
      <c r="T3848" s="1" t="s">
        <v>1093</v>
      </c>
      <c r="U3848" s="1" t="s">
        <v>28</v>
      </c>
      <c r="V3848" t="s">
        <v>29</v>
      </c>
      <c r="W3848"/>
      <c r="X3848" t="s">
        <v>30</v>
      </c>
    </row>
    <row r="3849" spans="2:24">
      <c r="B3849" s="2" t="s">
        <v>5457</v>
      </c>
      <c r="C3849" s="1"/>
      <c r="D3849" s="1"/>
      <c r="E3849" s="1"/>
      <c r="F3849" s="1"/>
      <c r="G3849" s="1"/>
      <c r="H3849" s="1"/>
      <c r="I3849"/>
      <c r="J3849"/>
      <c r="K3849"/>
      <c r="L3849"/>
      <c r="M3849"/>
      <c r="N3849"/>
      <c r="O3849"/>
      <c r="Q3849" t="s">
        <v>25</v>
      </c>
      <c r="R3849" s="1"/>
      <c r="S3849" s="1"/>
      <c r="T3849" s="1" t="s">
        <v>908</v>
      </c>
      <c r="U3849" s="1" t="s">
        <v>43</v>
      </c>
      <c r="V3849" t="s">
        <v>29</v>
      </c>
      <c r="W3849"/>
      <c r="X3849" t="s">
        <v>30</v>
      </c>
    </row>
    <row r="3850" spans="2:24">
      <c r="B3850" s="2" t="s">
        <v>5458</v>
      </c>
      <c r="C3850" s="1">
        <v>9839578644</v>
      </c>
      <c r="D3850" s="1"/>
      <c r="E3850" s="1"/>
      <c r="F3850" s="1"/>
      <c r="G3850" s="1" t="s">
        <v>146</v>
      </c>
      <c r="H3850" s="1" t="s">
        <v>57</v>
      </c>
      <c r="I3850"/>
      <c r="J3850"/>
      <c r="K3850"/>
      <c r="L3850"/>
      <c r="M3850"/>
      <c r="N3850"/>
      <c r="O3850"/>
      <c r="Q3850" t="s">
        <v>25</v>
      </c>
      <c r="R3850" s="1"/>
      <c r="S3850" s="1"/>
      <c r="T3850" s="1" t="s">
        <v>333</v>
      </c>
      <c r="U3850" s="1" t="s">
        <v>28</v>
      </c>
      <c r="V3850" t="s">
        <v>29</v>
      </c>
      <c r="W3850"/>
      <c r="X3850" t="s">
        <v>30</v>
      </c>
    </row>
    <row r="3851" spans="2:24">
      <c r="B3851" s="2" t="s">
        <v>5459</v>
      </c>
      <c r="C3851" s="1"/>
      <c r="D3851" s="1"/>
      <c r="E3851" s="1"/>
      <c r="F3851" s="1"/>
      <c r="G3851" s="1"/>
      <c r="H3851" s="1"/>
      <c r="I3851"/>
      <c r="J3851"/>
      <c r="K3851"/>
      <c r="L3851"/>
      <c r="M3851"/>
      <c r="N3851"/>
      <c r="O3851"/>
      <c r="Q3851" t="s">
        <v>25</v>
      </c>
      <c r="R3851" s="1"/>
      <c r="S3851" s="1"/>
      <c r="T3851" s="1" t="s">
        <v>2967</v>
      </c>
      <c r="U3851" s="1" t="s">
        <v>102</v>
      </c>
      <c r="V3851" t="s">
        <v>29</v>
      </c>
      <c r="W3851"/>
      <c r="X3851" t="s">
        <v>30</v>
      </c>
    </row>
    <row r="3852" spans="2:24">
      <c r="B3852" s="2" t="s">
        <v>5460</v>
      </c>
      <c r="C3852" s="1">
        <v>9958377491</v>
      </c>
      <c r="D3852" s="1"/>
      <c r="E3852" s="1"/>
      <c r="F3852" s="1"/>
      <c r="G3852" s="1" t="s">
        <v>56</v>
      </c>
      <c r="H3852" s="1" t="s">
        <v>57</v>
      </c>
      <c r="I3852"/>
      <c r="J3852"/>
      <c r="K3852"/>
      <c r="L3852"/>
      <c r="M3852"/>
      <c r="N3852"/>
      <c r="O3852"/>
      <c r="Q3852" t="s">
        <v>25</v>
      </c>
      <c r="R3852" s="1"/>
      <c r="S3852" s="1"/>
      <c r="T3852" s="1" t="s">
        <v>73</v>
      </c>
      <c r="U3852" s="1" t="s">
        <v>53</v>
      </c>
      <c r="V3852" t="s">
        <v>29</v>
      </c>
      <c r="W3852"/>
      <c r="X3852" t="s">
        <v>30</v>
      </c>
    </row>
    <row r="3853" spans="2:24">
      <c r="B3853" s="2" t="s">
        <v>5461</v>
      </c>
      <c r="C3853" s="1"/>
      <c r="D3853" s="1"/>
      <c r="E3853" s="1"/>
      <c r="F3853" s="1"/>
      <c r="G3853" s="1" t="s">
        <v>146</v>
      </c>
      <c r="H3853" s="1" t="s">
        <v>476</v>
      </c>
      <c r="I3853"/>
      <c r="J3853"/>
      <c r="K3853"/>
      <c r="L3853"/>
      <c r="M3853"/>
      <c r="N3853"/>
      <c r="O3853"/>
      <c r="Q3853" t="s">
        <v>25</v>
      </c>
      <c r="R3853" s="1"/>
      <c r="S3853" s="1"/>
      <c r="T3853" s="1" t="s">
        <v>382</v>
      </c>
      <c r="U3853" s="1" t="s">
        <v>53</v>
      </c>
      <c r="V3853" t="s">
        <v>29</v>
      </c>
      <c r="W3853"/>
      <c r="X3853" t="s">
        <v>30</v>
      </c>
    </row>
    <row r="3854" spans="2:24">
      <c r="B3854" s="2" t="s">
        <v>5462</v>
      </c>
      <c r="C3854" s="1"/>
      <c r="D3854" s="1"/>
      <c r="E3854" s="1"/>
      <c r="F3854" s="1"/>
      <c r="G3854" s="1"/>
      <c r="H3854" s="1"/>
      <c r="I3854"/>
      <c r="J3854"/>
      <c r="K3854"/>
      <c r="L3854"/>
      <c r="M3854"/>
      <c r="N3854"/>
      <c r="O3854"/>
      <c r="Q3854" t="s">
        <v>25</v>
      </c>
      <c r="R3854" s="1" t="s">
        <v>5463</v>
      </c>
      <c r="S3854" s="1"/>
      <c r="T3854" s="1" t="s">
        <v>849</v>
      </c>
      <c r="U3854" s="1" t="s">
        <v>284</v>
      </c>
      <c r="V3854" t="s">
        <v>29</v>
      </c>
      <c r="W3854"/>
      <c r="X3854" t="s">
        <v>30</v>
      </c>
    </row>
    <row r="3855" spans="2:24">
      <c r="B3855" s="2" t="s">
        <v>5464</v>
      </c>
      <c r="C3855" s="1"/>
      <c r="D3855" s="1"/>
      <c r="E3855" s="1"/>
      <c r="F3855" s="1"/>
      <c r="G3855" s="1"/>
      <c r="H3855" s="1"/>
      <c r="I3855"/>
      <c r="J3855"/>
      <c r="K3855"/>
      <c r="L3855"/>
      <c r="M3855"/>
      <c r="N3855"/>
      <c r="O3855"/>
      <c r="Q3855" t="s">
        <v>25</v>
      </c>
      <c r="R3855" s="1" t="s">
        <v>5465</v>
      </c>
      <c r="S3855" s="1"/>
      <c r="T3855" s="1" t="s">
        <v>305</v>
      </c>
      <c r="U3855" s="1" t="s">
        <v>33</v>
      </c>
      <c r="V3855" t="s">
        <v>29</v>
      </c>
      <c r="W3855"/>
      <c r="X3855" t="s">
        <v>30</v>
      </c>
    </row>
    <row r="3856" spans="2:24">
      <c r="B3856" s="2" t="s">
        <v>5466</v>
      </c>
      <c r="C3856" s="1"/>
      <c r="D3856" s="1"/>
      <c r="E3856" s="1"/>
      <c r="F3856" s="1"/>
      <c r="G3856" s="1"/>
      <c r="H3856" s="1"/>
      <c r="I3856"/>
      <c r="J3856"/>
      <c r="K3856"/>
      <c r="L3856"/>
      <c r="M3856"/>
      <c r="N3856"/>
      <c r="O3856"/>
      <c r="Q3856" t="s">
        <v>25</v>
      </c>
      <c r="R3856" s="1"/>
      <c r="S3856" s="1"/>
      <c r="T3856" s="1" t="s">
        <v>356</v>
      </c>
      <c r="U3856" s="1" t="s">
        <v>78</v>
      </c>
      <c r="V3856" t="s">
        <v>29</v>
      </c>
      <c r="W3856"/>
      <c r="X3856" t="s">
        <v>30</v>
      </c>
    </row>
    <row r="3857" spans="2:24">
      <c r="B3857" s="2" t="s">
        <v>5467</v>
      </c>
      <c r="C3857" s="1">
        <v>8459754502</v>
      </c>
      <c r="D3857" s="1"/>
      <c r="E3857" s="1"/>
      <c r="F3857" s="1"/>
      <c r="G3857" s="1" t="s">
        <v>72</v>
      </c>
      <c r="H3857" s="1" t="s">
        <v>46</v>
      </c>
      <c r="I3857"/>
      <c r="J3857"/>
      <c r="K3857"/>
      <c r="L3857"/>
      <c r="M3857"/>
      <c r="N3857"/>
      <c r="O3857"/>
      <c r="Q3857" t="s">
        <v>25</v>
      </c>
      <c r="R3857" s="1"/>
      <c r="S3857" s="1"/>
      <c r="T3857" s="1" t="s">
        <v>39</v>
      </c>
      <c r="U3857" s="1" t="s">
        <v>28</v>
      </c>
      <c r="V3857" t="s">
        <v>29</v>
      </c>
      <c r="W3857"/>
      <c r="X3857" t="s">
        <v>30</v>
      </c>
    </row>
    <row r="3858" spans="2:24">
      <c r="B3858" s="2" t="s">
        <v>5468</v>
      </c>
      <c r="C3858" s="1">
        <v>9810016306</v>
      </c>
      <c r="D3858" s="1"/>
      <c r="E3858" s="1"/>
      <c r="F3858" s="1"/>
      <c r="G3858" s="1" t="s">
        <v>146</v>
      </c>
      <c r="H3858" s="1" t="s">
        <v>247</v>
      </c>
      <c r="I3858"/>
      <c r="J3858"/>
      <c r="K3858"/>
      <c r="L3858"/>
      <c r="M3858"/>
      <c r="N3858"/>
      <c r="O3858"/>
      <c r="Q3858" t="s">
        <v>25</v>
      </c>
      <c r="R3858" s="1" t="s">
        <v>5469</v>
      </c>
      <c r="S3858" s="1"/>
      <c r="T3858" s="1" t="s">
        <v>660</v>
      </c>
      <c r="U3858" s="1" t="s">
        <v>53</v>
      </c>
      <c r="V3858" t="s">
        <v>29</v>
      </c>
      <c r="W3858"/>
      <c r="X3858" t="s">
        <v>30</v>
      </c>
    </row>
    <row r="3859" spans="2:24">
      <c r="B3859" s="2" t="s">
        <v>5470</v>
      </c>
      <c r="C3859" s="1">
        <v>9721504020</v>
      </c>
      <c r="D3859" s="1"/>
      <c r="E3859" s="1"/>
      <c r="F3859" s="1"/>
      <c r="G3859" s="1" t="s">
        <v>45</v>
      </c>
      <c r="H3859" s="1" t="s">
        <v>57</v>
      </c>
      <c r="I3859"/>
      <c r="J3859"/>
      <c r="K3859"/>
      <c r="L3859"/>
      <c r="M3859"/>
      <c r="N3859"/>
      <c r="O3859"/>
      <c r="Q3859" t="s">
        <v>25</v>
      </c>
      <c r="R3859" s="1" t="s">
        <v>5471</v>
      </c>
      <c r="S3859" s="1"/>
      <c r="T3859" s="1" t="s">
        <v>533</v>
      </c>
      <c r="U3859" s="1" t="s">
        <v>28</v>
      </c>
      <c r="V3859" t="s">
        <v>29</v>
      </c>
      <c r="W3859"/>
      <c r="X3859" t="s">
        <v>30</v>
      </c>
    </row>
    <row r="3860" spans="2:24">
      <c r="B3860" s="2" t="s">
        <v>5472</v>
      </c>
      <c r="C3860" s="1"/>
      <c r="D3860" s="1"/>
      <c r="E3860" s="1"/>
      <c r="F3860" s="1"/>
      <c r="G3860" s="1"/>
      <c r="H3860" s="1"/>
      <c r="I3860"/>
      <c r="J3860"/>
      <c r="K3860"/>
      <c r="L3860"/>
      <c r="M3860"/>
      <c r="N3860"/>
      <c r="O3860"/>
      <c r="Q3860" t="s">
        <v>25</v>
      </c>
      <c r="R3860" s="1" t="s">
        <v>5473</v>
      </c>
      <c r="S3860" s="1"/>
      <c r="T3860" s="1" t="s">
        <v>678</v>
      </c>
      <c r="U3860" s="1" t="s">
        <v>90</v>
      </c>
      <c r="V3860" t="s">
        <v>29</v>
      </c>
      <c r="W3860"/>
      <c r="X3860" t="s">
        <v>30</v>
      </c>
    </row>
    <row r="3861" spans="2:24">
      <c r="B3861" s="2" t="s">
        <v>5474</v>
      </c>
      <c r="C3861" s="1">
        <v>9741175332</v>
      </c>
      <c r="D3861" s="1"/>
      <c r="E3861" s="1"/>
      <c r="F3861" s="1"/>
      <c r="G3861" s="1" t="s">
        <v>45</v>
      </c>
      <c r="H3861" s="1" t="s">
        <v>92</v>
      </c>
      <c r="I3861"/>
      <c r="J3861"/>
      <c r="K3861"/>
      <c r="L3861"/>
      <c r="M3861"/>
      <c r="N3861"/>
      <c r="O3861"/>
      <c r="Q3861" t="s">
        <v>25</v>
      </c>
      <c r="R3861" s="1"/>
      <c r="S3861" s="1"/>
      <c r="T3861" s="1" t="s">
        <v>2862</v>
      </c>
      <c r="U3861" s="1" t="s">
        <v>102</v>
      </c>
      <c r="V3861" t="s">
        <v>29</v>
      </c>
      <c r="W3861"/>
      <c r="X3861" t="s">
        <v>30</v>
      </c>
    </row>
    <row r="3862" spans="2:24">
      <c r="B3862" s="2" t="s">
        <v>5475</v>
      </c>
      <c r="C3862" s="1"/>
      <c r="D3862" s="1"/>
      <c r="E3862" s="1"/>
      <c r="F3862" s="1"/>
      <c r="G3862" s="1"/>
      <c r="H3862" s="1"/>
      <c r="I3862"/>
      <c r="J3862"/>
      <c r="K3862"/>
      <c r="L3862"/>
      <c r="M3862"/>
      <c r="N3862"/>
      <c r="O3862"/>
      <c r="Q3862" t="s">
        <v>25</v>
      </c>
      <c r="R3862" s="1"/>
      <c r="S3862" s="1"/>
      <c r="T3862" s="1" t="s">
        <v>258</v>
      </c>
      <c r="U3862" s="1" t="s">
        <v>179</v>
      </c>
      <c r="V3862" t="s">
        <v>29</v>
      </c>
      <c r="W3862"/>
      <c r="X3862" t="s">
        <v>30</v>
      </c>
    </row>
    <row r="3863" spans="2:24">
      <c r="B3863" s="2" t="s">
        <v>5476</v>
      </c>
      <c r="C3863" s="1"/>
      <c r="D3863" s="1"/>
      <c r="E3863" s="1"/>
      <c r="F3863" s="1"/>
      <c r="G3863" s="1"/>
      <c r="H3863" s="1"/>
      <c r="I3863"/>
      <c r="J3863"/>
      <c r="K3863"/>
      <c r="L3863"/>
      <c r="M3863"/>
      <c r="N3863"/>
      <c r="O3863"/>
      <c r="Q3863" t="s">
        <v>25</v>
      </c>
      <c r="R3863" s="1" t="s">
        <v>5477</v>
      </c>
      <c r="S3863" s="1"/>
      <c r="T3863" s="1" t="s">
        <v>4566</v>
      </c>
      <c r="U3863" s="1" t="s">
        <v>90</v>
      </c>
      <c r="V3863" t="s">
        <v>29</v>
      </c>
      <c r="W3863"/>
      <c r="X3863" t="s">
        <v>30</v>
      </c>
    </row>
    <row r="3864" spans="2:24">
      <c r="B3864" s="2" t="s">
        <v>5478</v>
      </c>
      <c r="C3864" s="1">
        <v>9207070707</v>
      </c>
      <c r="D3864" s="1"/>
      <c r="E3864" s="1"/>
      <c r="F3864" s="1"/>
      <c r="G3864" s="1" t="s">
        <v>45</v>
      </c>
      <c r="H3864" s="1" t="s">
        <v>510</v>
      </c>
      <c r="I3864"/>
      <c r="J3864"/>
      <c r="K3864"/>
      <c r="L3864"/>
      <c r="M3864"/>
      <c r="N3864"/>
      <c r="O3864"/>
      <c r="Q3864" t="s">
        <v>25</v>
      </c>
      <c r="R3864" s="1" t="s">
        <v>5479</v>
      </c>
      <c r="S3864" s="1"/>
      <c r="T3864" s="1" t="s">
        <v>1896</v>
      </c>
      <c r="U3864" s="1" t="s">
        <v>37</v>
      </c>
      <c r="V3864" t="s">
        <v>29</v>
      </c>
      <c r="W3864"/>
      <c r="X3864" t="s">
        <v>30</v>
      </c>
    </row>
    <row r="3865" spans="2:24">
      <c r="B3865" s="2" t="s">
        <v>5480</v>
      </c>
      <c r="C3865" s="1"/>
      <c r="D3865" s="1"/>
      <c r="E3865" s="1"/>
      <c r="F3865" s="1"/>
      <c r="G3865" s="1"/>
      <c r="H3865" s="1"/>
      <c r="I3865"/>
      <c r="J3865"/>
      <c r="K3865"/>
      <c r="L3865"/>
      <c r="M3865"/>
      <c r="N3865"/>
      <c r="O3865"/>
      <c r="Q3865" t="s">
        <v>25</v>
      </c>
      <c r="R3865" s="1"/>
      <c r="S3865" s="1"/>
      <c r="T3865" s="1" t="s">
        <v>184</v>
      </c>
      <c r="U3865" s="1" t="s">
        <v>185</v>
      </c>
      <c r="V3865" t="s">
        <v>29</v>
      </c>
      <c r="W3865"/>
      <c r="X3865" t="s">
        <v>30</v>
      </c>
    </row>
    <row r="3866" spans="2:24">
      <c r="B3866" s="2" t="s">
        <v>5481</v>
      </c>
      <c r="C3866" s="1">
        <v>7503902786</v>
      </c>
      <c r="D3866" s="1"/>
      <c r="E3866" s="1"/>
      <c r="F3866" s="1"/>
      <c r="G3866" s="1" t="s">
        <v>146</v>
      </c>
      <c r="H3866" s="1" t="s">
        <v>247</v>
      </c>
      <c r="I3866"/>
      <c r="J3866"/>
      <c r="K3866"/>
      <c r="L3866"/>
      <c r="M3866"/>
      <c r="N3866"/>
      <c r="O3866"/>
      <c r="Q3866" t="s">
        <v>25</v>
      </c>
      <c r="R3866" s="1" t="s">
        <v>5482</v>
      </c>
      <c r="S3866" s="1"/>
      <c r="T3866" s="1" t="s">
        <v>39</v>
      </c>
      <c r="U3866" s="1" t="s">
        <v>28</v>
      </c>
      <c r="V3866" t="s">
        <v>29</v>
      </c>
      <c r="W3866"/>
      <c r="X3866" t="s">
        <v>30</v>
      </c>
    </row>
    <row r="3867" spans="2:24">
      <c r="B3867" s="2" t="s">
        <v>5483</v>
      </c>
      <c r="C3867" s="1">
        <v>9962798446</v>
      </c>
      <c r="D3867" s="1"/>
      <c r="E3867" s="1"/>
      <c r="F3867" s="1"/>
      <c r="G3867" s="1" t="s">
        <v>56</v>
      </c>
      <c r="H3867" s="1" t="s">
        <v>46</v>
      </c>
      <c r="I3867"/>
      <c r="J3867"/>
      <c r="K3867"/>
      <c r="L3867"/>
      <c r="M3867"/>
      <c r="N3867"/>
      <c r="O3867"/>
      <c r="Q3867" t="s">
        <v>25</v>
      </c>
      <c r="R3867" s="1"/>
      <c r="S3867" s="1"/>
      <c r="T3867" s="1" t="s">
        <v>784</v>
      </c>
      <c r="U3867" s="1" t="s">
        <v>179</v>
      </c>
      <c r="V3867" t="s">
        <v>29</v>
      </c>
      <c r="W3867"/>
      <c r="X3867" t="s">
        <v>30</v>
      </c>
    </row>
    <row r="3868" spans="2:24">
      <c r="B3868" s="2" t="s">
        <v>5484</v>
      </c>
      <c r="C3868" s="1"/>
      <c r="D3868" s="1"/>
      <c r="E3868" s="1"/>
      <c r="F3868" s="1"/>
      <c r="G3868" s="1"/>
      <c r="H3868" s="1"/>
      <c r="I3868"/>
      <c r="J3868"/>
      <c r="K3868"/>
      <c r="L3868"/>
      <c r="M3868"/>
      <c r="N3868"/>
      <c r="O3868"/>
      <c r="Q3868" t="s">
        <v>25</v>
      </c>
      <c r="R3868" s="1"/>
      <c r="S3868" s="1"/>
      <c r="T3868" s="1" t="s">
        <v>792</v>
      </c>
      <c r="U3868" s="1" t="s">
        <v>60</v>
      </c>
      <c r="V3868" t="s">
        <v>29</v>
      </c>
      <c r="W3868"/>
      <c r="X3868" t="s">
        <v>30</v>
      </c>
    </row>
    <row r="3869" spans="2:24">
      <c r="B3869" s="2" t="s">
        <v>5485</v>
      </c>
      <c r="C3869" s="1"/>
      <c r="D3869" s="1"/>
      <c r="E3869" s="1"/>
      <c r="F3869" s="1"/>
      <c r="G3869" s="1"/>
      <c r="H3869" s="1"/>
      <c r="I3869"/>
      <c r="J3869"/>
      <c r="K3869"/>
      <c r="L3869"/>
      <c r="M3869"/>
      <c r="N3869"/>
      <c r="O3869"/>
      <c r="Q3869" t="s">
        <v>25</v>
      </c>
      <c r="R3869" s="1" t="s">
        <v>5486</v>
      </c>
      <c r="S3869" s="1"/>
      <c r="T3869" s="1" t="s">
        <v>734</v>
      </c>
      <c r="U3869" s="1" t="s">
        <v>289</v>
      </c>
      <c r="V3869" t="s">
        <v>29</v>
      </c>
      <c r="W3869"/>
      <c r="X3869" t="s">
        <v>30</v>
      </c>
    </row>
    <row r="3870" spans="2:24">
      <c r="B3870" s="2" t="s">
        <v>5487</v>
      </c>
      <c r="C3870" s="1">
        <v>9937043816</v>
      </c>
      <c r="D3870" s="1"/>
      <c r="E3870" s="1"/>
      <c r="F3870" s="1"/>
      <c r="G3870" s="1" t="s">
        <v>45</v>
      </c>
      <c r="H3870" s="1" t="s">
        <v>57</v>
      </c>
      <c r="I3870"/>
      <c r="J3870"/>
      <c r="K3870"/>
      <c r="L3870"/>
      <c r="M3870"/>
      <c r="N3870"/>
      <c r="O3870"/>
      <c r="Q3870" t="s">
        <v>25</v>
      </c>
      <c r="R3870" s="1" t="s">
        <v>5488</v>
      </c>
      <c r="S3870" s="1"/>
      <c r="T3870" s="1" t="s">
        <v>239</v>
      </c>
      <c r="U3870" s="1" t="s">
        <v>240</v>
      </c>
      <c r="V3870" t="s">
        <v>29</v>
      </c>
      <c r="W3870"/>
      <c r="X3870" t="s">
        <v>30</v>
      </c>
    </row>
    <row r="3871" spans="2:24">
      <c r="B3871" s="2" t="s">
        <v>5489</v>
      </c>
      <c r="C3871" s="1" t="s">
        <v>5490</v>
      </c>
      <c r="D3871" s="1"/>
      <c r="E3871" s="1"/>
      <c r="F3871" s="1"/>
      <c r="G3871" s="1" t="s">
        <v>230</v>
      </c>
      <c r="H3871" s="1" t="s">
        <v>57</v>
      </c>
      <c r="I3871"/>
      <c r="J3871"/>
      <c r="K3871"/>
      <c r="L3871"/>
      <c r="M3871"/>
      <c r="N3871"/>
      <c r="O3871"/>
      <c r="Q3871" t="s">
        <v>25</v>
      </c>
      <c r="R3871" s="1" t="s">
        <v>5491</v>
      </c>
      <c r="S3871" s="1"/>
      <c r="T3871" s="1" t="s">
        <v>356</v>
      </c>
      <c r="U3871" s="1" t="s">
        <v>78</v>
      </c>
      <c r="V3871" t="s">
        <v>29</v>
      </c>
      <c r="W3871"/>
      <c r="X3871" t="s">
        <v>30</v>
      </c>
    </row>
    <row r="3872" spans="2:24">
      <c r="B3872" s="2" t="s">
        <v>5492</v>
      </c>
      <c r="C3872" s="1">
        <v>9871391492</v>
      </c>
      <c r="D3872" s="1"/>
      <c r="E3872" s="1"/>
      <c r="F3872" s="1"/>
      <c r="G3872" s="1" t="s">
        <v>146</v>
      </c>
      <c r="H3872" s="1" t="s">
        <v>331</v>
      </c>
      <c r="I3872"/>
      <c r="J3872"/>
      <c r="K3872"/>
      <c r="L3872"/>
      <c r="M3872"/>
      <c r="N3872"/>
      <c r="O3872"/>
      <c r="Q3872" t="s">
        <v>25</v>
      </c>
      <c r="R3872" s="1"/>
      <c r="S3872" s="1"/>
      <c r="T3872" s="1" t="s">
        <v>789</v>
      </c>
      <c r="U3872" s="1" t="s">
        <v>53</v>
      </c>
      <c r="V3872" t="s">
        <v>29</v>
      </c>
      <c r="W3872"/>
      <c r="X3872" t="s">
        <v>30</v>
      </c>
    </row>
    <row r="3873" spans="2:24">
      <c r="B3873" s="2" t="s">
        <v>5493</v>
      </c>
      <c r="C3873" s="1"/>
      <c r="D3873" s="1"/>
      <c r="E3873" s="1"/>
      <c r="F3873" s="1"/>
      <c r="G3873" s="1"/>
      <c r="H3873" s="1"/>
      <c r="I3873"/>
      <c r="J3873"/>
      <c r="K3873"/>
      <c r="L3873"/>
      <c r="M3873"/>
      <c r="N3873"/>
      <c r="O3873"/>
      <c r="Q3873" t="s">
        <v>25</v>
      </c>
      <c r="R3873" s="1" t="s">
        <v>5494</v>
      </c>
      <c r="S3873" s="1"/>
      <c r="T3873" s="1" t="s">
        <v>52</v>
      </c>
      <c r="U3873" s="1" t="s">
        <v>53</v>
      </c>
      <c r="V3873" t="s">
        <v>29</v>
      </c>
      <c r="W3873"/>
      <c r="X3873" t="s">
        <v>30</v>
      </c>
    </row>
    <row r="3874" spans="2:24">
      <c r="B3874" s="2" t="s">
        <v>5495</v>
      </c>
      <c r="C3874" s="1">
        <v>9810185435</v>
      </c>
      <c r="D3874" s="1"/>
      <c r="E3874" s="1"/>
      <c r="F3874" s="1"/>
      <c r="G3874" s="1" t="s">
        <v>230</v>
      </c>
      <c r="H3874" s="1" t="s">
        <v>46</v>
      </c>
      <c r="I3874"/>
      <c r="J3874"/>
      <c r="K3874"/>
      <c r="L3874"/>
      <c r="M3874"/>
      <c r="N3874"/>
      <c r="O3874"/>
      <c r="Q3874" t="s">
        <v>25</v>
      </c>
      <c r="R3874" s="1"/>
      <c r="S3874" s="1"/>
      <c r="T3874" s="1" t="s">
        <v>39</v>
      </c>
      <c r="U3874" s="1" t="s">
        <v>28</v>
      </c>
      <c r="V3874" t="s">
        <v>29</v>
      </c>
      <c r="W3874"/>
      <c r="X3874" t="s">
        <v>30</v>
      </c>
    </row>
    <row r="3875" spans="2:24">
      <c r="B3875" s="2" t="s">
        <v>5496</v>
      </c>
      <c r="C3875" s="1">
        <v>9829076729</v>
      </c>
      <c r="D3875" s="1"/>
      <c r="E3875" s="1"/>
      <c r="F3875" s="1"/>
      <c r="G3875" s="1" t="s">
        <v>146</v>
      </c>
      <c r="H3875" s="1" t="s">
        <v>476</v>
      </c>
      <c r="I3875"/>
      <c r="J3875"/>
      <c r="K3875"/>
      <c r="L3875"/>
      <c r="M3875"/>
      <c r="N3875"/>
      <c r="O3875"/>
      <c r="Q3875" t="s">
        <v>25</v>
      </c>
      <c r="R3875" s="1" t="s">
        <v>5497</v>
      </c>
      <c r="S3875" s="1"/>
      <c r="T3875" s="1" t="s">
        <v>95</v>
      </c>
      <c r="U3875" s="1" t="s">
        <v>43</v>
      </c>
      <c r="V3875" t="s">
        <v>29</v>
      </c>
      <c r="W3875"/>
      <c r="X3875" t="s">
        <v>30</v>
      </c>
    </row>
    <row r="3876" spans="2:24">
      <c r="B3876" s="2" t="s">
        <v>5498</v>
      </c>
      <c r="C3876" s="1">
        <v>9711138007</v>
      </c>
      <c r="D3876" s="1"/>
      <c r="E3876" s="1"/>
      <c r="F3876" s="1"/>
      <c r="G3876" s="1" t="s">
        <v>230</v>
      </c>
      <c r="H3876" s="1" t="s">
        <v>57</v>
      </c>
      <c r="I3876"/>
      <c r="J3876"/>
      <c r="K3876"/>
      <c r="L3876"/>
      <c r="M3876"/>
      <c r="N3876"/>
      <c r="O3876"/>
      <c r="Q3876" t="s">
        <v>25</v>
      </c>
      <c r="R3876" s="1"/>
      <c r="S3876" s="1"/>
      <c r="T3876" s="1" t="s">
        <v>73</v>
      </c>
      <c r="U3876" s="1" t="s">
        <v>53</v>
      </c>
      <c r="V3876" t="s">
        <v>29</v>
      </c>
      <c r="W3876"/>
      <c r="X3876" t="s">
        <v>30</v>
      </c>
    </row>
    <row r="3877" spans="2:24">
      <c r="B3877" s="2" t="s">
        <v>5499</v>
      </c>
      <c r="C3877" s="1">
        <v>9100222559</v>
      </c>
      <c r="D3877" s="1"/>
      <c r="E3877" s="1"/>
      <c r="F3877" s="1"/>
      <c r="G3877" s="1" t="s">
        <v>56</v>
      </c>
      <c r="H3877" s="1" t="s">
        <v>5500</v>
      </c>
      <c r="I3877"/>
      <c r="J3877"/>
      <c r="K3877"/>
      <c r="L3877"/>
      <c r="M3877"/>
      <c r="N3877"/>
      <c r="O3877"/>
      <c r="Q3877" t="s">
        <v>25</v>
      </c>
      <c r="R3877" s="1"/>
      <c r="S3877" s="1"/>
      <c r="T3877" s="1" t="s">
        <v>184</v>
      </c>
      <c r="U3877" s="1" t="s">
        <v>185</v>
      </c>
      <c r="V3877" t="s">
        <v>29</v>
      </c>
      <c r="W3877"/>
      <c r="X3877" t="s">
        <v>30</v>
      </c>
    </row>
    <row r="3878" spans="2:24">
      <c r="B3878" s="2" t="s">
        <v>5501</v>
      </c>
      <c r="C3878" s="1"/>
      <c r="D3878" s="1"/>
      <c r="E3878" s="1"/>
      <c r="F3878" s="1"/>
      <c r="G3878" s="1"/>
      <c r="H3878" s="1"/>
      <c r="I3878"/>
      <c r="J3878"/>
      <c r="K3878"/>
      <c r="L3878"/>
      <c r="M3878"/>
      <c r="N3878"/>
      <c r="O3878"/>
      <c r="Q3878" t="s">
        <v>25</v>
      </c>
      <c r="R3878" s="1" t="s">
        <v>5502</v>
      </c>
      <c r="S3878" s="1"/>
      <c r="T3878" s="1" t="s">
        <v>52</v>
      </c>
      <c r="U3878" s="1" t="s">
        <v>53</v>
      </c>
      <c r="V3878" t="s">
        <v>29</v>
      </c>
      <c r="W3878"/>
      <c r="X3878" t="s">
        <v>30</v>
      </c>
    </row>
    <row r="3879" spans="2:24">
      <c r="B3879" s="2" t="s">
        <v>5503</v>
      </c>
      <c r="C3879" s="1"/>
      <c r="D3879" s="1"/>
      <c r="E3879" s="1"/>
      <c r="F3879" s="1"/>
      <c r="G3879" s="1"/>
      <c r="H3879" s="1"/>
      <c r="I3879"/>
      <c r="J3879"/>
      <c r="K3879"/>
      <c r="L3879"/>
      <c r="M3879"/>
      <c r="N3879"/>
      <c r="O3879"/>
      <c r="Q3879" t="s">
        <v>25</v>
      </c>
      <c r="R3879" s="1" t="s">
        <v>5504</v>
      </c>
      <c r="S3879" s="1"/>
      <c r="T3879" s="1" t="s">
        <v>637</v>
      </c>
      <c r="U3879" s="1" t="s">
        <v>158</v>
      </c>
      <c r="V3879" t="s">
        <v>29</v>
      </c>
      <c r="W3879"/>
      <c r="X3879" t="s">
        <v>30</v>
      </c>
    </row>
    <row r="3880" spans="2:24">
      <c r="B3880" s="2" t="s">
        <v>5505</v>
      </c>
      <c r="C3880" s="1">
        <v>8589000055</v>
      </c>
      <c r="D3880" s="1"/>
      <c r="E3880" s="1"/>
      <c r="F3880" s="1"/>
      <c r="G3880" s="1" t="s">
        <v>915</v>
      </c>
      <c r="H3880" s="1" t="s">
        <v>57</v>
      </c>
      <c r="I3880"/>
      <c r="J3880"/>
      <c r="K3880"/>
      <c r="L3880"/>
      <c r="M3880"/>
      <c r="N3880"/>
      <c r="O3880"/>
      <c r="Q3880" t="s">
        <v>25</v>
      </c>
      <c r="R3880" s="1"/>
      <c r="S3880" s="1"/>
      <c r="T3880" s="1" t="s">
        <v>792</v>
      </c>
      <c r="U3880" s="1" t="s">
        <v>60</v>
      </c>
      <c r="V3880" t="s">
        <v>29</v>
      </c>
      <c r="W3880"/>
      <c r="X3880" t="s">
        <v>30</v>
      </c>
    </row>
    <row r="3881" spans="2:24">
      <c r="B3881" s="2" t="s">
        <v>5506</v>
      </c>
      <c r="C3881" s="1"/>
      <c r="D3881" s="1"/>
      <c r="E3881" s="1"/>
      <c r="F3881" s="1"/>
      <c r="G3881" s="1"/>
      <c r="H3881" s="1"/>
      <c r="I3881"/>
      <c r="J3881"/>
      <c r="K3881"/>
      <c r="L3881"/>
      <c r="M3881"/>
      <c r="N3881"/>
      <c r="O3881"/>
      <c r="Q3881" t="s">
        <v>25</v>
      </c>
      <c r="R3881" s="1"/>
      <c r="S3881" s="1"/>
      <c r="T3881" s="1" t="s">
        <v>172</v>
      </c>
      <c r="U3881" s="1" t="s">
        <v>43</v>
      </c>
      <c r="V3881" t="s">
        <v>29</v>
      </c>
      <c r="W3881"/>
      <c r="X3881" t="s">
        <v>30</v>
      </c>
    </row>
    <row r="3882" spans="2:24">
      <c r="B3882" s="2" t="s">
        <v>5507</v>
      </c>
      <c r="C3882" s="1"/>
      <c r="D3882" s="1"/>
      <c r="E3882" s="1"/>
      <c r="F3882" s="1"/>
      <c r="G3882" s="1"/>
      <c r="H3882" s="1"/>
      <c r="I3882"/>
      <c r="J3882"/>
      <c r="K3882"/>
      <c r="L3882"/>
      <c r="M3882"/>
      <c r="N3882"/>
      <c r="O3882"/>
      <c r="Q3882" t="s">
        <v>25</v>
      </c>
      <c r="R3882" s="1"/>
      <c r="S3882" s="1"/>
      <c r="T3882" s="1" t="s">
        <v>128</v>
      </c>
      <c r="U3882" s="1" t="s">
        <v>43</v>
      </c>
      <c r="V3882" t="s">
        <v>29</v>
      </c>
      <c r="W3882"/>
      <c r="X3882" t="s">
        <v>30</v>
      </c>
    </row>
    <row r="3883" spans="2:24">
      <c r="B3883" s="2" t="s">
        <v>5508</v>
      </c>
      <c r="C3883" s="1"/>
      <c r="D3883" s="1"/>
      <c r="E3883" s="1"/>
      <c r="F3883" s="1"/>
      <c r="G3883" s="1"/>
      <c r="H3883" s="1"/>
      <c r="I3883"/>
      <c r="J3883"/>
      <c r="K3883"/>
      <c r="L3883"/>
      <c r="M3883"/>
      <c r="N3883"/>
      <c r="O3883"/>
      <c r="Q3883" t="s">
        <v>25</v>
      </c>
      <c r="R3883" s="1"/>
      <c r="S3883" s="1"/>
      <c r="T3883" s="1" t="s">
        <v>211</v>
      </c>
      <c r="U3883" s="1" t="s">
        <v>33</v>
      </c>
      <c r="V3883" t="s">
        <v>29</v>
      </c>
      <c r="W3883"/>
      <c r="X3883" t="s">
        <v>30</v>
      </c>
    </row>
    <row r="3884" spans="2:24">
      <c r="B3884" s="2" t="s">
        <v>5509</v>
      </c>
      <c r="C3884" s="1"/>
      <c r="D3884" s="1"/>
      <c r="E3884" s="1"/>
      <c r="F3884" s="1"/>
      <c r="G3884" s="1"/>
      <c r="H3884" s="1"/>
      <c r="I3884"/>
      <c r="J3884"/>
      <c r="K3884"/>
      <c r="L3884"/>
      <c r="M3884"/>
      <c r="N3884"/>
      <c r="O3884"/>
      <c r="Q3884" t="s">
        <v>25</v>
      </c>
      <c r="R3884" s="1"/>
      <c r="S3884" s="1"/>
      <c r="T3884" s="1" t="s">
        <v>52</v>
      </c>
      <c r="U3884" s="1" t="s">
        <v>53</v>
      </c>
      <c r="V3884" t="s">
        <v>29</v>
      </c>
      <c r="W3884"/>
      <c r="X3884" t="s">
        <v>30</v>
      </c>
    </row>
    <row r="3885" spans="2:24">
      <c r="B3885" s="2" t="s">
        <v>5510</v>
      </c>
      <c r="C3885" s="1"/>
      <c r="D3885" s="1"/>
      <c r="E3885" s="1"/>
      <c r="F3885" s="1"/>
      <c r="G3885" s="1"/>
      <c r="H3885" s="1"/>
      <c r="I3885"/>
      <c r="J3885"/>
      <c r="K3885"/>
      <c r="L3885"/>
      <c r="M3885"/>
      <c r="N3885"/>
      <c r="O3885"/>
      <c r="Q3885" t="s">
        <v>25</v>
      </c>
      <c r="R3885" s="1"/>
      <c r="S3885" s="1"/>
      <c r="T3885" s="1" t="s">
        <v>291</v>
      </c>
      <c r="U3885" s="1" t="s">
        <v>60</v>
      </c>
      <c r="V3885" t="s">
        <v>29</v>
      </c>
      <c r="W3885"/>
      <c r="X3885" t="s">
        <v>30</v>
      </c>
    </row>
    <row r="3886" spans="2:24">
      <c r="B3886" s="2" t="s">
        <v>5511</v>
      </c>
      <c r="C3886" s="1">
        <v>9919551100</v>
      </c>
      <c r="D3886" s="1"/>
      <c r="E3886" s="1"/>
      <c r="F3886" s="1"/>
      <c r="G3886" s="1" t="s">
        <v>45</v>
      </c>
      <c r="H3886" s="1" t="s">
        <v>331</v>
      </c>
      <c r="I3886"/>
      <c r="J3886"/>
      <c r="K3886"/>
      <c r="L3886"/>
      <c r="M3886"/>
      <c r="N3886"/>
      <c r="O3886"/>
      <c r="Q3886" t="s">
        <v>25</v>
      </c>
      <c r="R3886" s="1"/>
      <c r="S3886" s="1"/>
      <c r="T3886" s="1" t="s">
        <v>217</v>
      </c>
      <c r="U3886" s="1" t="s">
        <v>28</v>
      </c>
      <c r="V3886" t="s">
        <v>29</v>
      </c>
      <c r="W3886"/>
      <c r="X3886" t="s">
        <v>30</v>
      </c>
    </row>
    <row r="3887" spans="2:24">
      <c r="B3887" s="2" t="s">
        <v>5512</v>
      </c>
      <c r="C3887" s="1"/>
      <c r="D3887" s="1"/>
      <c r="E3887" s="1"/>
      <c r="F3887" s="1"/>
      <c r="G3887" s="1"/>
      <c r="H3887" s="1"/>
      <c r="I3887"/>
      <c r="J3887"/>
      <c r="K3887"/>
      <c r="L3887"/>
      <c r="M3887"/>
      <c r="N3887"/>
      <c r="O3887"/>
      <c r="Q3887" t="s">
        <v>25</v>
      </c>
      <c r="R3887" s="1" t="s">
        <v>5513</v>
      </c>
      <c r="S3887" s="1"/>
      <c r="T3887" s="1" t="s">
        <v>110</v>
      </c>
      <c r="U3887" s="1" t="s">
        <v>105</v>
      </c>
      <c r="V3887" t="s">
        <v>29</v>
      </c>
      <c r="W3887"/>
      <c r="X3887" t="s">
        <v>30</v>
      </c>
    </row>
    <row r="3888" spans="2:24">
      <c r="B3888" s="2" t="s">
        <v>5514</v>
      </c>
      <c r="C3888" s="1"/>
      <c r="D3888" s="1"/>
      <c r="E3888" s="1"/>
      <c r="F3888" s="1"/>
      <c r="G3888" s="1"/>
      <c r="H3888" s="1"/>
      <c r="I3888"/>
      <c r="J3888"/>
      <c r="K3888"/>
      <c r="L3888"/>
      <c r="M3888"/>
      <c r="N3888"/>
      <c r="O3888"/>
      <c r="Q3888" t="s">
        <v>25</v>
      </c>
      <c r="R3888" s="1" t="s">
        <v>5515</v>
      </c>
      <c r="S3888" s="1"/>
      <c r="T3888" s="1" t="s">
        <v>193</v>
      </c>
      <c r="U3888" s="1" t="s">
        <v>33</v>
      </c>
      <c r="V3888" t="s">
        <v>29</v>
      </c>
      <c r="W3888"/>
      <c r="X3888" t="s">
        <v>30</v>
      </c>
    </row>
    <row r="3889" spans="2:24">
      <c r="B3889" s="2" t="s">
        <v>5516</v>
      </c>
      <c r="C3889" s="1">
        <v>9910456444</v>
      </c>
      <c r="D3889" s="1"/>
      <c r="E3889" s="1"/>
      <c r="F3889" s="1"/>
      <c r="G3889" s="1" t="s">
        <v>72</v>
      </c>
      <c r="H3889" s="1" t="s">
        <v>695</v>
      </c>
      <c r="I3889"/>
      <c r="J3889"/>
      <c r="K3889"/>
      <c r="L3889"/>
      <c r="M3889"/>
      <c r="N3889"/>
      <c r="O3889"/>
      <c r="Q3889" t="s">
        <v>25</v>
      </c>
      <c r="R3889" s="1"/>
      <c r="S3889" s="1"/>
      <c r="T3889" s="1" t="s">
        <v>84</v>
      </c>
      <c r="U3889" s="1" t="s">
        <v>53</v>
      </c>
      <c r="V3889" t="s">
        <v>29</v>
      </c>
      <c r="W3889"/>
      <c r="X3889" t="s">
        <v>30</v>
      </c>
    </row>
    <row r="3890" spans="2:24">
      <c r="B3890" s="2" t="s">
        <v>5517</v>
      </c>
      <c r="C3890" s="1"/>
      <c r="D3890" s="1"/>
      <c r="E3890" s="1"/>
      <c r="F3890" s="1"/>
      <c r="G3890" s="1"/>
      <c r="H3890" s="1"/>
      <c r="I3890"/>
      <c r="J3890"/>
      <c r="K3890"/>
      <c r="L3890"/>
      <c r="M3890"/>
      <c r="N3890"/>
      <c r="O3890"/>
      <c r="Q3890" t="s">
        <v>25</v>
      </c>
      <c r="R3890" s="1"/>
      <c r="S3890" s="1"/>
      <c r="T3890" s="1" t="s">
        <v>734</v>
      </c>
      <c r="U3890" s="1" t="s">
        <v>289</v>
      </c>
      <c r="V3890" t="s">
        <v>29</v>
      </c>
      <c r="W3890"/>
      <c r="X3890" t="s">
        <v>30</v>
      </c>
    </row>
    <row r="3891" spans="2:24">
      <c r="B3891" s="2" t="s">
        <v>5518</v>
      </c>
      <c r="C3891" s="1">
        <v>9662242078</v>
      </c>
      <c r="D3891" s="1"/>
      <c r="E3891" s="1"/>
      <c r="F3891" s="1"/>
      <c r="G3891" s="1" t="s">
        <v>1216</v>
      </c>
      <c r="H3891" s="1" t="s">
        <v>57</v>
      </c>
      <c r="I3891"/>
      <c r="J3891"/>
      <c r="K3891"/>
      <c r="L3891"/>
      <c r="M3891"/>
      <c r="N3891"/>
      <c r="O3891"/>
      <c r="Q3891" t="s">
        <v>25</v>
      </c>
      <c r="R3891" s="1"/>
      <c r="S3891" s="1"/>
      <c r="T3891" s="1" t="s">
        <v>255</v>
      </c>
      <c r="U3891" s="1" t="s">
        <v>116</v>
      </c>
      <c r="V3891" t="s">
        <v>29</v>
      </c>
      <c r="W3891"/>
      <c r="X3891" t="s">
        <v>30</v>
      </c>
    </row>
    <row r="3892" spans="2:24">
      <c r="B3892" s="2" t="s">
        <v>5519</v>
      </c>
      <c r="C3892" s="1"/>
      <c r="D3892" s="1"/>
      <c r="E3892" s="1"/>
      <c r="F3892" s="1"/>
      <c r="G3892" s="1"/>
      <c r="H3892" s="1"/>
      <c r="I3892"/>
      <c r="J3892"/>
      <c r="K3892"/>
      <c r="L3892"/>
      <c r="M3892"/>
      <c r="N3892"/>
      <c r="O3892"/>
      <c r="Q3892" t="s">
        <v>25</v>
      </c>
      <c r="R3892" s="1"/>
      <c r="S3892" s="1"/>
      <c r="T3892" s="1" t="s">
        <v>787</v>
      </c>
      <c r="U3892" s="1" t="s">
        <v>43</v>
      </c>
      <c r="V3892" t="s">
        <v>29</v>
      </c>
      <c r="W3892"/>
      <c r="X3892" t="s">
        <v>30</v>
      </c>
    </row>
    <row r="3893" spans="2:24">
      <c r="B3893" s="2" t="s">
        <v>5520</v>
      </c>
      <c r="C3893" s="1"/>
      <c r="D3893" s="1"/>
      <c r="E3893" s="1"/>
      <c r="F3893" s="1"/>
      <c r="G3893" s="1"/>
      <c r="H3893" s="1"/>
      <c r="I3893"/>
      <c r="J3893"/>
      <c r="K3893"/>
      <c r="L3893"/>
      <c r="M3893"/>
      <c r="N3893"/>
      <c r="O3893"/>
      <c r="Q3893" t="s">
        <v>25</v>
      </c>
      <c r="R3893" s="1" t="s">
        <v>5521</v>
      </c>
      <c r="S3893" s="1"/>
      <c r="T3893" s="1" t="s">
        <v>52</v>
      </c>
      <c r="U3893" s="1" t="s">
        <v>53</v>
      </c>
      <c r="V3893" t="s">
        <v>29</v>
      </c>
      <c r="W3893"/>
      <c r="X3893" t="s">
        <v>30</v>
      </c>
    </row>
    <row r="3894" spans="2:24">
      <c r="B3894" s="2" t="s">
        <v>5522</v>
      </c>
      <c r="C3894" s="1">
        <v>9532255550</v>
      </c>
      <c r="D3894" s="1"/>
      <c r="E3894" s="1"/>
      <c r="F3894" s="1"/>
      <c r="G3894" s="1" t="s">
        <v>45</v>
      </c>
      <c r="H3894" s="1" t="s">
        <v>476</v>
      </c>
      <c r="I3894"/>
      <c r="J3894"/>
      <c r="K3894"/>
      <c r="L3894"/>
      <c r="M3894"/>
      <c r="N3894"/>
      <c r="O3894"/>
      <c r="Q3894" t="s">
        <v>25</v>
      </c>
      <c r="R3894" s="1"/>
      <c r="S3894" s="1"/>
      <c r="T3894" s="1" t="s">
        <v>281</v>
      </c>
      <c r="U3894" s="1" t="s">
        <v>28</v>
      </c>
      <c r="V3894" t="s">
        <v>29</v>
      </c>
      <c r="W3894"/>
      <c r="X3894" t="s">
        <v>30</v>
      </c>
    </row>
    <row r="3895" spans="2:24">
      <c r="B3895" s="2" t="s">
        <v>5523</v>
      </c>
      <c r="C3895" s="1"/>
      <c r="D3895" s="1"/>
      <c r="E3895" s="1"/>
      <c r="F3895" s="1"/>
      <c r="G3895" s="1" t="s">
        <v>146</v>
      </c>
      <c r="H3895" s="1" t="s">
        <v>476</v>
      </c>
      <c r="I3895"/>
      <c r="J3895"/>
      <c r="K3895"/>
      <c r="L3895"/>
      <c r="M3895"/>
      <c r="N3895"/>
      <c r="O3895"/>
      <c r="Q3895" t="s">
        <v>25</v>
      </c>
      <c r="R3895" s="1"/>
      <c r="S3895" s="1"/>
      <c r="T3895" s="1" t="s">
        <v>167</v>
      </c>
      <c r="U3895" s="1" t="s">
        <v>28</v>
      </c>
      <c r="V3895" t="s">
        <v>29</v>
      </c>
      <c r="W3895"/>
      <c r="X3895" t="s">
        <v>30</v>
      </c>
    </row>
    <row r="3896" spans="2:24">
      <c r="B3896" s="2" t="s">
        <v>5524</v>
      </c>
      <c r="C3896" s="1">
        <v>9810077174</v>
      </c>
      <c r="D3896" s="1"/>
      <c r="E3896" s="1"/>
      <c r="F3896" s="1"/>
      <c r="G3896" s="1" t="s">
        <v>146</v>
      </c>
      <c r="H3896" s="1" t="s">
        <v>247</v>
      </c>
      <c r="I3896"/>
      <c r="J3896"/>
      <c r="K3896"/>
      <c r="L3896"/>
      <c r="M3896"/>
      <c r="N3896"/>
      <c r="O3896"/>
      <c r="Q3896" t="s">
        <v>25</v>
      </c>
      <c r="R3896" s="1" t="s">
        <v>5525</v>
      </c>
      <c r="S3896" s="1"/>
      <c r="T3896" s="1" t="s">
        <v>594</v>
      </c>
      <c r="U3896" s="1" t="s">
        <v>53</v>
      </c>
      <c r="V3896" t="s">
        <v>29</v>
      </c>
      <c r="W3896"/>
      <c r="X3896" t="s">
        <v>30</v>
      </c>
    </row>
    <row r="3897" spans="2:24">
      <c r="B3897" s="2" t="s">
        <v>5526</v>
      </c>
      <c r="C3897" s="1"/>
      <c r="D3897" s="1"/>
      <c r="E3897" s="1"/>
      <c r="F3897" s="1"/>
      <c r="G3897" s="1"/>
      <c r="H3897" s="1"/>
      <c r="I3897"/>
      <c r="J3897"/>
      <c r="K3897"/>
      <c r="L3897"/>
      <c r="M3897"/>
      <c r="N3897"/>
      <c r="O3897"/>
      <c r="Q3897" t="s">
        <v>25</v>
      </c>
      <c r="R3897" s="1"/>
      <c r="S3897" s="1"/>
      <c r="T3897" s="1" t="s">
        <v>66</v>
      </c>
      <c r="U3897" s="1" t="s">
        <v>28</v>
      </c>
      <c r="V3897" t="s">
        <v>29</v>
      </c>
      <c r="W3897"/>
      <c r="X3897" t="s">
        <v>30</v>
      </c>
    </row>
    <row r="3898" spans="2:24">
      <c r="B3898" s="2" t="s">
        <v>5527</v>
      </c>
      <c r="C3898" s="1">
        <v>9766284567</v>
      </c>
      <c r="D3898" s="1"/>
      <c r="E3898" s="1"/>
      <c r="F3898" s="1"/>
      <c r="G3898" s="1" t="s">
        <v>45</v>
      </c>
      <c r="H3898" s="1" t="s">
        <v>247</v>
      </c>
      <c r="I3898"/>
      <c r="J3898"/>
      <c r="K3898"/>
      <c r="L3898"/>
      <c r="M3898"/>
      <c r="N3898"/>
      <c r="O3898"/>
      <c r="Q3898" t="s">
        <v>25</v>
      </c>
      <c r="R3898" s="1" t="s">
        <v>5528</v>
      </c>
      <c r="S3898" s="1"/>
      <c r="T3898" s="1" t="s">
        <v>318</v>
      </c>
      <c r="U3898" s="1" t="s">
        <v>319</v>
      </c>
      <c r="V3898" t="s">
        <v>29</v>
      </c>
      <c r="W3898"/>
      <c r="X3898" t="s">
        <v>30</v>
      </c>
    </row>
    <row r="3899" spans="2:24">
      <c r="B3899" s="2" t="s">
        <v>5529</v>
      </c>
      <c r="C3899" s="1">
        <v>9842105077</v>
      </c>
      <c r="D3899" s="1"/>
      <c r="E3899" s="1"/>
      <c r="F3899" s="1"/>
      <c r="G3899" s="1" t="s">
        <v>146</v>
      </c>
      <c r="H3899" s="1" t="s">
        <v>331</v>
      </c>
      <c r="I3899"/>
      <c r="J3899"/>
      <c r="K3899"/>
      <c r="L3899"/>
      <c r="M3899"/>
      <c r="N3899"/>
      <c r="O3899"/>
      <c r="Q3899" t="s">
        <v>25</v>
      </c>
      <c r="R3899" s="1"/>
      <c r="S3899" s="1"/>
      <c r="T3899" s="1" t="s">
        <v>3077</v>
      </c>
      <c r="U3899" s="1" t="s">
        <v>179</v>
      </c>
      <c r="V3899" t="s">
        <v>29</v>
      </c>
      <c r="W3899"/>
      <c r="X3899" t="s">
        <v>30</v>
      </c>
    </row>
    <row r="3900" spans="2:24">
      <c r="B3900" s="2" t="s">
        <v>5530</v>
      </c>
      <c r="C3900" s="1"/>
      <c r="D3900" s="1"/>
      <c r="E3900" s="1"/>
      <c r="F3900" s="1"/>
      <c r="G3900" s="1"/>
      <c r="H3900" s="1"/>
      <c r="I3900"/>
      <c r="J3900"/>
      <c r="K3900"/>
      <c r="L3900"/>
      <c r="M3900"/>
      <c r="N3900"/>
      <c r="O3900"/>
      <c r="Q3900" t="s">
        <v>25</v>
      </c>
      <c r="R3900" s="1"/>
      <c r="S3900" s="1"/>
      <c r="T3900" s="1" t="s">
        <v>5531</v>
      </c>
      <c r="U3900" s="1" t="s">
        <v>116</v>
      </c>
      <c r="V3900" t="s">
        <v>29</v>
      </c>
      <c r="W3900"/>
      <c r="X3900" t="s">
        <v>30</v>
      </c>
    </row>
    <row r="3901" spans="2:24">
      <c r="B3901" s="2" t="s">
        <v>5532</v>
      </c>
      <c r="C3901" s="1">
        <v>9926102851</v>
      </c>
      <c r="D3901" s="1"/>
      <c r="E3901" s="1"/>
      <c r="F3901" s="1"/>
      <c r="G3901" s="1" t="s">
        <v>72</v>
      </c>
      <c r="H3901" s="1" t="s">
        <v>57</v>
      </c>
      <c r="I3901"/>
      <c r="J3901"/>
      <c r="K3901"/>
      <c r="L3901"/>
      <c r="M3901"/>
      <c r="N3901"/>
      <c r="O3901"/>
      <c r="Q3901" t="s">
        <v>25</v>
      </c>
      <c r="R3901" s="1"/>
      <c r="S3901" s="1"/>
      <c r="T3901" s="1" t="s">
        <v>391</v>
      </c>
      <c r="U3901" s="1" t="s">
        <v>350</v>
      </c>
      <c r="V3901" t="s">
        <v>29</v>
      </c>
      <c r="W3901"/>
      <c r="X3901" t="s">
        <v>30</v>
      </c>
    </row>
    <row r="3902" spans="2:24">
      <c r="B3902" s="2" t="s">
        <v>5533</v>
      </c>
      <c r="C3902" s="1">
        <v>9818111295</v>
      </c>
      <c r="D3902" s="1"/>
      <c r="E3902" s="1"/>
      <c r="F3902" s="1"/>
      <c r="G3902" s="1" t="s">
        <v>72</v>
      </c>
      <c r="H3902" s="1" t="s">
        <v>57</v>
      </c>
      <c r="I3902"/>
      <c r="J3902"/>
      <c r="K3902"/>
      <c r="L3902"/>
      <c r="M3902"/>
      <c r="N3902"/>
      <c r="O3902"/>
      <c r="Q3902" t="s">
        <v>25</v>
      </c>
      <c r="R3902" s="1"/>
      <c r="S3902" s="1"/>
      <c r="T3902" s="1" t="s">
        <v>660</v>
      </c>
      <c r="U3902" s="1" t="s">
        <v>53</v>
      </c>
      <c r="V3902" t="s">
        <v>29</v>
      </c>
      <c r="W3902"/>
      <c r="X3902" t="s">
        <v>30</v>
      </c>
    </row>
    <row r="3903" spans="2:24">
      <c r="B3903" s="2" t="s">
        <v>5534</v>
      </c>
      <c r="C3903" s="1"/>
      <c r="D3903" s="1"/>
      <c r="E3903" s="1"/>
      <c r="F3903" s="1"/>
      <c r="G3903" s="1"/>
      <c r="H3903" s="1"/>
      <c r="I3903"/>
      <c r="J3903"/>
      <c r="K3903"/>
      <c r="L3903"/>
      <c r="M3903"/>
      <c r="N3903"/>
      <c r="O3903"/>
      <c r="Q3903" t="s">
        <v>25</v>
      </c>
      <c r="R3903" s="1"/>
      <c r="S3903" s="1"/>
      <c r="T3903" s="1" t="s">
        <v>39</v>
      </c>
      <c r="U3903" s="1" t="s">
        <v>28</v>
      </c>
      <c r="V3903" t="s">
        <v>29</v>
      </c>
      <c r="W3903"/>
      <c r="X3903" t="s">
        <v>30</v>
      </c>
    </row>
    <row r="3904" spans="2:24">
      <c r="B3904" s="2" t="s">
        <v>5535</v>
      </c>
      <c r="C3904" s="1">
        <v>9372480516</v>
      </c>
      <c r="D3904" s="1"/>
      <c r="E3904" s="1"/>
      <c r="F3904" s="1"/>
      <c r="G3904" s="1" t="s">
        <v>45</v>
      </c>
      <c r="H3904" s="1" t="s">
        <v>331</v>
      </c>
      <c r="I3904"/>
      <c r="J3904"/>
      <c r="K3904"/>
      <c r="L3904"/>
      <c r="M3904"/>
      <c r="N3904"/>
      <c r="O3904"/>
      <c r="Q3904" t="s">
        <v>25</v>
      </c>
      <c r="R3904" s="1" t="s">
        <v>5536</v>
      </c>
      <c r="S3904" s="1"/>
      <c r="T3904" s="1" t="s">
        <v>2921</v>
      </c>
      <c r="U3904" s="1" t="s">
        <v>33</v>
      </c>
      <c r="V3904" t="s">
        <v>29</v>
      </c>
      <c r="W3904"/>
      <c r="X3904" t="s">
        <v>30</v>
      </c>
    </row>
    <row r="3905" spans="2:24">
      <c r="B3905" s="2" t="s">
        <v>5537</v>
      </c>
      <c r="C3905" s="1"/>
      <c r="D3905" s="1"/>
      <c r="E3905" s="1"/>
      <c r="F3905" s="1"/>
      <c r="G3905" s="1"/>
      <c r="H3905" s="1"/>
      <c r="I3905"/>
      <c r="J3905"/>
      <c r="K3905"/>
      <c r="L3905"/>
      <c r="M3905"/>
      <c r="N3905"/>
      <c r="O3905"/>
      <c r="Q3905" t="s">
        <v>25</v>
      </c>
      <c r="R3905" s="1" t="s">
        <v>5538</v>
      </c>
      <c r="S3905" s="1"/>
      <c r="T3905" s="1" t="s">
        <v>52</v>
      </c>
      <c r="U3905" s="1" t="s">
        <v>53</v>
      </c>
      <c r="V3905" t="s">
        <v>29</v>
      </c>
      <c r="W3905"/>
      <c r="X3905" t="s">
        <v>30</v>
      </c>
    </row>
    <row r="3906" spans="2:24">
      <c r="B3906" s="2" t="s">
        <v>5539</v>
      </c>
      <c r="C3906" s="1"/>
      <c r="D3906" s="1"/>
      <c r="E3906" s="1"/>
      <c r="F3906" s="1"/>
      <c r="G3906" s="1"/>
      <c r="H3906" s="1"/>
      <c r="I3906"/>
      <c r="J3906"/>
      <c r="K3906"/>
      <c r="L3906"/>
      <c r="M3906"/>
      <c r="N3906"/>
      <c r="O3906"/>
      <c r="Q3906" t="s">
        <v>25</v>
      </c>
      <c r="R3906" s="1"/>
      <c r="S3906" s="1"/>
      <c r="T3906" s="1" t="s">
        <v>1608</v>
      </c>
      <c r="U3906" s="1" t="s">
        <v>90</v>
      </c>
      <c r="V3906" t="s">
        <v>29</v>
      </c>
      <c r="W3906"/>
      <c r="X3906" t="s">
        <v>30</v>
      </c>
    </row>
    <row r="3907" spans="2:24">
      <c r="B3907" s="2" t="s">
        <v>5540</v>
      </c>
      <c r="C3907" s="1">
        <v>8385921116</v>
      </c>
      <c r="D3907" s="1"/>
      <c r="E3907" s="1"/>
      <c r="F3907" s="1"/>
      <c r="G3907" s="1" t="s">
        <v>146</v>
      </c>
      <c r="H3907" s="1" t="s">
        <v>1268</v>
      </c>
      <c r="I3907"/>
      <c r="J3907"/>
      <c r="K3907"/>
      <c r="L3907"/>
      <c r="M3907"/>
      <c r="N3907"/>
      <c r="O3907"/>
      <c r="Q3907" t="s">
        <v>25</v>
      </c>
      <c r="R3907" s="1"/>
      <c r="S3907" s="1"/>
      <c r="T3907" s="1" t="s">
        <v>908</v>
      </c>
      <c r="U3907" s="1" t="s">
        <v>43</v>
      </c>
      <c r="V3907" t="s">
        <v>29</v>
      </c>
      <c r="W3907"/>
      <c r="X3907" t="s">
        <v>30</v>
      </c>
    </row>
    <row r="3908" spans="2:24">
      <c r="B3908" s="2" t="s">
        <v>5541</v>
      </c>
      <c r="C3908" s="1"/>
      <c r="D3908" s="1"/>
      <c r="E3908" s="1"/>
      <c r="F3908" s="1"/>
      <c r="G3908" s="1"/>
      <c r="H3908" s="1"/>
      <c r="I3908"/>
      <c r="J3908"/>
      <c r="K3908"/>
      <c r="L3908"/>
      <c r="M3908"/>
      <c r="N3908"/>
      <c r="O3908"/>
      <c r="Q3908" t="s">
        <v>25</v>
      </c>
      <c r="R3908" s="1"/>
      <c r="S3908" s="1"/>
      <c r="T3908" s="1" t="s">
        <v>52</v>
      </c>
      <c r="U3908" s="1" t="s">
        <v>53</v>
      </c>
      <c r="V3908" t="s">
        <v>29</v>
      </c>
      <c r="W3908"/>
      <c r="X3908" t="s">
        <v>30</v>
      </c>
    </row>
    <row r="3909" spans="2:24">
      <c r="B3909" s="2" t="s">
        <v>5542</v>
      </c>
      <c r="C3909" s="1">
        <v>9669683009</v>
      </c>
      <c r="D3909" s="1"/>
      <c r="E3909" s="1"/>
      <c r="F3909" s="1"/>
      <c r="G3909" s="1" t="s">
        <v>146</v>
      </c>
      <c r="H3909" s="1" t="s">
        <v>247</v>
      </c>
      <c r="I3909"/>
      <c r="J3909"/>
      <c r="K3909"/>
      <c r="L3909"/>
      <c r="M3909"/>
      <c r="N3909"/>
      <c r="O3909"/>
      <c r="Q3909" t="s">
        <v>25</v>
      </c>
      <c r="R3909" s="1"/>
      <c r="S3909" s="1"/>
      <c r="T3909" s="1" t="s">
        <v>1496</v>
      </c>
      <c r="U3909" s="1" t="s">
        <v>105</v>
      </c>
      <c r="V3909" t="s">
        <v>29</v>
      </c>
      <c r="W3909"/>
      <c r="X3909" t="s">
        <v>30</v>
      </c>
    </row>
    <row r="3910" spans="2:24">
      <c r="B3910" s="2" t="s">
        <v>5543</v>
      </c>
      <c r="C3910" s="1"/>
      <c r="D3910" s="1"/>
      <c r="E3910" s="1"/>
      <c r="F3910" s="1"/>
      <c r="G3910" s="1"/>
      <c r="H3910" s="1"/>
      <c r="I3910"/>
      <c r="J3910"/>
      <c r="K3910"/>
      <c r="L3910"/>
      <c r="M3910"/>
      <c r="N3910"/>
      <c r="O3910"/>
      <c r="Q3910" t="s">
        <v>25</v>
      </c>
      <c r="R3910" s="1"/>
      <c r="S3910" s="1"/>
      <c r="T3910" s="1" t="s">
        <v>52</v>
      </c>
      <c r="U3910" s="1" t="s">
        <v>53</v>
      </c>
      <c r="V3910" t="s">
        <v>29</v>
      </c>
      <c r="W3910"/>
      <c r="X3910" t="s">
        <v>30</v>
      </c>
    </row>
    <row r="3911" spans="2:24">
      <c r="B3911" s="2" t="s">
        <v>5544</v>
      </c>
      <c r="C3911" s="1"/>
      <c r="D3911" s="1"/>
      <c r="E3911" s="1"/>
      <c r="F3911" s="1"/>
      <c r="G3911" s="1"/>
      <c r="H3911" s="1"/>
      <c r="I3911"/>
      <c r="J3911"/>
      <c r="K3911"/>
      <c r="L3911"/>
      <c r="M3911"/>
      <c r="N3911"/>
      <c r="O3911"/>
      <c r="Q3911" t="s">
        <v>25</v>
      </c>
      <c r="R3911" s="1" t="s">
        <v>5545</v>
      </c>
      <c r="S3911" s="1"/>
      <c r="T3911" s="1" t="s">
        <v>809</v>
      </c>
      <c r="U3911" s="1" t="s">
        <v>276</v>
      </c>
      <c r="V3911" t="s">
        <v>29</v>
      </c>
      <c r="W3911"/>
      <c r="X3911" t="s">
        <v>30</v>
      </c>
    </row>
    <row r="3912" spans="2:24">
      <c r="B3912" s="2" t="s">
        <v>5546</v>
      </c>
      <c r="C3912" s="1">
        <v>9944039331</v>
      </c>
      <c r="D3912" s="1"/>
      <c r="E3912" s="1"/>
      <c r="F3912" s="1"/>
      <c r="G3912" s="1" t="s">
        <v>72</v>
      </c>
      <c r="H3912" s="1" t="s">
        <v>46</v>
      </c>
      <c r="I3912"/>
      <c r="J3912"/>
      <c r="K3912"/>
      <c r="L3912"/>
      <c r="M3912"/>
      <c r="N3912"/>
      <c r="O3912"/>
      <c r="Q3912" t="s">
        <v>25</v>
      </c>
      <c r="R3912" s="1"/>
      <c r="S3912" s="1"/>
      <c r="T3912" s="1" t="s">
        <v>5287</v>
      </c>
      <c r="U3912" s="1" t="s">
        <v>179</v>
      </c>
      <c r="V3912" t="s">
        <v>29</v>
      </c>
      <c r="W3912"/>
      <c r="X3912" t="s">
        <v>30</v>
      </c>
    </row>
    <row r="3913" spans="2:24">
      <c r="B3913" s="2" t="s">
        <v>5547</v>
      </c>
      <c r="C3913" s="1"/>
      <c r="D3913" s="1"/>
      <c r="E3913" s="1"/>
      <c r="F3913" s="1"/>
      <c r="G3913" s="1"/>
      <c r="H3913" s="1"/>
      <c r="I3913"/>
      <c r="J3913"/>
      <c r="K3913"/>
      <c r="L3913"/>
      <c r="M3913"/>
      <c r="N3913"/>
      <c r="O3913"/>
      <c r="Q3913" t="s">
        <v>25</v>
      </c>
      <c r="R3913" s="1"/>
      <c r="S3913" s="1"/>
      <c r="T3913" s="1" t="s">
        <v>356</v>
      </c>
      <c r="U3913" s="1" t="s">
        <v>78</v>
      </c>
      <c r="V3913" t="s">
        <v>29</v>
      </c>
      <c r="W3913"/>
      <c r="X3913" t="s">
        <v>30</v>
      </c>
    </row>
    <row r="3914" spans="2:24">
      <c r="B3914" s="2" t="s">
        <v>5548</v>
      </c>
      <c r="C3914" s="1">
        <v>9818944012</v>
      </c>
      <c r="D3914" s="1"/>
      <c r="E3914" s="1"/>
      <c r="F3914" s="1"/>
      <c r="G3914" s="1" t="s">
        <v>45</v>
      </c>
      <c r="H3914" s="1" t="s">
        <v>46</v>
      </c>
      <c r="I3914"/>
      <c r="J3914"/>
      <c r="K3914"/>
      <c r="L3914"/>
      <c r="M3914"/>
      <c r="N3914"/>
      <c r="O3914"/>
      <c r="Q3914" t="s">
        <v>25</v>
      </c>
      <c r="R3914" s="1"/>
      <c r="S3914" s="1"/>
      <c r="T3914" s="1" t="s">
        <v>374</v>
      </c>
      <c r="U3914" s="1" t="s">
        <v>78</v>
      </c>
      <c r="V3914" t="s">
        <v>29</v>
      </c>
      <c r="W3914"/>
      <c r="X3914" t="s">
        <v>30</v>
      </c>
    </row>
    <row r="3915" spans="2:24">
      <c r="B3915" s="2" t="s">
        <v>5549</v>
      </c>
      <c r="C3915" s="1">
        <v>7006904536</v>
      </c>
      <c r="D3915" s="1"/>
      <c r="E3915" s="1"/>
      <c r="F3915" s="1"/>
      <c r="G3915" s="1" t="s">
        <v>146</v>
      </c>
      <c r="H3915" s="1" t="s">
        <v>247</v>
      </c>
      <c r="I3915"/>
      <c r="J3915"/>
      <c r="K3915"/>
      <c r="L3915"/>
      <c r="M3915"/>
      <c r="N3915"/>
      <c r="O3915"/>
      <c r="Q3915" t="s">
        <v>25</v>
      </c>
      <c r="R3915" s="1"/>
      <c r="S3915" s="1"/>
      <c r="T3915" s="1" t="s">
        <v>2729</v>
      </c>
      <c r="U3915" s="1" t="s">
        <v>148</v>
      </c>
      <c r="V3915" t="s">
        <v>29</v>
      </c>
      <c r="W3915"/>
      <c r="X3915" t="s">
        <v>30</v>
      </c>
    </row>
    <row r="3916" spans="2:24">
      <c r="B3916" s="2" t="s">
        <v>5550</v>
      </c>
      <c r="C3916" s="1">
        <v>7003064157</v>
      </c>
      <c r="D3916" s="1"/>
      <c r="E3916" s="1"/>
      <c r="F3916" s="1"/>
      <c r="G3916" s="1" t="s">
        <v>72</v>
      </c>
      <c r="H3916" s="1" t="s">
        <v>46</v>
      </c>
      <c r="I3916"/>
      <c r="J3916"/>
      <c r="K3916"/>
      <c r="L3916"/>
      <c r="M3916"/>
      <c r="N3916"/>
      <c r="O3916"/>
      <c r="Q3916" t="s">
        <v>25</v>
      </c>
      <c r="R3916" s="1" t="s">
        <v>5551</v>
      </c>
      <c r="S3916" s="1"/>
      <c r="T3916" s="1" t="s">
        <v>614</v>
      </c>
      <c r="U3916" s="1" t="s">
        <v>70</v>
      </c>
      <c r="V3916" t="s">
        <v>29</v>
      </c>
      <c r="W3916"/>
      <c r="X3916" t="s">
        <v>30</v>
      </c>
    </row>
    <row r="3917" spans="2:24">
      <c r="B3917" s="2" t="s">
        <v>5552</v>
      </c>
      <c r="C3917" s="1">
        <v>9822539265</v>
      </c>
      <c r="D3917" s="1"/>
      <c r="E3917" s="1"/>
      <c r="F3917" s="1"/>
      <c r="G3917" s="1" t="s">
        <v>56</v>
      </c>
      <c r="H3917" s="1" t="s">
        <v>57</v>
      </c>
      <c r="I3917"/>
      <c r="J3917"/>
      <c r="K3917"/>
      <c r="L3917"/>
      <c r="M3917"/>
      <c r="N3917"/>
      <c r="O3917"/>
      <c r="Q3917" t="s">
        <v>25</v>
      </c>
      <c r="R3917" s="1"/>
      <c r="S3917" s="1"/>
      <c r="T3917" s="1" t="s">
        <v>142</v>
      </c>
      <c r="U3917" s="1" t="s">
        <v>33</v>
      </c>
      <c r="V3917" t="s">
        <v>29</v>
      </c>
      <c r="W3917"/>
      <c r="X3917" t="s">
        <v>30</v>
      </c>
    </row>
    <row r="3918" spans="2:24">
      <c r="B3918" s="2" t="s">
        <v>5553</v>
      </c>
      <c r="C3918" s="1"/>
      <c r="D3918" s="1"/>
      <c r="E3918" s="1"/>
      <c r="F3918" s="1"/>
      <c r="G3918" s="1"/>
      <c r="H3918" s="1"/>
      <c r="I3918"/>
      <c r="J3918"/>
      <c r="K3918"/>
      <c r="L3918"/>
      <c r="M3918"/>
      <c r="N3918"/>
      <c r="O3918"/>
      <c r="Q3918" t="s">
        <v>25</v>
      </c>
      <c r="R3918" s="1"/>
      <c r="S3918" s="1"/>
      <c r="T3918" s="1" t="s">
        <v>321</v>
      </c>
      <c r="U3918" s="1" t="s">
        <v>90</v>
      </c>
      <c r="V3918" t="s">
        <v>29</v>
      </c>
      <c r="W3918"/>
      <c r="X3918" t="s">
        <v>30</v>
      </c>
    </row>
    <row r="3919" spans="2:24">
      <c r="B3919" s="2" t="s">
        <v>5554</v>
      </c>
      <c r="C3919" s="1"/>
      <c r="D3919" s="1"/>
      <c r="E3919" s="1"/>
      <c r="F3919" s="1"/>
      <c r="G3919" s="1"/>
      <c r="H3919" s="1"/>
      <c r="I3919"/>
      <c r="J3919"/>
      <c r="K3919"/>
      <c r="L3919"/>
      <c r="M3919"/>
      <c r="N3919"/>
      <c r="O3919"/>
      <c r="Q3919" t="s">
        <v>25</v>
      </c>
      <c r="R3919" s="1"/>
      <c r="S3919" s="1"/>
      <c r="T3919" s="1" t="s">
        <v>39</v>
      </c>
      <c r="U3919" s="1" t="s">
        <v>28</v>
      </c>
      <c r="V3919" t="s">
        <v>29</v>
      </c>
      <c r="W3919"/>
      <c r="X3919" t="s">
        <v>30</v>
      </c>
    </row>
    <row r="3920" spans="2:24">
      <c r="B3920" s="2" t="s">
        <v>5555</v>
      </c>
      <c r="C3920" s="1">
        <v>9825140066</v>
      </c>
      <c r="D3920" s="1"/>
      <c r="E3920" s="1"/>
      <c r="F3920" s="1"/>
      <c r="G3920" s="1" t="s">
        <v>45</v>
      </c>
      <c r="H3920" s="1" t="s">
        <v>331</v>
      </c>
      <c r="I3920"/>
      <c r="J3920"/>
      <c r="K3920"/>
      <c r="L3920"/>
      <c r="M3920"/>
      <c r="N3920"/>
      <c r="O3920"/>
      <c r="Q3920" t="s">
        <v>25</v>
      </c>
      <c r="R3920" s="1"/>
      <c r="S3920" s="1"/>
      <c r="T3920" s="1" t="s">
        <v>345</v>
      </c>
      <c r="U3920" s="1" t="s">
        <v>116</v>
      </c>
      <c r="V3920" t="s">
        <v>29</v>
      </c>
      <c r="W3920"/>
      <c r="X3920" t="s">
        <v>30</v>
      </c>
    </row>
    <row r="3921" spans="2:24">
      <c r="B3921" s="2" t="s">
        <v>5556</v>
      </c>
      <c r="C3921" s="1">
        <v>7679842346</v>
      </c>
      <c r="D3921" s="1"/>
      <c r="E3921" s="1"/>
      <c r="F3921" s="1"/>
      <c r="G3921" s="1" t="s">
        <v>45</v>
      </c>
      <c r="H3921" s="1" t="s">
        <v>510</v>
      </c>
      <c r="I3921"/>
      <c r="J3921"/>
      <c r="K3921"/>
      <c r="L3921"/>
      <c r="M3921"/>
      <c r="N3921"/>
      <c r="O3921"/>
      <c r="Q3921" t="s">
        <v>25</v>
      </c>
      <c r="R3921" s="1"/>
      <c r="S3921" s="1"/>
      <c r="T3921" s="1" t="s">
        <v>253</v>
      </c>
      <c r="U3921" s="1" t="s">
        <v>70</v>
      </c>
      <c r="V3921" t="s">
        <v>29</v>
      </c>
      <c r="W3921"/>
      <c r="X3921" t="s">
        <v>30</v>
      </c>
    </row>
    <row r="3922" spans="2:24">
      <c r="B3922" s="2" t="s">
        <v>5557</v>
      </c>
      <c r="C3922" s="1">
        <v>9811388218</v>
      </c>
      <c r="D3922" s="1"/>
      <c r="E3922" s="1"/>
      <c r="F3922" s="1"/>
      <c r="G3922" s="1" t="s">
        <v>45</v>
      </c>
      <c r="H3922" s="1" t="s">
        <v>231</v>
      </c>
      <c r="I3922"/>
      <c r="J3922"/>
      <c r="K3922"/>
      <c r="L3922"/>
      <c r="M3922"/>
      <c r="N3922"/>
      <c r="O3922"/>
      <c r="Q3922" t="s">
        <v>25</v>
      </c>
      <c r="R3922" s="1"/>
      <c r="S3922" s="1"/>
      <c r="T3922" s="1" t="s">
        <v>39</v>
      </c>
      <c r="U3922" s="1" t="s">
        <v>28</v>
      </c>
      <c r="V3922" t="s">
        <v>29</v>
      </c>
      <c r="W3922"/>
      <c r="X3922" t="s">
        <v>30</v>
      </c>
    </row>
    <row r="3923" spans="2:24">
      <c r="B3923" s="2" t="s">
        <v>5558</v>
      </c>
      <c r="C3923" s="1">
        <v>9839774177</v>
      </c>
      <c r="D3923" s="1"/>
      <c r="E3923" s="1"/>
      <c r="F3923" s="1"/>
      <c r="G3923" s="1" t="s">
        <v>230</v>
      </c>
      <c r="H3923" s="1" t="s">
        <v>46</v>
      </c>
      <c r="I3923"/>
      <c r="J3923"/>
      <c r="K3923"/>
      <c r="L3923"/>
      <c r="M3923"/>
      <c r="N3923"/>
      <c r="O3923"/>
      <c r="Q3923" t="s">
        <v>25</v>
      </c>
      <c r="R3923" s="1" t="s">
        <v>5559</v>
      </c>
      <c r="S3923" s="1"/>
      <c r="T3923" s="1" t="s">
        <v>670</v>
      </c>
      <c r="U3923" s="1" t="s">
        <v>28</v>
      </c>
      <c r="V3923" t="s">
        <v>29</v>
      </c>
      <c r="W3923"/>
      <c r="X3923" t="s">
        <v>30</v>
      </c>
    </row>
    <row r="3924" spans="2:24">
      <c r="B3924" s="2" t="s">
        <v>5560</v>
      </c>
      <c r="C3924" s="1">
        <v>8130713083</v>
      </c>
      <c r="D3924" s="1"/>
      <c r="E3924" s="1"/>
      <c r="F3924" s="1"/>
      <c r="G3924" s="1" t="s">
        <v>146</v>
      </c>
      <c r="H3924" s="1" t="s">
        <v>331</v>
      </c>
      <c r="I3924"/>
      <c r="J3924"/>
      <c r="K3924"/>
      <c r="L3924"/>
      <c r="M3924"/>
      <c r="N3924"/>
      <c r="O3924"/>
      <c r="Q3924" t="s">
        <v>25</v>
      </c>
      <c r="R3924" s="1" t="s">
        <v>5561</v>
      </c>
      <c r="S3924" s="1"/>
      <c r="T3924" s="1" t="s">
        <v>5562</v>
      </c>
      <c r="U3924" s="1" t="s">
        <v>28</v>
      </c>
      <c r="V3924" t="s">
        <v>29</v>
      </c>
      <c r="W3924"/>
      <c r="X3924" t="s">
        <v>30</v>
      </c>
    </row>
    <row r="3925" spans="2:24">
      <c r="B3925" s="2" t="s">
        <v>5563</v>
      </c>
      <c r="C3925" s="1"/>
      <c r="D3925" s="1"/>
      <c r="E3925" s="1"/>
      <c r="F3925" s="1"/>
      <c r="G3925" s="1"/>
      <c r="H3925" s="1"/>
      <c r="I3925"/>
      <c r="J3925"/>
      <c r="K3925"/>
      <c r="L3925"/>
      <c r="M3925"/>
      <c r="N3925"/>
      <c r="O3925"/>
      <c r="Q3925" t="s">
        <v>25</v>
      </c>
      <c r="R3925" s="1" t="s">
        <v>5564</v>
      </c>
      <c r="S3925" s="1"/>
      <c r="T3925" s="1" t="s">
        <v>463</v>
      </c>
      <c r="U3925" s="1" t="s">
        <v>78</v>
      </c>
      <c r="V3925" t="s">
        <v>29</v>
      </c>
      <c r="W3925"/>
      <c r="X3925" t="s">
        <v>30</v>
      </c>
    </row>
    <row r="3926" spans="2:24">
      <c r="B3926" s="2" t="s">
        <v>5565</v>
      </c>
      <c r="C3926" s="1">
        <v>9990636103</v>
      </c>
      <c r="D3926" s="1"/>
      <c r="E3926" s="1"/>
      <c r="F3926" s="1"/>
      <c r="G3926" s="1" t="s">
        <v>56</v>
      </c>
      <c r="H3926" s="1" t="s">
        <v>46</v>
      </c>
      <c r="I3926"/>
      <c r="J3926"/>
      <c r="K3926"/>
      <c r="L3926"/>
      <c r="M3926"/>
      <c r="N3926"/>
      <c r="O3926"/>
      <c r="Q3926" t="s">
        <v>25</v>
      </c>
      <c r="R3926" s="1"/>
      <c r="S3926" s="1"/>
      <c r="T3926" s="1" t="s">
        <v>356</v>
      </c>
      <c r="U3926" s="1" t="s">
        <v>78</v>
      </c>
      <c r="V3926" t="s">
        <v>29</v>
      </c>
      <c r="W3926"/>
      <c r="X3926" t="s">
        <v>30</v>
      </c>
    </row>
    <row r="3927" spans="2:24">
      <c r="B3927" s="2" t="s">
        <v>5566</v>
      </c>
      <c r="C3927" s="1"/>
      <c r="D3927" s="1"/>
      <c r="E3927" s="1"/>
      <c r="F3927" s="1"/>
      <c r="G3927" s="1"/>
      <c r="H3927" s="1"/>
      <c r="I3927"/>
      <c r="J3927"/>
      <c r="K3927"/>
      <c r="L3927"/>
      <c r="M3927"/>
      <c r="N3927"/>
      <c r="O3927"/>
      <c r="Q3927" t="s">
        <v>25</v>
      </c>
      <c r="R3927" s="1"/>
      <c r="S3927" s="1"/>
      <c r="T3927" s="1" t="s">
        <v>52</v>
      </c>
      <c r="U3927" s="1" t="s">
        <v>53</v>
      </c>
      <c r="V3927" t="s">
        <v>29</v>
      </c>
      <c r="W3927"/>
      <c r="X3927" t="s">
        <v>30</v>
      </c>
    </row>
    <row r="3928" spans="2:24">
      <c r="B3928" s="2" t="s">
        <v>5567</v>
      </c>
      <c r="C3928" s="1">
        <v>9891526525</v>
      </c>
      <c r="D3928" s="1"/>
      <c r="E3928" s="1"/>
      <c r="F3928" s="1"/>
      <c r="G3928" s="1" t="s">
        <v>45</v>
      </c>
      <c r="H3928" s="1" t="s">
        <v>46</v>
      </c>
      <c r="I3928"/>
      <c r="J3928"/>
      <c r="K3928"/>
      <c r="L3928"/>
      <c r="M3928"/>
      <c r="N3928"/>
      <c r="O3928"/>
      <c r="Q3928" t="s">
        <v>25</v>
      </c>
      <c r="R3928" s="1" t="s">
        <v>5568</v>
      </c>
      <c r="S3928" s="1"/>
      <c r="T3928" s="1" t="s">
        <v>594</v>
      </c>
      <c r="U3928" s="1" t="s">
        <v>53</v>
      </c>
      <c r="V3928" t="s">
        <v>29</v>
      </c>
      <c r="W3928"/>
      <c r="X3928" t="s">
        <v>30</v>
      </c>
    </row>
    <row r="3929" spans="2:24">
      <c r="B3929" s="2" t="s">
        <v>5569</v>
      </c>
      <c r="C3929" s="1">
        <v>8077920529</v>
      </c>
      <c r="D3929" s="1"/>
      <c r="E3929" s="1"/>
      <c r="F3929" s="1"/>
      <c r="G3929" s="1" t="s">
        <v>146</v>
      </c>
      <c r="H3929" s="1" t="s">
        <v>476</v>
      </c>
      <c r="I3929"/>
      <c r="J3929"/>
      <c r="K3929"/>
      <c r="L3929"/>
      <c r="M3929"/>
      <c r="N3929"/>
      <c r="O3929"/>
      <c r="Q3929" t="s">
        <v>25</v>
      </c>
      <c r="R3929" s="1"/>
      <c r="S3929" s="1"/>
      <c r="T3929" s="1" t="s">
        <v>66</v>
      </c>
      <c r="U3929" s="1" t="s">
        <v>28</v>
      </c>
      <c r="V3929" t="s">
        <v>29</v>
      </c>
      <c r="W3929"/>
      <c r="X3929" t="s">
        <v>30</v>
      </c>
    </row>
    <row r="3930" spans="2:24">
      <c r="B3930" s="2" t="s">
        <v>5570</v>
      </c>
      <c r="C3930" s="1"/>
      <c r="D3930" s="1"/>
      <c r="E3930" s="1"/>
      <c r="F3930" s="1"/>
      <c r="G3930" s="1"/>
      <c r="H3930" s="1"/>
      <c r="I3930"/>
      <c r="J3930"/>
      <c r="K3930"/>
      <c r="L3930"/>
      <c r="M3930"/>
      <c r="N3930"/>
      <c r="O3930"/>
      <c r="Q3930" t="s">
        <v>25</v>
      </c>
      <c r="R3930" s="1"/>
      <c r="S3930" s="1"/>
      <c r="T3930" s="1" t="s">
        <v>868</v>
      </c>
      <c r="U3930" s="1" t="s">
        <v>33</v>
      </c>
      <c r="V3930" t="s">
        <v>29</v>
      </c>
      <c r="W3930"/>
      <c r="X3930" t="s">
        <v>30</v>
      </c>
    </row>
    <row r="3931" spans="2:24">
      <c r="B3931" s="2" t="s">
        <v>5571</v>
      </c>
      <c r="C3931" s="1"/>
      <c r="D3931" s="1"/>
      <c r="E3931" s="1"/>
      <c r="F3931" s="1"/>
      <c r="G3931" s="1"/>
      <c r="H3931" s="1"/>
      <c r="I3931"/>
      <c r="J3931"/>
      <c r="K3931"/>
      <c r="L3931"/>
      <c r="M3931"/>
      <c r="N3931"/>
      <c r="O3931"/>
      <c r="Q3931" t="s">
        <v>25</v>
      </c>
      <c r="R3931" s="1" t="s">
        <v>5572</v>
      </c>
      <c r="S3931" s="1"/>
      <c r="T3931" s="1" t="s">
        <v>258</v>
      </c>
      <c r="U3931" s="1" t="s">
        <v>179</v>
      </c>
      <c r="V3931" t="s">
        <v>29</v>
      </c>
      <c r="W3931"/>
      <c r="X3931" t="s">
        <v>30</v>
      </c>
    </row>
    <row r="3932" spans="2:24">
      <c r="B3932" s="2" t="s">
        <v>5573</v>
      </c>
      <c r="C3932" s="1">
        <v>9854140380</v>
      </c>
      <c r="D3932" s="1"/>
      <c r="E3932" s="1"/>
      <c r="F3932" s="1"/>
      <c r="G3932" s="1" t="s">
        <v>45</v>
      </c>
      <c r="H3932" s="1" t="s">
        <v>510</v>
      </c>
      <c r="I3932"/>
      <c r="J3932"/>
      <c r="K3932"/>
      <c r="L3932"/>
      <c r="M3932"/>
      <c r="N3932"/>
      <c r="O3932"/>
      <c r="Q3932" t="s">
        <v>25</v>
      </c>
      <c r="R3932" s="1"/>
      <c r="S3932" s="1"/>
      <c r="T3932" s="1" t="s">
        <v>200</v>
      </c>
      <c r="U3932" s="1" t="s">
        <v>37</v>
      </c>
      <c r="V3932" t="s">
        <v>29</v>
      </c>
      <c r="W3932"/>
      <c r="X3932" t="s">
        <v>30</v>
      </c>
    </row>
    <row r="3933" spans="2:24">
      <c r="B3933" s="2" t="s">
        <v>5574</v>
      </c>
      <c r="C3933" s="1">
        <v>9405919269</v>
      </c>
      <c r="D3933" s="1"/>
      <c r="E3933" s="1"/>
      <c r="F3933" s="1"/>
      <c r="G3933" s="1" t="s">
        <v>45</v>
      </c>
      <c r="H3933" s="1" t="s">
        <v>57</v>
      </c>
      <c r="I3933"/>
      <c r="J3933"/>
      <c r="K3933"/>
      <c r="L3933"/>
      <c r="M3933"/>
      <c r="N3933"/>
      <c r="O3933"/>
      <c r="Q3933" t="s">
        <v>25</v>
      </c>
      <c r="R3933" s="1"/>
      <c r="S3933" s="1"/>
      <c r="T3933" s="1" t="s">
        <v>2845</v>
      </c>
      <c r="U3933" s="1" t="s">
        <v>33</v>
      </c>
      <c r="V3933" t="s">
        <v>29</v>
      </c>
      <c r="W3933"/>
      <c r="X3933" t="s">
        <v>30</v>
      </c>
    </row>
    <row r="3934" spans="2:24">
      <c r="B3934" s="2" t="s">
        <v>5575</v>
      </c>
      <c r="C3934" s="1"/>
      <c r="D3934" s="1"/>
      <c r="E3934" s="1"/>
      <c r="F3934" s="1"/>
      <c r="G3934" s="1"/>
      <c r="H3934" s="1"/>
      <c r="I3934"/>
      <c r="J3934"/>
      <c r="K3934"/>
      <c r="L3934"/>
      <c r="M3934"/>
      <c r="N3934"/>
      <c r="O3934"/>
      <c r="Q3934" t="s">
        <v>25</v>
      </c>
      <c r="R3934" s="1" t="s">
        <v>5576</v>
      </c>
      <c r="S3934" s="1"/>
      <c r="T3934" s="1" t="s">
        <v>590</v>
      </c>
      <c r="U3934" s="1" t="s">
        <v>33</v>
      </c>
      <c r="V3934" t="s">
        <v>29</v>
      </c>
      <c r="W3934"/>
      <c r="X3934" t="s">
        <v>30</v>
      </c>
    </row>
    <row r="3935" spans="2:24">
      <c r="B3935" s="2" t="s">
        <v>5577</v>
      </c>
      <c r="C3935" s="1">
        <v>8486305727</v>
      </c>
      <c r="D3935" s="1"/>
      <c r="E3935" s="1"/>
      <c r="F3935" s="1"/>
      <c r="G3935" s="1" t="s">
        <v>45</v>
      </c>
      <c r="H3935" s="1" t="s">
        <v>247</v>
      </c>
      <c r="I3935"/>
      <c r="J3935"/>
      <c r="K3935"/>
      <c r="L3935"/>
      <c r="M3935"/>
      <c r="N3935"/>
      <c r="O3935"/>
      <c r="Q3935" t="s">
        <v>25</v>
      </c>
      <c r="R3935" s="1"/>
      <c r="S3935" s="1"/>
      <c r="T3935" s="1" t="s">
        <v>1896</v>
      </c>
      <c r="U3935" s="1" t="s">
        <v>37</v>
      </c>
      <c r="V3935" t="s">
        <v>29</v>
      </c>
      <c r="W3935"/>
      <c r="X3935" t="s">
        <v>30</v>
      </c>
    </row>
    <row r="3936" spans="2:24">
      <c r="B3936" s="2" t="s">
        <v>5578</v>
      </c>
      <c r="C3936" s="1">
        <v>9912991199</v>
      </c>
      <c r="D3936" s="1"/>
      <c r="E3936" s="1"/>
      <c r="F3936" s="1"/>
      <c r="G3936" s="1" t="s">
        <v>146</v>
      </c>
      <c r="H3936" s="1" t="s">
        <v>331</v>
      </c>
      <c r="I3936"/>
      <c r="J3936"/>
      <c r="K3936"/>
      <c r="L3936"/>
      <c r="M3936"/>
      <c r="N3936"/>
      <c r="O3936"/>
      <c r="Q3936" t="s">
        <v>25</v>
      </c>
      <c r="R3936" s="1"/>
      <c r="S3936" s="1"/>
      <c r="T3936" s="1" t="s">
        <v>5579</v>
      </c>
      <c r="U3936" s="1" t="s">
        <v>276</v>
      </c>
      <c r="V3936" t="s">
        <v>29</v>
      </c>
      <c r="W3936"/>
      <c r="X3936" t="s">
        <v>30</v>
      </c>
    </row>
    <row r="3937" spans="2:24">
      <c r="B3937" s="2" t="s">
        <v>5580</v>
      </c>
      <c r="C3937" s="1"/>
      <c r="D3937" s="1"/>
      <c r="E3937" s="1"/>
      <c r="F3937" s="1"/>
      <c r="G3937" s="1"/>
      <c r="H3937" s="1"/>
      <c r="I3937"/>
      <c r="J3937"/>
      <c r="K3937"/>
      <c r="L3937"/>
      <c r="M3937"/>
      <c r="N3937"/>
      <c r="O3937"/>
      <c r="Q3937" t="s">
        <v>25</v>
      </c>
      <c r="R3937" s="1"/>
      <c r="S3937" s="1"/>
      <c r="T3937" s="1" t="s">
        <v>5581</v>
      </c>
      <c r="U3937" s="1" t="s">
        <v>28</v>
      </c>
      <c r="V3937" t="s">
        <v>29</v>
      </c>
      <c r="W3937"/>
      <c r="X3937" t="s">
        <v>30</v>
      </c>
    </row>
    <row r="3938" spans="2:24">
      <c r="B3938" s="2" t="s">
        <v>5582</v>
      </c>
      <c r="C3938" s="1"/>
      <c r="D3938" s="1"/>
      <c r="E3938" s="1"/>
      <c r="F3938" s="1"/>
      <c r="G3938" s="1"/>
      <c r="H3938" s="1"/>
      <c r="I3938"/>
      <c r="J3938"/>
      <c r="K3938"/>
      <c r="L3938"/>
      <c r="M3938"/>
      <c r="N3938"/>
      <c r="O3938"/>
      <c r="Q3938" t="s">
        <v>25</v>
      </c>
      <c r="R3938" s="1"/>
      <c r="S3938" s="1"/>
      <c r="T3938" s="1" t="s">
        <v>39</v>
      </c>
      <c r="U3938" s="1" t="s">
        <v>28</v>
      </c>
      <c r="V3938" t="s">
        <v>29</v>
      </c>
      <c r="W3938"/>
      <c r="X3938" t="s">
        <v>30</v>
      </c>
    </row>
    <row r="3939" spans="2:24">
      <c r="B3939" s="2" t="s">
        <v>5583</v>
      </c>
      <c r="C3939" s="1"/>
      <c r="D3939" s="1"/>
      <c r="E3939" s="1"/>
      <c r="F3939" s="1"/>
      <c r="G3939" s="1"/>
      <c r="H3939" s="1"/>
      <c r="I3939"/>
      <c r="J3939"/>
      <c r="K3939"/>
      <c r="L3939"/>
      <c r="M3939"/>
      <c r="N3939"/>
      <c r="O3939"/>
      <c r="Q3939" t="s">
        <v>25</v>
      </c>
      <c r="R3939" s="1"/>
      <c r="S3939" s="1"/>
      <c r="T3939" s="1" t="s">
        <v>734</v>
      </c>
      <c r="U3939" s="1" t="s">
        <v>289</v>
      </c>
      <c r="V3939" t="s">
        <v>29</v>
      </c>
      <c r="W3939"/>
      <c r="X3939" t="s">
        <v>30</v>
      </c>
    </row>
    <row r="3940" spans="2:24">
      <c r="B3940" s="2" t="s">
        <v>5584</v>
      </c>
      <c r="C3940" s="1"/>
      <c r="D3940" s="1"/>
      <c r="E3940" s="1"/>
      <c r="F3940" s="1"/>
      <c r="G3940" s="1"/>
      <c r="H3940" s="1"/>
      <c r="I3940"/>
      <c r="J3940"/>
      <c r="K3940"/>
      <c r="L3940"/>
      <c r="M3940"/>
      <c r="N3940"/>
      <c r="O3940"/>
      <c r="Q3940" t="s">
        <v>25</v>
      </c>
      <c r="R3940" s="1"/>
      <c r="S3940" s="1"/>
      <c r="T3940" s="1" t="s">
        <v>39</v>
      </c>
      <c r="U3940" s="1" t="s">
        <v>28</v>
      </c>
      <c r="V3940" t="s">
        <v>29</v>
      </c>
      <c r="W3940"/>
      <c r="X3940" t="s">
        <v>30</v>
      </c>
    </row>
    <row r="3941" spans="2:24">
      <c r="B3941" s="2" t="s">
        <v>5585</v>
      </c>
      <c r="C3941" s="1">
        <v>9919990570</v>
      </c>
      <c r="D3941" s="1"/>
      <c r="E3941" s="1"/>
      <c r="F3941" s="1"/>
      <c r="G3941" s="1" t="s">
        <v>146</v>
      </c>
      <c r="H3941" s="1" t="s">
        <v>57</v>
      </c>
      <c r="I3941"/>
      <c r="J3941"/>
      <c r="K3941"/>
      <c r="L3941"/>
      <c r="M3941"/>
      <c r="N3941"/>
      <c r="O3941"/>
      <c r="Q3941" t="s">
        <v>25</v>
      </c>
      <c r="R3941" s="1" t="s">
        <v>5586</v>
      </c>
      <c r="S3941" s="1"/>
      <c r="T3941" s="1" t="s">
        <v>670</v>
      </c>
      <c r="U3941" s="1" t="s">
        <v>28</v>
      </c>
      <c r="V3941" t="s">
        <v>29</v>
      </c>
      <c r="W3941"/>
      <c r="X3941" t="s">
        <v>30</v>
      </c>
    </row>
    <row r="3942" spans="2:24">
      <c r="B3942" s="2" t="s">
        <v>5587</v>
      </c>
      <c r="C3942" s="1">
        <v>7000784845</v>
      </c>
      <c r="D3942" s="1"/>
      <c r="E3942" s="1"/>
      <c r="F3942" s="1"/>
      <c r="G3942" s="1" t="s">
        <v>45</v>
      </c>
      <c r="H3942" s="1" t="s">
        <v>57</v>
      </c>
      <c r="I3942"/>
      <c r="J3942"/>
      <c r="K3942"/>
      <c r="L3942"/>
      <c r="M3942"/>
      <c r="N3942"/>
      <c r="O3942"/>
      <c r="Q3942" t="s">
        <v>25</v>
      </c>
      <c r="R3942" s="1"/>
      <c r="S3942" s="1"/>
      <c r="T3942" s="1" t="s">
        <v>1801</v>
      </c>
      <c r="U3942" s="1" t="s">
        <v>105</v>
      </c>
      <c r="V3942" t="s">
        <v>29</v>
      </c>
      <c r="W3942"/>
      <c r="X3942" t="s">
        <v>30</v>
      </c>
    </row>
    <row r="3943" spans="2:24">
      <c r="B3943" s="2" t="s">
        <v>5588</v>
      </c>
      <c r="C3943" s="1">
        <f>919315549018</f>
        <v>919315549018</v>
      </c>
      <c r="D3943" s="1"/>
      <c r="E3943" s="1"/>
      <c r="F3943" s="1"/>
      <c r="G3943" s="1" t="s">
        <v>146</v>
      </c>
      <c r="H3943" s="1" t="s">
        <v>1268</v>
      </c>
      <c r="I3943"/>
      <c r="J3943"/>
      <c r="K3943"/>
      <c r="L3943"/>
      <c r="M3943"/>
      <c r="N3943"/>
      <c r="O3943"/>
      <c r="Q3943" t="s">
        <v>25</v>
      </c>
      <c r="R3943" s="1" t="s">
        <v>5589</v>
      </c>
      <c r="S3943" s="1"/>
      <c r="T3943" s="1" t="s">
        <v>758</v>
      </c>
      <c r="U3943" s="1" t="s">
        <v>78</v>
      </c>
      <c r="V3943" t="s">
        <v>29</v>
      </c>
      <c r="W3943"/>
      <c r="X3943" t="s">
        <v>30</v>
      </c>
    </row>
    <row r="3944" spans="2:24">
      <c r="B3944" s="2" t="s">
        <v>5590</v>
      </c>
      <c r="C3944" s="1"/>
      <c r="D3944" s="1"/>
      <c r="E3944" s="1"/>
      <c r="F3944" s="1"/>
      <c r="G3944" s="1"/>
      <c r="H3944" s="1"/>
      <c r="I3944"/>
      <c r="J3944"/>
      <c r="K3944"/>
      <c r="L3944"/>
      <c r="M3944"/>
      <c r="N3944"/>
      <c r="O3944"/>
      <c r="Q3944" t="s">
        <v>25</v>
      </c>
      <c r="R3944" s="1" t="s">
        <v>5591</v>
      </c>
      <c r="S3944" s="1"/>
      <c r="T3944" s="1" t="s">
        <v>1550</v>
      </c>
      <c r="U3944" s="1" t="s">
        <v>78</v>
      </c>
      <c r="V3944" t="s">
        <v>29</v>
      </c>
      <c r="W3944"/>
      <c r="X3944" t="s">
        <v>30</v>
      </c>
    </row>
    <row r="3945" spans="2:24">
      <c r="B3945" s="2" t="s">
        <v>5592</v>
      </c>
      <c r="C3945" s="1"/>
      <c r="D3945" s="1"/>
      <c r="E3945" s="1"/>
      <c r="F3945" s="1"/>
      <c r="G3945" s="1"/>
      <c r="H3945" s="1"/>
      <c r="I3945"/>
      <c r="J3945"/>
      <c r="K3945"/>
      <c r="L3945"/>
      <c r="M3945"/>
      <c r="N3945"/>
      <c r="O3945"/>
      <c r="Q3945" t="s">
        <v>25</v>
      </c>
      <c r="R3945" s="1"/>
      <c r="S3945" s="1"/>
      <c r="T3945" s="1" t="s">
        <v>147</v>
      </c>
      <c r="U3945" s="1" t="s">
        <v>148</v>
      </c>
      <c r="V3945" t="s">
        <v>29</v>
      </c>
      <c r="W3945"/>
      <c r="X3945" t="s">
        <v>30</v>
      </c>
    </row>
    <row r="3946" spans="2:24">
      <c r="B3946" s="2" t="s">
        <v>5593</v>
      </c>
      <c r="C3946" s="1">
        <v>9958531199</v>
      </c>
      <c r="D3946" s="1"/>
      <c r="E3946" s="1"/>
      <c r="F3946" s="1"/>
      <c r="G3946" s="1" t="s">
        <v>72</v>
      </c>
      <c r="H3946" s="1" t="s">
        <v>57</v>
      </c>
      <c r="I3946"/>
      <c r="J3946"/>
      <c r="K3946"/>
      <c r="L3946"/>
      <c r="M3946"/>
      <c r="N3946"/>
      <c r="O3946"/>
      <c r="Q3946" t="s">
        <v>25</v>
      </c>
      <c r="R3946" s="1"/>
      <c r="S3946" s="1"/>
      <c r="T3946" s="1" t="s">
        <v>39</v>
      </c>
      <c r="U3946" s="1" t="s">
        <v>28</v>
      </c>
      <c r="V3946" t="s">
        <v>29</v>
      </c>
      <c r="W3946"/>
      <c r="X3946" t="s">
        <v>30</v>
      </c>
    </row>
    <row r="3947" spans="2:24">
      <c r="B3947" s="2" t="s">
        <v>5594</v>
      </c>
      <c r="C3947" s="1">
        <v>9833982848</v>
      </c>
      <c r="D3947" s="1"/>
      <c r="E3947" s="1"/>
      <c r="F3947" s="1"/>
      <c r="G3947" s="1" t="s">
        <v>45</v>
      </c>
      <c r="H3947" s="1" t="s">
        <v>57</v>
      </c>
      <c r="I3947"/>
      <c r="J3947"/>
      <c r="K3947"/>
      <c r="L3947"/>
      <c r="M3947"/>
      <c r="N3947"/>
      <c r="O3947"/>
      <c r="Q3947" t="s">
        <v>25</v>
      </c>
      <c r="R3947" s="1"/>
      <c r="S3947" s="1"/>
      <c r="T3947" s="1" t="s">
        <v>457</v>
      </c>
      <c r="U3947" s="1" t="s">
        <v>33</v>
      </c>
      <c r="V3947" t="s">
        <v>29</v>
      </c>
      <c r="W3947"/>
      <c r="X3947" t="s">
        <v>30</v>
      </c>
    </row>
    <row r="3948" spans="2:24">
      <c r="B3948" s="2" t="s">
        <v>5595</v>
      </c>
      <c r="C3948" s="1">
        <v>9810234721</v>
      </c>
      <c r="D3948" s="1"/>
      <c r="E3948" s="1"/>
      <c r="F3948" s="1"/>
      <c r="G3948" s="1" t="s">
        <v>72</v>
      </c>
      <c r="H3948" s="1" t="s">
        <v>46</v>
      </c>
      <c r="I3948"/>
      <c r="J3948"/>
      <c r="K3948"/>
      <c r="L3948"/>
      <c r="M3948"/>
      <c r="N3948"/>
      <c r="O3948"/>
      <c r="Q3948" t="s">
        <v>25</v>
      </c>
      <c r="R3948" s="1"/>
      <c r="S3948" s="1"/>
      <c r="T3948" s="1" t="s">
        <v>73</v>
      </c>
      <c r="U3948" s="1" t="s">
        <v>53</v>
      </c>
      <c r="V3948" t="s">
        <v>29</v>
      </c>
      <c r="W3948"/>
      <c r="X3948" t="s">
        <v>30</v>
      </c>
    </row>
    <row r="3949" spans="2:24">
      <c r="B3949" s="2" t="s">
        <v>5596</v>
      </c>
      <c r="C3949" s="1"/>
      <c r="D3949" s="1"/>
      <c r="E3949" s="1"/>
      <c r="F3949" s="1"/>
      <c r="G3949" s="1"/>
      <c r="H3949" s="1"/>
      <c r="I3949"/>
      <c r="J3949"/>
      <c r="K3949"/>
      <c r="L3949"/>
      <c r="M3949"/>
      <c r="N3949"/>
      <c r="O3949"/>
      <c r="Q3949" t="s">
        <v>25</v>
      </c>
      <c r="R3949" s="1" t="s">
        <v>5597</v>
      </c>
      <c r="S3949" s="1"/>
      <c r="T3949" s="1" t="s">
        <v>1618</v>
      </c>
      <c r="U3949" s="1" t="s">
        <v>289</v>
      </c>
      <c r="V3949" t="s">
        <v>29</v>
      </c>
      <c r="W3949"/>
      <c r="X3949" t="s">
        <v>30</v>
      </c>
    </row>
    <row r="3950" spans="2:24">
      <c r="B3950" s="2" t="s">
        <v>5598</v>
      </c>
      <c r="C3950" s="1">
        <v>9891684643</v>
      </c>
      <c r="D3950" s="1"/>
      <c r="E3950" s="1"/>
      <c r="F3950" s="1"/>
      <c r="G3950" s="1" t="s">
        <v>146</v>
      </c>
      <c r="H3950" s="1" t="s">
        <v>1268</v>
      </c>
      <c r="I3950"/>
      <c r="J3950"/>
      <c r="K3950"/>
      <c r="L3950"/>
      <c r="M3950"/>
      <c r="N3950"/>
      <c r="O3950"/>
      <c r="Q3950" t="s">
        <v>25</v>
      </c>
      <c r="R3950" s="1"/>
      <c r="S3950" s="1"/>
      <c r="T3950" s="1" t="s">
        <v>374</v>
      </c>
      <c r="U3950" s="1" t="s">
        <v>78</v>
      </c>
      <c r="V3950" t="s">
        <v>29</v>
      </c>
      <c r="W3950"/>
      <c r="X3950" t="s">
        <v>30</v>
      </c>
    </row>
    <row r="3951" spans="2:24">
      <c r="B3951" s="2" t="s">
        <v>5599</v>
      </c>
      <c r="C3951" s="1">
        <v>9840879654</v>
      </c>
      <c r="D3951" s="1"/>
      <c r="E3951" s="1"/>
      <c r="F3951" s="1"/>
      <c r="G3951" s="1" t="s">
        <v>199</v>
      </c>
      <c r="H3951" s="1" t="s">
        <v>46</v>
      </c>
      <c r="I3951"/>
      <c r="J3951"/>
      <c r="K3951"/>
      <c r="L3951"/>
      <c r="M3951"/>
      <c r="N3951"/>
      <c r="O3951"/>
      <c r="Q3951" t="s">
        <v>25</v>
      </c>
      <c r="R3951" s="1"/>
      <c r="S3951" s="1"/>
      <c r="T3951" s="1" t="s">
        <v>258</v>
      </c>
      <c r="U3951" s="1" t="s">
        <v>179</v>
      </c>
      <c r="V3951" t="s">
        <v>29</v>
      </c>
      <c r="W3951"/>
      <c r="X3951" t="s">
        <v>30</v>
      </c>
    </row>
    <row r="3952" spans="2:24">
      <c r="B3952" s="2" t="s">
        <v>5600</v>
      </c>
      <c r="C3952" s="1">
        <v>8929208369</v>
      </c>
      <c r="D3952" s="1"/>
      <c r="E3952" s="1"/>
      <c r="F3952" s="1"/>
      <c r="G3952" s="1" t="s">
        <v>230</v>
      </c>
      <c r="H3952" s="1" t="s">
        <v>46</v>
      </c>
      <c r="I3952"/>
      <c r="J3952"/>
      <c r="K3952"/>
      <c r="L3952"/>
      <c r="M3952"/>
      <c r="N3952"/>
      <c r="O3952"/>
      <c r="Q3952" t="s">
        <v>25</v>
      </c>
      <c r="R3952" s="1"/>
      <c r="S3952" s="1"/>
      <c r="T3952" s="1" t="s">
        <v>77</v>
      </c>
      <c r="U3952" s="1" t="s">
        <v>78</v>
      </c>
      <c r="V3952" t="s">
        <v>29</v>
      </c>
      <c r="W3952"/>
      <c r="X3952" t="s">
        <v>30</v>
      </c>
    </row>
    <row r="3953" spans="2:24">
      <c r="B3953" s="2" t="s">
        <v>5601</v>
      </c>
      <c r="C3953" s="1"/>
      <c r="D3953" s="1"/>
      <c r="E3953" s="1"/>
      <c r="F3953" s="1"/>
      <c r="G3953" s="1"/>
      <c r="H3953" s="1"/>
      <c r="I3953"/>
      <c r="J3953"/>
      <c r="K3953"/>
      <c r="L3953"/>
      <c r="M3953"/>
      <c r="N3953"/>
      <c r="O3953"/>
      <c r="Q3953" t="s">
        <v>25</v>
      </c>
      <c r="R3953" s="1"/>
      <c r="S3953" s="1"/>
      <c r="T3953" s="1" t="s">
        <v>662</v>
      </c>
      <c r="U3953" s="1" t="s">
        <v>28</v>
      </c>
      <c r="V3953" t="s">
        <v>29</v>
      </c>
      <c r="W3953"/>
      <c r="X3953" t="s">
        <v>30</v>
      </c>
    </row>
    <row r="3954" spans="2:24">
      <c r="B3954" s="2" t="s">
        <v>5602</v>
      </c>
      <c r="C3954" s="1">
        <v>9811196504</v>
      </c>
      <c r="D3954" s="1"/>
      <c r="E3954" s="1"/>
      <c r="F3954" s="1"/>
      <c r="G3954" s="1" t="s">
        <v>146</v>
      </c>
      <c r="H3954" s="1" t="s">
        <v>247</v>
      </c>
      <c r="I3954"/>
      <c r="J3954"/>
      <c r="K3954"/>
      <c r="L3954"/>
      <c r="M3954"/>
      <c r="N3954"/>
      <c r="O3954"/>
      <c r="Q3954" t="s">
        <v>25</v>
      </c>
      <c r="R3954" s="1"/>
      <c r="S3954" s="1"/>
      <c r="T3954" s="1" t="s">
        <v>660</v>
      </c>
      <c r="U3954" s="1" t="s">
        <v>53</v>
      </c>
      <c r="V3954" t="s">
        <v>29</v>
      </c>
      <c r="W3954"/>
      <c r="X3954" t="s">
        <v>30</v>
      </c>
    </row>
    <row r="3955" spans="2:24">
      <c r="B3955" s="2" t="s">
        <v>5603</v>
      </c>
      <c r="C3955" s="1"/>
      <c r="D3955" s="1"/>
      <c r="E3955" s="1"/>
      <c r="F3955" s="1"/>
      <c r="G3955" s="1"/>
      <c r="H3955" s="1"/>
      <c r="I3955"/>
      <c r="J3955"/>
      <c r="K3955"/>
      <c r="L3955"/>
      <c r="M3955"/>
      <c r="N3955"/>
      <c r="O3955"/>
      <c r="Q3955" t="s">
        <v>25</v>
      </c>
      <c r="R3955" s="1" t="s">
        <v>5604</v>
      </c>
      <c r="S3955" s="1"/>
      <c r="T3955" s="1" t="s">
        <v>39</v>
      </c>
      <c r="U3955" s="1" t="s">
        <v>28</v>
      </c>
      <c r="V3955" t="s">
        <v>29</v>
      </c>
      <c r="W3955"/>
      <c r="X3955" t="s">
        <v>30</v>
      </c>
    </row>
    <row r="3956" spans="2:24">
      <c r="B3956" s="2" t="s">
        <v>5605</v>
      </c>
      <c r="C3956" s="1"/>
      <c r="D3956" s="1"/>
      <c r="E3956" s="1"/>
      <c r="F3956" s="1"/>
      <c r="G3956" s="1"/>
      <c r="H3956" s="1"/>
      <c r="I3956"/>
      <c r="J3956"/>
      <c r="K3956"/>
      <c r="L3956"/>
      <c r="M3956"/>
      <c r="N3956"/>
      <c r="O3956"/>
      <c r="Q3956" t="s">
        <v>25</v>
      </c>
      <c r="R3956" s="1"/>
      <c r="S3956" s="1"/>
      <c r="T3956" s="1" t="s">
        <v>457</v>
      </c>
      <c r="U3956" s="1" t="s">
        <v>33</v>
      </c>
      <c r="V3956" t="s">
        <v>29</v>
      </c>
      <c r="W3956"/>
      <c r="X3956" t="s">
        <v>30</v>
      </c>
    </row>
    <row r="3957" spans="2:24">
      <c r="B3957" s="2" t="s">
        <v>5606</v>
      </c>
      <c r="C3957" s="1">
        <v>9885262141</v>
      </c>
      <c r="D3957" s="1"/>
      <c r="E3957" s="1"/>
      <c r="F3957" s="1"/>
      <c r="G3957" s="1" t="s">
        <v>146</v>
      </c>
      <c r="H3957" s="1" t="s">
        <v>331</v>
      </c>
      <c r="I3957"/>
      <c r="J3957"/>
      <c r="K3957"/>
      <c r="L3957"/>
      <c r="M3957"/>
      <c r="N3957"/>
      <c r="O3957"/>
      <c r="Q3957" t="s">
        <v>25</v>
      </c>
      <c r="R3957" s="1" t="s">
        <v>5607</v>
      </c>
      <c r="S3957" s="1"/>
      <c r="T3957" s="1" t="s">
        <v>1405</v>
      </c>
      <c r="U3957" s="1" t="s">
        <v>276</v>
      </c>
      <c r="V3957" t="s">
        <v>29</v>
      </c>
      <c r="W3957"/>
      <c r="X3957" t="s">
        <v>30</v>
      </c>
    </row>
    <row r="3958" spans="2:24">
      <c r="B3958" s="2" t="s">
        <v>5608</v>
      </c>
      <c r="C3958" s="1">
        <v>9797758678</v>
      </c>
      <c r="D3958" s="1"/>
      <c r="E3958" s="1"/>
      <c r="F3958" s="1"/>
      <c r="G3958" s="1" t="s">
        <v>45</v>
      </c>
      <c r="H3958" s="1" t="s">
        <v>510</v>
      </c>
      <c r="I3958"/>
      <c r="J3958"/>
      <c r="K3958"/>
      <c r="L3958"/>
      <c r="M3958"/>
      <c r="N3958"/>
      <c r="O3958"/>
      <c r="Q3958" t="s">
        <v>25</v>
      </c>
      <c r="R3958" s="1"/>
      <c r="S3958" s="1"/>
      <c r="T3958" s="1" t="s">
        <v>1746</v>
      </c>
      <c r="U3958" s="1" t="s">
        <v>148</v>
      </c>
      <c r="V3958" t="s">
        <v>29</v>
      </c>
      <c r="W3958"/>
      <c r="X3958" t="s">
        <v>30</v>
      </c>
    </row>
    <row r="3959" spans="2:24">
      <c r="B3959" s="2" t="s">
        <v>5609</v>
      </c>
      <c r="C3959" s="1"/>
      <c r="D3959" s="1"/>
      <c r="E3959" s="1"/>
      <c r="F3959" s="1"/>
      <c r="G3959" s="1"/>
      <c r="H3959" s="1"/>
      <c r="I3959"/>
      <c r="J3959"/>
      <c r="K3959"/>
      <c r="L3959"/>
      <c r="M3959"/>
      <c r="N3959"/>
      <c r="O3959"/>
      <c r="Q3959" t="s">
        <v>25</v>
      </c>
      <c r="R3959" s="1"/>
      <c r="S3959" s="1"/>
      <c r="T3959" s="1" t="s">
        <v>2438</v>
      </c>
      <c r="U3959" s="1" t="s">
        <v>37</v>
      </c>
      <c r="V3959" t="s">
        <v>29</v>
      </c>
      <c r="W3959"/>
      <c r="X3959" t="s">
        <v>30</v>
      </c>
    </row>
    <row r="3960" spans="2:24">
      <c r="B3960" s="2" t="s">
        <v>5610</v>
      </c>
      <c r="C3960" s="1"/>
      <c r="D3960" s="1"/>
      <c r="E3960" s="1"/>
      <c r="F3960" s="1"/>
      <c r="G3960" s="1"/>
      <c r="H3960" s="1"/>
      <c r="I3960"/>
      <c r="J3960"/>
      <c r="K3960"/>
      <c r="L3960"/>
      <c r="M3960"/>
      <c r="N3960"/>
      <c r="O3960"/>
      <c r="Q3960" t="s">
        <v>25</v>
      </c>
      <c r="R3960" s="1"/>
      <c r="S3960" s="1"/>
      <c r="T3960" s="1" t="s">
        <v>49</v>
      </c>
      <c r="U3960" s="1" t="s">
        <v>50</v>
      </c>
      <c r="V3960" t="s">
        <v>29</v>
      </c>
      <c r="W3960"/>
      <c r="X3960" t="s">
        <v>30</v>
      </c>
    </row>
    <row r="3961" spans="2:24">
      <c r="B3961" s="2" t="s">
        <v>5611</v>
      </c>
      <c r="C3961" s="1"/>
      <c r="D3961" s="1"/>
      <c r="E3961" s="1"/>
      <c r="F3961" s="1"/>
      <c r="G3961" s="1"/>
      <c r="H3961" s="1"/>
      <c r="I3961"/>
      <c r="J3961"/>
      <c r="K3961"/>
      <c r="L3961"/>
      <c r="M3961"/>
      <c r="N3961"/>
      <c r="O3961"/>
      <c r="Q3961" t="s">
        <v>25</v>
      </c>
      <c r="R3961" s="1" t="s">
        <v>5612</v>
      </c>
      <c r="S3961" s="1"/>
      <c r="T3961" s="1" t="s">
        <v>39</v>
      </c>
      <c r="U3961" s="1" t="s">
        <v>28</v>
      </c>
      <c r="V3961" t="s">
        <v>29</v>
      </c>
      <c r="W3961"/>
      <c r="X3961" t="s">
        <v>30</v>
      </c>
    </row>
    <row r="3962" spans="2:24">
      <c r="B3962" s="2" t="s">
        <v>5613</v>
      </c>
      <c r="C3962" s="1">
        <v>9832014653</v>
      </c>
      <c r="D3962" s="1"/>
      <c r="E3962" s="1"/>
      <c r="F3962" s="1"/>
      <c r="G3962" s="1" t="s">
        <v>1216</v>
      </c>
      <c r="H3962" s="1" t="s">
        <v>46</v>
      </c>
      <c r="I3962"/>
      <c r="J3962"/>
      <c r="K3962"/>
      <c r="L3962"/>
      <c r="M3962"/>
      <c r="N3962"/>
      <c r="O3962"/>
      <c r="Q3962" t="s">
        <v>25</v>
      </c>
      <c r="R3962" s="1"/>
      <c r="S3962" s="1"/>
      <c r="T3962" s="1" t="s">
        <v>2919</v>
      </c>
      <c r="U3962" s="1" t="s">
        <v>70</v>
      </c>
      <c r="V3962" t="s">
        <v>29</v>
      </c>
      <c r="W3962"/>
      <c r="X3962" t="s">
        <v>30</v>
      </c>
    </row>
    <row r="3963" spans="2:24">
      <c r="B3963" s="2" t="s">
        <v>5614</v>
      </c>
      <c r="C3963" s="1"/>
      <c r="D3963" s="1"/>
      <c r="E3963" s="1"/>
      <c r="F3963" s="1"/>
      <c r="G3963" s="1"/>
      <c r="H3963" s="1"/>
      <c r="I3963"/>
      <c r="J3963"/>
      <c r="K3963"/>
      <c r="L3963"/>
      <c r="M3963"/>
      <c r="N3963"/>
      <c r="O3963"/>
      <c r="Q3963" t="s">
        <v>25</v>
      </c>
      <c r="R3963" s="1"/>
      <c r="S3963" s="1"/>
      <c r="T3963" s="1" t="s">
        <v>678</v>
      </c>
      <c r="U3963" s="1" t="s">
        <v>90</v>
      </c>
      <c r="V3963" t="s">
        <v>29</v>
      </c>
      <c r="W3963"/>
      <c r="X3963" t="s">
        <v>30</v>
      </c>
    </row>
    <row r="3964" spans="2:24">
      <c r="B3964" s="2" t="s">
        <v>5615</v>
      </c>
      <c r="C3964" s="1"/>
      <c r="D3964" s="1"/>
      <c r="E3964" s="1"/>
      <c r="F3964" s="1"/>
      <c r="G3964" s="1"/>
      <c r="H3964" s="1"/>
      <c r="I3964"/>
      <c r="J3964"/>
      <c r="K3964"/>
      <c r="L3964"/>
      <c r="M3964"/>
      <c r="N3964"/>
      <c r="O3964"/>
      <c r="Q3964" t="s">
        <v>25</v>
      </c>
      <c r="R3964" s="1" t="s">
        <v>5616</v>
      </c>
      <c r="S3964" s="1"/>
      <c r="T3964" s="1" t="s">
        <v>5617</v>
      </c>
      <c r="U3964" s="1" t="s">
        <v>185</v>
      </c>
      <c r="V3964" t="s">
        <v>29</v>
      </c>
      <c r="W3964"/>
      <c r="X3964" t="s">
        <v>30</v>
      </c>
    </row>
    <row r="3965" spans="2:24">
      <c r="B3965" s="2" t="s">
        <v>5618</v>
      </c>
      <c r="C3965" s="1"/>
      <c r="D3965" s="1"/>
      <c r="E3965" s="1"/>
      <c r="F3965" s="1"/>
      <c r="G3965" s="1"/>
      <c r="H3965" s="1"/>
      <c r="I3965"/>
      <c r="J3965"/>
      <c r="K3965"/>
      <c r="L3965"/>
      <c r="M3965"/>
      <c r="N3965"/>
      <c r="O3965"/>
      <c r="Q3965" t="s">
        <v>25</v>
      </c>
      <c r="R3965" s="1" t="s">
        <v>5619</v>
      </c>
      <c r="S3965" s="1"/>
      <c r="T3965" s="1" t="s">
        <v>184</v>
      </c>
      <c r="U3965" s="1" t="s">
        <v>185</v>
      </c>
      <c r="V3965" t="s">
        <v>29</v>
      </c>
      <c r="W3965"/>
      <c r="X3965" t="s">
        <v>30</v>
      </c>
    </row>
    <row r="3966" spans="2:24">
      <c r="B3966" s="2" t="s">
        <v>5620</v>
      </c>
      <c r="C3966" s="1"/>
      <c r="D3966" s="1"/>
      <c r="E3966" s="1"/>
      <c r="F3966" s="1"/>
      <c r="G3966" s="1"/>
      <c r="H3966" s="1"/>
      <c r="I3966"/>
      <c r="J3966"/>
      <c r="K3966"/>
      <c r="L3966"/>
      <c r="M3966"/>
      <c r="N3966"/>
      <c r="O3966"/>
      <c r="Q3966" t="s">
        <v>25</v>
      </c>
      <c r="R3966" s="1"/>
      <c r="S3966" s="1"/>
      <c r="T3966" s="1" t="s">
        <v>264</v>
      </c>
      <c r="U3966" s="1" t="s">
        <v>28</v>
      </c>
      <c r="V3966" t="s">
        <v>29</v>
      </c>
      <c r="W3966"/>
      <c r="X3966" t="s">
        <v>30</v>
      </c>
    </row>
    <row r="3967" spans="2:24">
      <c r="B3967" s="2" t="s">
        <v>5621</v>
      </c>
      <c r="C3967" s="1"/>
      <c r="D3967" s="1"/>
      <c r="E3967" s="1"/>
      <c r="F3967" s="1"/>
      <c r="G3967" s="1"/>
      <c r="H3967" s="1"/>
      <c r="I3967"/>
      <c r="J3967"/>
      <c r="K3967"/>
      <c r="L3967"/>
      <c r="M3967"/>
      <c r="N3967"/>
      <c r="O3967"/>
      <c r="Q3967" t="s">
        <v>25</v>
      </c>
      <c r="R3967" s="1"/>
      <c r="S3967" s="1"/>
      <c r="T3967" s="1" t="s">
        <v>52</v>
      </c>
      <c r="U3967" s="1" t="s">
        <v>53</v>
      </c>
      <c r="V3967" t="s">
        <v>29</v>
      </c>
      <c r="W3967"/>
      <c r="X3967" t="s">
        <v>30</v>
      </c>
    </row>
    <row r="3968" spans="2:24">
      <c r="B3968" s="2" t="s">
        <v>5622</v>
      </c>
      <c r="C3968" s="1">
        <v>8483038209</v>
      </c>
      <c r="D3968" s="1"/>
      <c r="E3968" s="1"/>
      <c r="F3968" s="1"/>
      <c r="G3968" s="1" t="s">
        <v>230</v>
      </c>
      <c r="H3968" s="1" t="s">
        <v>46</v>
      </c>
      <c r="I3968"/>
      <c r="J3968"/>
      <c r="K3968"/>
      <c r="L3968"/>
      <c r="M3968"/>
      <c r="N3968"/>
      <c r="O3968"/>
      <c r="Q3968" t="s">
        <v>25</v>
      </c>
      <c r="R3968" s="1"/>
      <c r="S3968" s="1"/>
      <c r="T3968" s="1" t="s">
        <v>459</v>
      </c>
      <c r="U3968" s="1" t="s">
        <v>289</v>
      </c>
      <c r="V3968" t="s">
        <v>29</v>
      </c>
      <c r="W3968"/>
      <c r="X3968" t="s">
        <v>30</v>
      </c>
    </row>
    <row r="3969" spans="2:24">
      <c r="B3969" s="2" t="s">
        <v>5623</v>
      </c>
      <c r="C3969" s="1">
        <v>7774856111</v>
      </c>
      <c r="D3969" s="1"/>
      <c r="E3969" s="1"/>
      <c r="F3969" s="1"/>
      <c r="G3969" s="1" t="s">
        <v>45</v>
      </c>
      <c r="H3969" s="1" t="s">
        <v>57</v>
      </c>
      <c r="I3969"/>
      <c r="J3969"/>
      <c r="K3969"/>
      <c r="L3969"/>
      <c r="M3969"/>
      <c r="N3969"/>
      <c r="O3969"/>
      <c r="Q3969" t="s">
        <v>25</v>
      </c>
      <c r="R3969" s="1" t="s">
        <v>5624</v>
      </c>
      <c r="S3969" s="1"/>
      <c r="T3969" s="1" t="s">
        <v>142</v>
      </c>
      <c r="U3969" s="1" t="s">
        <v>33</v>
      </c>
      <c r="V3969" t="s">
        <v>29</v>
      </c>
      <c r="W3969"/>
      <c r="X3969" t="s">
        <v>30</v>
      </c>
    </row>
    <row r="3970" spans="2:24">
      <c r="B3970" s="2" t="s">
        <v>5625</v>
      </c>
      <c r="C3970" s="1">
        <v>8802466284</v>
      </c>
      <c r="D3970" s="1"/>
      <c r="E3970" s="1"/>
      <c r="F3970" s="1"/>
      <c r="G3970" s="1" t="s">
        <v>45</v>
      </c>
      <c r="H3970" s="1" t="s">
        <v>46</v>
      </c>
      <c r="I3970"/>
      <c r="J3970"/>
      <c r="K3970"/>
      <c r="L3970"/>
      <c r="M3970"/>
      <c r="N3970"/>
      <c r="O3970"/>
      <c r="Q3970" t="s">
        <v>25</v>
      </c>
      <c r="R3970" s="1"/>
      <c r="S3970" s="1"/>
      <c r="T3970" s="1" t="s">
        <v>39</v>
      </c>
      <c r="U3970" s="1" t="s">
        <v>28</v>
      </c>
      <c r="V3970" t="s">
        <v>29</v>
      </c>
      <c r="W3970"/>
      <c r="X3970" t="s">
        <v>30</v>
      </c>
    </row>
    <row r="3971" spans="2:24">
      <c r="B3971" s="2" t="s">
        <v>5626</v>
      </c>
      <c r="C3971" s="1">
        <v>9773756036</v>
      </c>
      <c r="D3971" s="1"/>
      <c r="E3971" s="1"/>
      <c r="F3971" s="1"/>
      <c r="G3971" s="1" t="s">
        <v>230</v>
      </c>
      <c r="H3971" s="1" t="s">
        <v>57</v>
      </c>
      <c r="I3971"/>
      <c r="J3971"/>
      <c r="K3971"/>
      <c r="L3971"/>
      <c r="M3971"/>
      <c r="N3971"/>
      <c r="O3971"/>
      <c r="Q3971" t="s">
        <v>25</v>
      </c>
      <c r="R3971" s="1" t="s">
        <v>5627</v>
      </c>
      <c r="S3971" s="1"/>
      <c r="T3971" s="1" t="s">
        <v>457</v>
      </c>
      <c r="U3971" s="1" t="s">
        <v>33</v>
      </c>
      <c r="V3971" t="s">
        <v>29</v>
      </c>
      <c r="W3971"/>
      <c r="X3971" t="s">
        <v>30</v>
      </c>
    </row>
    <row r="3972" spans="2:24">
      <c r="B3972" s="2" t="s">
        <v>5628</v>
      </c>
      <c r="C3972" s="1">
        <v>9996030007</v>
      </c>
      <c r="D3972" s="1"/>
      <c r="E3972" s="1"/>
      <c r="F3972" s="1"/>
      <c r="G3972" s="1" t="s">
        <v>72</v>
      </c>
      <c r="H3972" s="1" t="s">
        <v>46</v>
      </c>
      <c r="I3972"/>
      <c r="J3972"/>
      <c r="K3972"/>
      <c r="L3972"/>
      <c r="M3972"/>
      <c r="N3972"/>
      <c r="O3972"/>
      <c r="Q3972" t="s">
        <v>25</v>
      </c>
      <c r="R3972" s="1" t="s">
        <v>5629</v>
      </c>
      <c r="S3972" s="1"/>
      <c r="T3972" s="1" t="s">
        <v>387</v>
      </c>
      <c r="U3972" s="1" t="s">
        <v>78</v>
      </c>
      <c r="V3972" t="s">
        <v>29</v>
      </c>
      <c r="W3972"/>
      <c r="X3972" t="s">
        <v>30</v>
      </c>
    </row>
    <row r="3973" spans="2:24">
      <c r="B3973" s="2" t="s">
        <v>5630</v>
      </c>
      <c r="C3973" s="1">
        <v>7607124157</v>
      </c>
      <c r="D3973" s="1"/>
      <c r="E3973" s="1"/>
      <c r="F3973" s="1"/>
      <c r="G3973" s="1" t="s">
        <v>72</v>
      </c>
      <c r="H3973" s="1" t="s">
        <v>57</v>
      </c>
      <c r="I3973"/>
      <c r="J3973"/>
      <c r="K3973"/>
      <c r="L3973"/>
      <c r="M3973"/>
      <c r="N3973"/>
      <c r="O3973"/>
      <c r="Q3973" t="s">
        <v>25</v>
      </c>
      <c r="R3973" s="1" t="s">
        <v>5631</v>
      </c>
      <c r="S3973" s="1"/>
      <c r="T3973" s="1" t="s">
        <v>423</v>
      </c>
      <c r="U3973" s="1" t="s">
        <v>28</v>
      </c>
      <c r="V3973" t="s">
        <v>29</v>
      </c>
      <c r="W3973"/>
      <c r="X3973" t="s">
        <v>30</v>
      </c>
    </row>
    <row r="3974" spans="2:24">
      <c r="B3974" s="2" t="s">
        <v>5632</v>
      </c>
      <c r="C3974" s="1"/>
      <c r="D3974" s="1"/>
      <c r="E3974" s="1"/>
      <c r="F3974" s="1"/>
      <c r="G3974" s="1"/>
      <c r="H3974" s="1"/>
      <c r="I3974"/>
      <c r="J3974"/>
      <c r="K3974"/>
      <c r="L3974"/>
      <c r="M3974"/>
      <c r="N3974"/>
      <c r="O3974"/>
      <c r="Q3974" t="s">
        <v>25</v>
      </c>
      <c r="R3974" s="1" t="s">
        <v>5633</v>
      </c>
      <c r="S3974" s="1"/>
      <c r="T3974" s="1" t="s">
        <v>167</v>
      </c>
      <c r="U3974" s="1" t="s">
        <v>28</v>
      </c>
      <c r="V3974" t="s">
        <v>29</v>
      </c>
      <c r="W3974"/>
      <c r="X3974" t="s">
        <v>30</v>
      </c>
    </row>
    <row r="3975" spans="2:24">
      <c r="B3975" s="2" t="s">
        <v>5634</v>
      </c>
      <c r="C3975" s="1">
        <v>9943850868</v>
      </c>
      <c r="D3975" s="1"/>
      <c r="E3975" s="1"/>
      <c r="F3975" s="1"/>
      <c r="G3975" s="1" t="s">
        <v>45</v>
      </c>
      <c r="H3975" s="1" t="s">
        <v>1268</v>
      </c>
      <c r="I3975"/>
      <c r="J3975"/>
      <c r="K3975"/>
      <c r="L3975"/>
      <c r="M3975"/>
      <c r="N3975"/>
      <c r="O3975"/>
      <c r="Q3975" t="s">
        <v>25</v>
      </c>
      <c r="R3975" s="1" t="s">
        <v>5635</v>
      </c>
      <c r="S3975" s="1"/>
      <c r="T3975" s="1" t="s">
        <v>849</v>
      </c>
      <c r="U3975" s="1" t="s">
        <v>284</v>
      </c>
      <c r="V3975" t="s">
        <v>29</v>
      </c>
      <c r="W3975"/>
      <c r="X3975" t="s">
        <v>30</v>
      </c>
    </row>
    <row r="3976" spans="2:24">
      <c r="B3976" s="2" t="s">
        <v>5636</v>
      </c>
      <c r="C3976" s="1">
        <v>7892124674</v>
      </c>
      <c r="D3976" s="1"/>
      <c r="E3976" s="1"/>
      <c r="F3976" s="1"/>
      <c r="G3976" s="1" t="s">
        <v>45</v>
      </c>
      <c r="H3976" s="1" t="s">
        <v>331</v>
      </c>
      <c r="I3976"/>
      <c r="J3976"/>
      <c r="K3976"/>
      <c r="L3976"/>
      <c r="M3976"/>
      <c r="N3976"/>
      <c r="O3976"/>
      <c r="Q3976" t="s">
        <v>25</v>
      </c>
      <c r="R3976" s="1" t="s">
        <v>5637</v>
      </c>
      <c r="S3976" s="1"/>
      <c r="T3976" s="1" t="s">
        <v>2967</v>
      </c>
      <c r="U3976" s="1" t="s">
        <v>102</v>
      </c>
      <c r="V3976" t="s">
        <v>29</v>
      </c>
      <c r="W3976"/>
      <c r="X3976" t="s">
        <v>30</v>
      </c>
    </row>
    <row r="3977" spans="2:24">
      <c r="B3977" s="2" t="s">
        <v>5638</v>
      </c>
      <c r="C3977" s="1"/>
      <c r="D3977" s="1"/>
      <c r="E3977" s="1"/>
      <c r="F3977" s="1"/>
      <c r="G3977" s="1"/>
      <c r="H3977" s="1"/>
      <c r="I3977"/>
      <c r="J3977"/>
      <c r="K3977"/>
      <c r="L3977"/>
      <c r="M3977"/>
      <c r="N3977"/>
      <c r="O3977"/>
      <c r="Q3977" t="s">
        <v>25</v>
      </c>
      <c r="R3977" s="1" t="s">
        <v>5639</v>
      </c>
      <c r="S3977" s="1"/>
      <c r="T3977" s="1" t="s">
        <v>380</v>
      </c>
      <c r="U3977" s="1" t="s">
        <v>28</v>
      </c>
      <c r="V3977" t="s">
        <v>29</v>
      </c>
      <c r="W3977"/>
      <c r="X3977" t="s">
        <v>30</v>
      </c>
    </row>
    <row r="3978" spans="2:24">
      <c r="B3978" s="2" t="s">
        <v>5640</v>
      </c>
      <c r="C3978" s="1">
        <f>918984606643</f>
        <v>918984606643</v>
      </c>
      <c r="D3978" s="1"/>
      <c r="E3978" s="1"/>
      <c r="F3978" s="1"/>
      <c r="G3978" s="1" t="s">
        <v>45</v>
      </c>
      <c r="H3978" s="1" t="s">
        <v>247</v>
      </c>
      <c r="I3978"/>
      <c r="J3978"/>
      <c r="K3978"/>
      <c r="L3978"/>
      <c r="M3978"/>
      <c r="N3978"/>
      <c r="O3978"/>
      <c r="Q3978" t="s">
        <v>25</v>
      </c>
      <c r="R3978" s="1" t="s">
        <v>5641</v>
      </c>
      <c r="S3978" s="1"/>
      <c r="T3978" s="1" t="s">
        <v>5642</v>
      </c>
      <c r="U3978" s="1" t="s">
        <v>240</v>
      </c>
      <c r="V3978" t="s">
        <v>29</v>
      </c>
      <c r="W3978"/>
      <c r="X3978" t="s">
        <v>30</v>
      </c>
    </row>
    <row r="3979" spans="2:24">
      <c r="B3979" s="2" t="s">
        <v>5643</v>
      </c>
      <c r="C3979" s="1"/>
      <c r="D3979" s="1"/>
      <c r="E3979" s="1"/>
      <c r="F3979" s="1"/>
      <c r="G3979" s="1"/>
      <c r="H3979" s="1"/>
      <c r="I3979"/>
      <c r="J3979"/>
      <c r="K3979"/>
      <c r="L3979"/>
      <c r="M3979"/>
      <c r="N3979"/>
      <c r="O3979"/>
      <c r="Q3979" t="s">
        <v>25</v>
      </c>
      <c r="R3979" s="1"/>
      <c r="S3979" s="1"/>
      <c r="T3979" s="1" t="s">
        <v>3017</v>
      </c>
      <c r="U3979" s="1" t="s">
        <v>28</v>
      </c>
      <c r="V3979" t="s">
        <v>29</v>
      </c>
      <c r="W3979"/>
      <c r="X3979" t="s">
        <v>30</v>
      </c>
    </row>
    <row r="3980" spans="2:24">
      <c r="B3980" s="2" t="s">
        <v>5644</v>
      </c>
      <c r="C3980" s="1"/>
      <c r="D3980" s="1"/>
      <c r="E3980" s="1"/>
      <c r="F3980" s="1"/>
      <c r="G3980" s="1"/>
      <c r="H3980" s="1"/>
      <c r="I3980"/>
      <c r="J3980"/>
      <c r="K3980"/>
      <c r="L3980"/>
      <c r="M3980"/>
      <c r="N3980"/>
      <c r="O3980"/>
      <c r="Q3980" t="s">
        <v>25</v>
      </c>
      <c r="R3980" s="1" t="s">
        <v>5645</v>
      </c>
      <c r="S3980" s="1"/>
      <c r="T3980" s="1" t="s">
        <v>5646</v>
      </c>
      <c r="U3980" s="1" t="s">
        <v>90</v>
      </c>
      <c r="V3980" t="s">
        <v>29</v>
      </c>
      <c r="W3980"/>
      <c r="X3980" t="s">
        <v>30</v>
      </c>
    </row>
    <row r="3981" spans="2:24">
      <c r="B3981" s="2" t="s">
        <v>5647</v>
      </c>
      <c r="C3981" s="1"/>
      <c r="D3981" s="1"/>
      <c r="E3981" s="1"/>
      <c r="F3981" s="1"/>
      <c r="G3981" s="1"/>
      <c r="H3981" s="1"/>
      <c r="I3981"/>
      <c r="J3981"/>
      <c r="K3981"/>
      <c r="L3981"/>
      <c r="M3981"/>
      <c r="N3981"/>
      <c r="O3981"/>
      <c r="Q3981" t="s">
        <v>25</v>
      </c>
      <c r="R3981" s="1"/>
      <c r="S3981" s="1"/>
      <c r="T3981" s="1" t="s">
        <v>52</v>
      </c>
      <c r="U3981" s="1" t="s">
        <v>53</v>
      </c>
      <c r="V3981" t="s">
        <v>29</v>
      </c>
      <c r="W3981"/>
      <c r="X3981" t="s">
        <v>30</v>
      </c>
    </row>
    <row r="3982" spans="2:24">
      <c r="B3982" s="2" t="s">
        <v>5648</v>
      </c>
      <c r="C3982" s="1"/>
      <c r="D3982" s="1"/>
      <c r="E3982" s="1"/>
      <c r="F3982" s="1"/>
      <c r="G3982" s="1"/>
      <c r="H3982" s="1"/>
      <c r="I3982"/>
      <c r="J3982"/>
      <c r="K3982"/>
      <c r="L3982"/>
      <c r="M3982"/>
      <c r="N3982"/>
      <c r="O3982"/>
      <c r="Q3982" t="s">
        <v>25</v>
      </c>
      <c r="R3982" s="1" t="s">
        <v>5649</v>
      </c>
      <c r="S3982" s="1"/>
      <c r="T3982" s="1" t="s">
        <v>843</v>
      </c>
      <c r="U3982" s="1" t="s">
        <v>78</v>
      </c>
      <c r="V3982" t="s">
        <v>29</v>
      </c>
      <c r="W3982"/>
      <c r="X3982" t="s">
        <v>30</v>
      </c>
    </row>
    <row r="3983" spans="2:24">
      <c r="B3983" s="2" t="s">
        <v>5650</v>
      </c>
      <c r="C3983" s="1"/>
      <c r="D3983" s="1"/>
      <c r="E3983" s="1"/>
      <c r="F3983" s="1"/>
      <c r="G3983" s="1"/>
      <c r="H3983" s="1"/>
      <c r="I3983"/>
      <c r="J3983"/>
      <c r="K3983"/>
      <c r="L3983"/>
      <c r="M3983"/>
      <c r="N3983"/>
      <c r="O3983"/>
      <c r="Q3983" t="s">
        <v>25</v>
      </c>
      <c r="R3983" s="1"/>
      <c r="S3983" s="1"/>
      <c r="T3983" s="1" t="s">
        <v>631</v>
      </c>
      <c r="U3983" s="1" t="s">
        <v>102</v>
      </c>
      <c r="V3983" t="s">
        <v>29</v>
      </c>
      <c r="W3983"/>
      <c r="X3983" t="s">
        <v>30</v>
      </c>
    </row>
    <row r="3984" spans="2:24">
      <c r="B3984" s="2" t="s">
        <v>5651</v>
      </c>
      <c r="C3984" s="1">
        <v>8738860000</v>
      </c>
      <c r="D3984" s="1"/>
      <c r="E3984" s="1"/>
      <c r="F3984" s="1"/>
      <c r="G3984" s="1" t="s">
        <v>5652</v>
      </c>
      <c r="H3984" s="1" t="s">
        <v>57</v>
      </c>
      <c r="I3984"/>
      <c r="J3984"/>
      <c r="K3984"/>
      <c r="L3984"/>
      <c r="M3984"/>
      <c r="N3984"/>
      <c r="O3984"/>
      <c r="Q3984" t="s">
        <v>25</v>
      </c>
      <c r="R3984" s="1"/>
      <c r="S3984" s="1"/>
      <c r="T3984" s="1" t="s">
        <v>746</v>
      </c>
      <c r="U3984" s="1" t="s">
        <v>78</v>
      </c>
      <c r="V3984" t="s">
        <v>29</v>
      </c>
      <c r="W3984"/>
      <c r="X3984" t="s">
        <v>30</v>
      </c>
    </row>
    <row r="3985" spans="2:24">
      <c r="B3985" s="2" t="s">
        <v>5653</v>
      </c>
      <c r="C3985" s="1"/>
      <c r="D3985" s="1"/>
      <c r="E3985" s="1"/>
      <c r="F3985" s="1"/>
      <c r="G3985" s="1"/>
      <c r="H3985" s="1"/>
      <c r="I3985"/>
      <c r="J3985"/>
      <c r="K3985"/>
      <c r="L3985"/>
      <c r="M3985"/>
      <c r="N3985"/>
      <c r="O3985"/>
      <c r="Q3985" t="s">
        <v>25</v>
      </c>
      <c r="R3985" s="1"/>
      <c r="S3985" s="1"/>
      <c r="T3985" s="1" t="s">
        <v>637</v>
      </c>
      <c r="U3985" s="1" t="s">
        <v>158</v>
      </c>
      <c r="V3985" t="s">
        <v>29</v>
      </c>
      <c r="W3985"/>
      <c r="X3985" t="s">
        <v>30</v>
      </c>
    </row>
    <row r="3986" spans="2:24">
      <c r="B3986" s="2" t="s">
        <v>5654</v>
      </c>
      <c r="C3986" s="1">
        <v>8387998100</v>
      </c>
      <c r="D3986" s="1"/>
      <c r="E3986" s="1"/>
      <c r="F3986" s="1"/>
      <c r="G3986" s="1" t="s">
        <v>45</v>
      </c>
      <c r="H3986" s="1" t="s">
        <v>57</v>
      </c>
      <c r="I3986"/>
      <c r="J3986"/>
      <c r="K3986"/>
      <c r="L3986"/>
      <c r="M3986"/>
      <c r="N3986"/>
      <c r="O3986"/>
      <c r="Q3986" t="s">
        <v>25</v>
      </c>
      <c r="R3986" s="1" t="s">
        <v>5655</v>
      </c>
      <c r="S3986" s="1"/>
      <c r="T3986" s="1" t="s">
        <v>128</v>
      </c>
      <c r="U3986" s="1" t="s">
        <v>43</v>
      </c>
      <c r="V3986" t="s">
        <v>29</v>
      </c>
      <c r="W3986"/>
      <c r="X3986" t="s">
        <v>30</v>
      </c>
    </row>
    <row r="3987" spans="2:24">
      <c r="B3987" s="2" t="s">
        <v>5656</v>
      </c>
      <c r="C3987" s="1">
        <v>7004059030</v>
      </c>
      <c r="D3987" s="1"/>
      <c r="E3987" s="1"/>
      <c r="F3987" s="1"/>
      <c r="G3987" s="1" t="s">
        <v>45</v>
      </c>
      <c r="H3987" s="1" t="s">
        <v>476</v>
      </c>
      <c r="I3987"/>
      <c r="J3987"/>
      <c r="K3987"/>
      <c r="L3987"/>
      <c r="M3987"/>
      <c r="N3987"/>
      <c r="O3987"/>
      <c r="Q3987" t="s">
        <v>25</v>
      </c>
      <c r="R3987" s="1"/>
      <c r="S3987" s="1"/>
      <c r="T3987" s="1" t="s">
        <v>568</v>
      </c>
      <c r="U3987" s="1" t="s">
        <v>158</v>
      </c>
      <c r="V3987" t="s">
        <v>29</v>
      </c>
      <c r="W3987"/>
      <c r="X3987" t="s">
        <v>30</v>
      </c>
    </row>
    <row r="3988" spans="2:24">
      <c r="B3988" s="2" t="s">
        <v>5657</v>
      </c>
      <c r="C3988" s="1">
        <v>9717067601</v>
      </c>
      <c r="D3988" s="1"/>
      <c r="E3988" s="1"/>
      <c r="F3988" s="1"/>
      <c r="G3988" s="1" t="s">
        <v>45</v>
      </c>
      <c r="H3988" s="1" t="s">
        <v>46</v>
      </c>
      <c r="I3988"/>
      <c r="J3988"/>
      <c r="K3988"/>
      <c r="L3988"/>
      <c r="M3988"/>
      <c r="N3988"/>
      <c r="O3988"/>
      <c r="Q3988" t="s">
        <v>25</v>
      </c>
      <c r="R3988" s="1" t="s">
        <v>5658</v>
      </c>
      <c r="S3988" s="1"/>
      <c r="T3988" s="1" t="s">
        <v>734</v>
      </c>
      <c r="U3988" s="1" t="s">
        <v>289</v>
      </c>
      <c r="V3988" t="s">
        <v>29</v>
      </c>
      <c r="W3988"/>
      <c r="X3988" t="s">
        <v>30</v>
      </c>
    </row>
    <row r="3989" spans="2:24">
      <c r="B3989" s="2" t="s">
        <v>5659</v>
      </c>
      <c r="C3989" s="1">
        <v>9844262888</v>
      </c>
      <c r="D3989" s="1"/>
      <c r="E3989" s="1"/>
      <c r="F3989" s="1"/>
      <c r="G3989" s="1" t="s">
        <v>45</v>
      </c>
      <c r="H3989" s="1" t="s">
        <v>476</v>
      </c>
      <c r="I3989"/>
      <c r="J3989"/>
      <c r="K3989"/>
      <c r="L3989"/>
      <c r="M3989"/>
      <c r="N3989"/>
      <c r="O3989"/>
      <c r="Q3989" t="s">
        <v>25</v>
      </c>
      <c r="R3989" s="1" t="s">
        <v>5660</v>
      </c>
      <c r="S3989" s="1"/>
      <c r="T3989" s="1" t="s">
        <v>835</v>
      </c>
      <c r="U3989" s="1" t="s">
        <v>276</v>
      </c>
      <c r="V3989" t="s">
        <v>29</v>
      </c>
      <c r="W3989"/>
      <c r="X3989" t="s">
        <v>30</v>
      </c>
    </row>
    <row r="3990" spans="2:24">
      <c r="B3990" s="2" t="s">
        <v>5661</v>
      </c>
      <c r="C3990" s="1">
        <v>9833763598</v>
      </c>
      <c r="D3990" s="1"/>
      <c r="E3990" s="1"/>
      <c r="F3990" s="1"/>
      <c r="G3990" s="1" t="s">
        <v>146</v>
      </c>
      <c r="H3990" s="1" t="s">
        <v>247</v>
      </c>
      <c r="I3990"/>
      <c r="J3990"/>
      <c r="K3990"/>
      <c r="L3990"/>
      <c r="M3990"/>
      <c r="N3990"/>
      <c r="O3990"/>
      <c r="Q3990" t="s">
        <v>25</v>
      </c>
      <c r="R3990" s="1"/>
      <c r="S3990" s="1"/>
      <c r="T3990" s="1" t="s">
        <v>211</v>
      </c>
      <c r="U3990" s="1" t="s">
        <v>33</v>
      </c>
      <c r="V3990" t="s">
        <v>29</v>
      </c>
      <c r="W3990"/>
      <c r="X3990" t="s">
        <v>30</v>
      </c>
    </row>
    <row r="3991" spans="2:24">
      <c r="B3991" s="2" t="s">
        <v>5662</v>
      </c>
      <c r="C3991" s="1">
        <v>7818953422</v>
      </c>
      <c r="D3991" s="1"/>
      <c r="E3991" s="1"/>
      <c r="F3991" s="1"/>
      <c r="G3991" s="1" t="s">
        <v>146</v>
      </c>
      <c r="H3991" s="1" t="s">
        <v>57</v>
      </c>
      <c r="I3991"/>
      <c r="J3991"/>
      <c r="K3991"/>
      <c r="L3991"/>
      <c r="M3991"/>
      <c r="N3991"/>
      <c r="O3991"/>
      <c r="Q3991" t="s">
        <v>25</v>
      </c>
      <c r="R3991" s="1"/>
      <c r="S3991" s="1"/>
      <c r="T3991" s="1" t="s">
        <v>3586</v>
      </c>
      <c r="U3991" s="1" t="s">
        <v>289</v>
      </c>
      <c r="V3991" t="s">
        <v>29</v>
      </c>
      <c r="W3991"/>
      <c r="X3991" t="s">
        <v>30</v>
      </c>
    </row>
    <row r="3992" spans="2:24">
      <c r="B3992" s="2" t="s">
        <v>5663</v>
      </c>
      <c r="C3992" s="1"/>
      <c r="D3992" s="1"/>
      <c r="E3992" s="1"/>
      <c r="F3992" s="1"/>
      <c r="G3992" s="1"/>
      <c r="H3992" s="1"/>
      <c r="I3992"/>
      <c r="J3992"/>
      <c r="K3992"/>
      <c r="L3992"/>
      <c r="M3992"/>
      <c r="N3992"/>
      <c r="O3992"/>
      <c r="Q3992" t="s">
        <v>25</v>
      </c>
      <c r="R3992" s="1" t="s">
        <v>5664</v>
      </c>
      <c r="S3992" s="1"/>
      <c r="T3992" s="1" t="s">
        <v>52</v>
      </c>
      <c r="U3992" s="1" t="s">
        <v>53</v>
      </c>
      <c r="V3992" t="s">
        <v>29</v>
      </c>
      <c r="W3992"/>
      <c r="X3992" t="s">
        <v>30</v>
      </c>
    </row>
    <row r="3993" spans="2:24">
      <c r="B3993" s="2" t="s">
        <v>5665</v>
      </c>
      <c r="C3993" s="1"/>
      <c r="D3993" s="1"/>
      <c r="E3993" s="1"/>
      <c r="F3993" s="1"/>
      <c r="G3993" s="1"/>
      <c r="H3993" s="1"/>
      <c r="I3993"/>
      <c r="J3993"/>
      <c r="K3993"/>
      <c r="L3993"/>
      <c r="M3993"/>
      <c r="N3993"/>
      <c r="O3993"/>
      <c r="Q3993" t="s">
        <v>25</v>
      </c>
      <c r="R3993" s="1"/>
      <c r="S3993" s="1"/>
      <c r="T3993" s="1" t="s">
        <v>39</v>
      </c>
      <c r="U3993" s="1" t="s">
        <v>28</v>
      </c>
      <c r="V3993" t="s">
        <v>29</v>
      </c>
      <c r="W3993"/>
      <c r="X3993" t="s">
        <v>30</v>
      </c>
    </row>
    <row r="3994" spans="2:24">
      <c r="B3994" s="2" t="s">
        <v>5666</v>
      </c>
      <c r="C3994" s="1">
        <v>9652383072</v>
      </c>
      <c r="D3994" s="1"/>
      <c r="E3994" s="1"/>
      <c r="F3994" s="1"/>
      <c r="G3994" s="1" t="s">
        <v>45</v>
      </c>
      <c r="H3994" s="1" t="s">
        <v>743</v>
      </c>
      <c r="I3994"/>
      <c r="J3994"/>
      <c r="K3994"/>
      <c r="L3994"/>
      <c r="M3994"/>
      <c r="N3994"/>
      <c r="O3994"/>
      <c r="Q3994" t="s">
        <v>25</v>
      </c>
      <c r="R3994" s="1" t="s">
        <v>5667</v>
      </c>
      <c r="S3994" s="1"/>
      <c r="T3994" s="1" t="s">
        <v>184</v>
      </c>
      <c r="U3994" s="1" t="s">
        <v>185</v>
      </c>
      <c r="V3994" t="s">
        <v>29</v>
      </c>
      <c r="W3994"/>
      <c r="X3994" t="s">
        <v>30</v>
      </c>
    </row>
    <row r="3995" spans="2:24">
      <c r="B3995" s="2" t="s">
        <v>5668</v>
      </c>
      <c r="C3995" s="1"/>
      <c r="D3995" s="1"/>
      <c r="E3995" s="1"/>
      <c r="F3995" s="1"/>
      <c r="G3995" s="1"/>
      <c r="H3995" s="1"/>
      <c r="I3995"/>
      <c r="J3995"/>
      <c r="K3995"/>
      <c r="L3995"/>
      <c r="M3995"/>
      <c r="N3995"/>
      <c r="O3995"/>
      <c r="Q3995" t="s">
        <v>25</v>
      </c>
      <c r="R3995" s="1"/>
      <c r="S3995" s="1"/>
      <c r="T3995" s="1" t="s">
        <v>792</v>
      </c>
      <c r="U3995" s="1" t="s">
        <v>60</v>
      </c>
      <c r="V3995" t="s">
        <v>29</v>
      </c>
      <c r="W3995"/>
      <c r="X3995" t="s">
        <v>30</v>
      </c>
    </row>
    <row r="3996" spans="2:24">
      <c r="B3996" s="2" t="s">
        <v>5669</v>
      </c>
      <c r="C3996" s="1">
        <v>9791910506</v>
      </c>
      <c r="D3996" s="1"/>
      <c r="E3996" s="1"/>
      <c r="F3996" s="1"/>
      <c r="G3996" s="1" t="s">
        <v>1216</v>
      </c>
      <c r="H3996" s="1" t="s">
        <v>46</v>
      </c>
      <c r="I3996"/>
      <c r="J3996"/>
      <c r="K3996"/>
      <c r="L3996"/>
      <c r="M3996"/>
      <c r="N3996"/>
      <c r="O3996"/>
      <c r="Q3996" t="s">
        <v>25</v>
      </c>
      <c r="R3996" s="1" t="s">
        <v>5670</v>
      </c>
      <c r="S3996" s="1"/>
      <c r="T3996" s="1" t="s">
        <v>258</v>
      </c>
      <c r="U3996" s="1" t="s">
        <v>179</v>
      </c>
      <c r="V3996" t="s">
        <v>29</v>
      </c>
      <c r="W3996"/>
      <c r="X3996" t="s">
        <v>30</v>
      </c>
    </row>
    <row r="3997" spans="2:24">
      <c r="B3997" s="2" t="s">
        <v>5671</v>
      </c>
      <c r="C3997" s="1">
        <v>7829588106</v>
      </c>
      <c r="D3997" s="1"/>
      <c r="E3997" s="1"/>
      <c r="F3997" s="1"/>
      <c r="G3997" s="1" t="s">
        <v>146</v>
      </c>
      <c r="H3997" s="1" t="s">
        <v>331</v>
      </c>
      <c r="I3997"/>
      <c r="J3997"/>
      <c r="K3997"/>
      <c r="L3997"/>
      <c r="M3997"/>
      <c r="N3997"/>
      <c r="O3997"/>
      <c r="Q3997" t="s">
        <v>25</v>
      </c>
      <c r="R3997" s="1"/>
      <c r="S3997" s="1"/>
      <c r="T3997" s="1" t="s">
        <v>352</v>
      </c>
      <c r="U3997" s="1" t="s">
        <v>102</v>
      </c>
      <c r="V3997" t="s">
        <v>29</v>
      </c>
      <c r="W3997"/>
      <c r="X3997" t="s">
        <v>30</v>
      </c>
    </row>
    <row r="3998" spans="2:24">
      <c r="B3998" s="2" t="s">
        <v>5672</v>
      </c>
      <c r="C3998" s="1">
        <v>7742722979</v>
      </c>
      <c r="D3998" s="1"/>
      <c r="E3998" s="1"/>
      <c r="F3998" s="1"/>
      <c r="G3998" s="1" t="s">
        <v>45</v>
      </c>
      <c r="H3998" s="1" t="s">
        <v>247</v>
      </c>
      <c r="I3998"/>
      <c r="J3998"/>
      <c r="K3998"/>
      <c r="L3998"/>
      <c r="M3998"/>
      <c r="N3998"/>
      <c r="O3998"/>
      <c r="Q3998" t="s">
        <v>25</v>
      </c>
      <c r="R3998" s="1"/>
      <c r="S3998" s="1"/>
      <c r="T3998" s="1" t="s">
        <v>908</v>
      </c>
      <c r="U3998" s="1" t="s">
        <v>43</v>
      </c>
      <c r="V3998" t="s">
        <v>29</v>
      </c>
      <c r="W3998"/>
      <c r="X3998" t="s">
        <v>30</v>
      </c>
    </row>
    <row r="3999" spans="2:24">
      <c r="B3999" s="2" t="s">
        <v>5673</v>
      </c>
      <c r="C3999" s="1"/>
      <c r="D3999" s="1"/>
      <c r="E3999" s="1"/>
      <c r="F3999" s="1"/>
      <c r="G3999" s="1"/>
      <c r="H3999" s="1"/>
      <c r="I3999"/>
      <c r="J3999"/>
      <c r="K3999"/>
      <c r="L3999"/>
      <c r="M3999"/>
      <c r="N3999"/>
      <c r="O3999"/>
      <c r="Q3999" t="s">
        <v>25</v>
      </c>
      <c r="R3999" s="1"/>
      <c r="S3999" s="1"/>
      <c r="T3999" s="1" t="s">
        <v>5674</v>
      </c>
      <c r="U3999" s="1" t="s">
        <v>37</v>
      </c>
      <c r="V3999" t="s">
        <v>29</v>
      </c>
      <c r="W3999"/>
      <c r="X3999" t="s">
        <v>30</v>
      </c>
    </row>
    <row r="4000" spans="2:24">
      <c r="B4000" s="2" t="s">
        <v>5675</v>
      </c>
      <c r="C4000" s="1"/>
      <c r="D4000" s="1"/>
      <c r="E4000" s="1"/>
      <c r="F4000" s="1"/>
      <c r="G4000" s="1"/>
      <c r="H4000" s="1"/>
      <c r="I4000"/>
      <c r="J4000"/>
      <c r="K4000"/>
      <c r="L4000"/>
      <c r="M4000"/>
      <c r="N4000"/>
      <c r="O4000"/>
      <c r="Q4000" t="s">
        <v>25</v>
      </c>
      <c r="R4000" s="1" t="s">
        <v>5676</v>
      </c>
      <c r="S4000" s="1"/>
      <c r="T4000" s="1" t="s">
        <v>792</v>
      </c>
      <c r="U4000" s="1" t="s">
        <v>60</v>
      </c>
      <c r="V4000" t="s">
        <v>29</v>
      </c>
      <c r="W4000"/>
      <c r="X4000" t="s">
        <v>30</v>
      </c>
    </row>
    <row r="4001" spans="2:24">
      <c r="B4001" s="2" t="s">
        <v>5677</v>
      </c>
      <c r="C4001" s="1">
        <v>7014877328</v>
      </c>
      <c r="D4001" s="1"/>
      <c r="E4001" s="1"/>
      <c r="F4001" s="1"/>
      <c r="G4001" s="1" t="s">
        <v>72</v>
      </c>
      <c r="H4001" s="1" t="s">
        <v>57</v>
      </c>
      <c r="I4001"/>
      <c r="J4001"/>
      <c r="K4001"/>
      <c r="L4001"/>
      <c r="M4001"/>
      <c r="N4001"/>
      <c r="O4001"/>
      <c r="Q4001" t="s">
        <v>25</v>
      </c>
      <c r="R4001" s="1"/>
      <c r="S4001" s="1"/>
      <c r="T4001" s="1" t="s">
        <v>115</v>
      </c>
      <c r="U4001" s="1" t="s">
        <v>116</v>
      </c>
      <c r="V4001" t="s">
        <v>29</v>
      </c>
      <c r="W4001"/>
      <c r="X4001" t="s">
        <v>30</v>
      </c>
    </row>
    <row r="4002" spans="2:24">
      <c r="B4002" s="2" t="s">
        <v>5678</v>
      </c>
      <c r="C4002" s="1"/>
      <c r="D4002" s="1"/>
      <c r="E4002" s="1"/>
      <c r="F4002" s="1"/>
      <c r="G4002" s="1"/>
      <c r="H4002" s="1"/>
      <c r="I4002"/>
      <c r="J4002"/>
      <c r="K4002"/>
      <c r="L4002"/>
      <c r="M4002"/>
      <c r="N4002"/>
      <c r="O4002"/>
      <c r="Q4002" t="s">
        <v>25</v>
      </c>
      <c r="R4002" s="1"/>
      <c r="S4002" s="1"/>
      <c r="T4002" s="1" t="s">
        <v>1014</v>
      </c>
      <c r="U4002" s="1" t="s">
        <v>240</v>
      </c>
      <c r="V4002" t="s">
        <v>29</v>
      </c>
      <c r="W4002"/>
      <c r="X4002" t="s">
        <v>30</v>
      </c>
    </row>
    <row r="4003" spans="2:24">
      <c r="B4003" s="2" t="s">
        <v>5679</v>
      </c>
      <c r="C4003" s="1"/>
      <c r="D4003" s="1"/>
      <c r="E4003" s="1"/>
      <c r="F4003" s="1"/>
      <c r="G4003" s="1"/>
      <c r="H4003" s="1"/>
      <c r="I4003"/>
      <c r="J4003"/>
      <c r="K4003"/>
      <c r="L4003"/>
      <c r="M4003"/>
      <c r="N4003"/>
      <c r="O4003"/>
      <c r="Q4003" t="s">
        <v>25</v>
      </c>
      <c r="R4003" s="1" t="s">
        <v>5680</v>
      </c>
      <c r="S4003" s="1"/>
      <c r="T4003" s="1" t="s">
        <v>5681</v>
      </c>
      <c r="U4003" s="1" t="s">
        <v>70</v>
      </c>
      <c r="V4003" t="s">
        <v>29</v>
      </c>
      <c r="W4003"/>
      <c r="X4003" t="s">
        <v>30</v>
      </c>
    </row>
    <row r="4004" spans="2:24">
      <c r="B4004" s="2" t="s">
        <v>5682</v>
      </c>
      <c r="C4004" s="1"/>
      <c r="D4004" s="1"/>
      <c r="E4004" s="1"/>
      <c r="F4004" s="1"/>
      <c r="G4004" s="1"/>
      <c r="H4004" s="1"/>
      <c r="I4004"/>
      <c r="J4004"/>
      <c r="K4004"/>
      <c r="L4004"/>
      <c r="M4004"/>
      <c r="N4004"/>
      <c r="O4004"/>
      <c r="Q4004" t="s">
        <v>25</v>
      </c>
      <c r="R4004" s="1" t="s">
        <v>5683</v>
      </c>
      <c r="S4004" s="1"/>
      <c r="T4004" s="1" t="s">
        <v>614</v>
      </c>
      <c r="U4004" s="1" t="s">
        <v>70</v>
      </c>
      <c r="V4004" t="s">
        <v>29</v>
      </c>
      <c r="W4004"/>
      <c r="X4004" t="s">
        <v>30</v>
      </c>
    </row>
    <row r="4005" spans="2:24">
      <c r="B4005" s="2" t="s">
        <v>5684</v>
      </c>
      <c r="C4005" s="1">
        <v>7699317000</v>
      </c>
      <c r="D4005" s="1"/>
      <c r="E4005" s="1"/>
      <c r="F4005" s="1"/>
      <c r="G4005" s="1" t="s">
        <v>146</v>
      </c>
      <c r="H4005" s="1" t="s">
        <v>1268</v>
      </c>
      <c r="I4005"/>
      <c r="J4005"/>
      <c r="K4005"/>
      <c r="L4005"/>
      <c r="M4005"/>
      <c r="N4005"/>
      <c r="O4005"/>
      <c r="Q4005" t="s">
        <v>25</v>
      </c>
      <c r="R4005" s="1"/>
      <c r="S4005" s="1"/>
      <c r="T4005" s="1" t="s">
        <v>1098</v>
      </c>
      <c r="U4005" s="1" t="s">
        <v>70</v>
      </c>
      <c r="V4005" t="s">
        <v>29</v>
      </c>
      <c r="W4005"/>
      <c r="X4005" t="s">
        <v>30</v>
      </c>
    </row>
    <row r="4006" spans="2:24">
      <c r="B4006" s="2" t="s">
        <v>5685</v>
      </c>
      <c r="C4006" s="1">
        <v>9822364333</v>
      </c>
      <c r="D4006" s="1"/>
      <c r="E4006" s="1"/>
      <c r="F4006" s="1"/>
      <c r="G4006" s="1" t="s">
        <v>72</v>
      </c>
      <c r="H4006" s="1" t="s">
        <v>57</v>
      </c>
      <c r="I4006"/>
      <c r="J4006"/>
      <c r="K4006"/>
      <c r="L4006"/>
      <c r="M4006"/>
      <c r="N4006"/>
      <c r="O4006"/>
      <c r="Q4006" t="s">
        <v>25</v>
      </c>
      <c r="R4006" s="1"/>
      <c r="S4006" s="1"/>
      <c r="T4006" s="1" t="s">
        <v>5686</v>
      </c>
      <c r="U4006" s="1" t="s">
        <v>33</v>
      </c>
      <c r="V4006" t="s">
        <v>29</v>
      </c>
      <c r="W4006"/>
      <c r="X4006" t="s">
        <v>30</v>
      </c>
    </row>
    <row r="4007" spans="2:24">
      <c r="B4007" s="2" t="s">
        <v>5687</v>
      </c>
      <c r="C4007" s="1">
        <v>9822364333</v>
      </c>
      <c r="D4007" s="1"/>
      <c r="E4007" s="1"/>
      <c r="F4007" s="1"/>
      <c r="G4007" s="1" t="s">
        <v>72</v>
      </c>
      <c r="H4007" s="1" t="s">
        <v>57</v>
      </c>
      <c r="I4007"/>
      <c r="J4007"/>
      <c r="K4007"/>
      <c r="L4007"/>
      <c r="M4007"/>
      <c r="N4007"/>
      <c r="O4007"/>
      <c r="Q4007" t="s">
        <v>25</v>
      </c>
      <c r="R4007" s="1" t="s">
        <v>5688</v>
      </c>
      <c r="S4007" s="1"/>
      <c r="T4007" s="1" t="s">
        <v>590</v>
      </c>
      <c r="U4007" s="1" t="s">
        <v>33</v>
      </c>
      <c r="V4007" t="s">
        <v>29</v>
      </c>
      <c r="W4007"/>
      <c r="X4007" t="s">
        <v>30</v>
      </c>
    </row>
    <row r="4008" spans="2:24">
      <c r="B4008" s="2" t="s">
        <v>5689</v>
      </c>
      <c r="C4008" s="1">
        <v>8638420627</v>
      </c>
      <c r="D4008" s="1"/>
      <c r="E4008" s="1"/>
      <c r="F4008" s="1"/>
      <c r="G4008" s="1" t="s">
        <v>45</v>
      </c>
      <c r="H4008" s="1" t="s">
        <v>247</v>
      </c>
      <c r="I4008"/>
      <c r="J4008"/>
      <c r="K4008"/>
      <c r="L4008"/>
      <c r="M4008"/>
      <c r="N4008"/>
      <c r="O4008"/>
      <c r="Q4008" t="s">
        <v>25</v>
      </c>
      <c r="R4008" s="1"/>
      <c r="S4008" s="1"/>
      <c r="T4008" s="1" t="s">
        <v>1896</v>
      </c>
      <c r="U4008" s="1" t="s">
        <v>37</v>
      </c>
      <c r="V4008" t="s">
        <v>29</v>
      </c>
      <c r="W4008"/>
      <c r="X4008" t="s">
        <v>30</v>
      </c>
    </row>
    <row r="4009" spans="2:24">
      <c r="B4009" s="2" t="s">
        <v>5690</v>
      </c>
      <c r="C4009" s="1">
        <f>919355405900</f>
        <v>919355405900</v>
      </c>
      <c r="D4009" s="1"/>
      <c r="E4009" s="1"/>
      <c r="F4009" s="1"/>
      <c r="G4009" s="1" t="s">
        <v>146</v>
      </c>
      <c r="H4009" s="1" t="s">
        <v>1268</v>
      </c>
      <c r="I4009"/>
      <c r="J4009"/>
      <c r="K4009"/>
      <c r="L4009"/>
      <c r="M4009"/>
      <c r="N4009"/>
      <c r="O4009"/>
      <c r="Q4009" t="s">
        <v>25</v>
      </c>
      <c r="R4009" s="1"/>
      <c r="S4009" s="1"/>
      <c r="T4009" s="1" t="s">
        <v>1663</v>
      </c>
      <c r="U4009" s="1" t="s">
        <v>78</v>
      </c>
      <c r="V4009" t="s">
        <v>29</v>
      </c>
      <c r="W4009"/>
      <c r="X4009" t="s">
        <v>30</v>
      </c>
    </row>
    <row r="4010" spans="2:24">
      <c r="B4010" s="2" t="s">
        <v>5691</v>
      </c>
      <c r="C4010" s="1">
        <v>8178494496</v>
      </c>
      <c r="D4010" s="1"/>
      <c r="E4010" s="1"/>
      <c r="F4010" s="1"/>
      <c r="G4010" s="1" t="s">
        <v>72</v>
      </c>
      <c r="H4010" s="1" t="s">
        <v>57</v>
      </c>
      <c r="I4010"/>
      <c r="J4010"/>
      <c r="K4010"/>
      <c r="L4010"/>
      <c r="M4010"/>
      <c r="N4010"/>
      <c r="O4010"/>
      <c r="Q4010" t="s">
        <v>25</v>
      </c>
      <c r="R4010" s="1" t="s">
        <v>5692</v>
      </c>
      <c r="S4010" s="1"/>
      <c r="T4010" s="1" t="s">
        <v>1093</v>
      </c>
      <c r="U4010" s="1" t="s">
        <v>28</v>
      </c>
      <c r="V4010" t="s">
        <v>29</v>
      </c>
      <c r="W4010"/>
      <c r="X4010" t="s">
        <v>30</v>
      </c>
    </row>
    <row r="4011" spans="2:24">
      <c r="B4011" s="2" t="s">
        <v>5693</v>
      </c>
      <c r="C4011" s="1"/>
      <c r="D4011" s="1"/>
      <c r="E4011" s="1"/>
      <c r="F4011" s="1"/>
      <c r="G4011" s="1"/>
      <c r="H4011" s="1"/>
      <c r="I4011"/>
      <c r="J4011"/>
      <c r="K4011"/>
      <c r="L4011"/>
      <c r="M4011"/>
      <c r="N4011"/>
      <c r="O4011"/>
      <c r="Q4011" t="s">
        <v>25</v>
      </c>
      <c r="R4011" s="1"/>
      <c r="S4011" s="1"/>
      <c r="T4011" s="1" t="s">
        <v>352</v>
      </c>
      <c r="U4011" s="1" t="s">
        <v>102</v>
      </c>
      <c r="V4011" t="s">
        <v>29</v>
      </c>
      <c r="W4011"/>
      <c r="X4011" t="s">
        <v>30</v>
      </c>
    </row>
    <row r="4012" spans="2:24">
      <c r="B4012" s="2" t="s">
        <v>5694</v>
      </c>
      <c r="C4012" s="1"/>
      <c r="D4012" s="1"/>
      <c r="E4012" s="1"/>
      <c r="F4012" s="1"/>
      <c r="G4012" s="1"/>
      <c r="H4012" s="1"/>
      <c r="I4012"/>
      <c r="J4012"/>
      <c r="K4012"/>
      <c r="L4012"/>
      <c r="M4012"/>
      <c r="N4012"/>
      <c r="O4012"/>
      <c r="Q4012" t="s">
        <v>25</v>
      </c>
      <c r="R4012" s="1"/>
      <c r="S4012" s="1"/>
      <c r="T4012" s="1" t="s">
        <v>637</v>
      </c>
      <c r="U4012" s="1" t="s">
        <v>158</v>
      </c>
      <c r="V4012" t="s">
        <v>29</v>
      </c>
      <c r="W4012"/>
      <c r="X4012" t="s">
        <v>30</v>
      </c>
    </row>
    <row r="4013" spans="2:24">
      <c r="B4013" s="2" t="s">
        <v>5695</v>
      </c>
      <c r="C4013" s="1">
        <v>7709050556</v>
      </c>
      <c r="D4013" s="1"/>
      <c r="E4013" s="1"/>
      <c r="F4013" s="1"/>
      <c r="G4013" s="1" t="s">
        <v>45</v>
      </c>
      <c r="H4013" s="1" t="s">
        <v>331</v>
      </c>
      <c r="I4013"/>
      <c r="J4013"/>
      <c r="K4013"/>
      <c r="L4013"/>
      <c r="M4013"/>
      <c r="N4013"/>
      <c r="O4013"/>
      <c r="Q4013" t="s">
        <v>25</v>
      </c>
      <c r="R4013" s="1"/>
      <c r="S4013" s="1"/>
      <c r="T4013" s="1" t="s">
        <v>2964</v>
      </c>
      <c r="U4013" s="1" t="s">
        <v>102</v>
      </c>
      <c r="V4013" t="s">
        <v>29</v>
      </c>
      <c r="W4013"/>
      <c r="X4013" t="s">
        <v>30</v>
      </c>
    </row>
    <row r="4014" spans="2:24">
      <c r="B4014" s="2" t="s">
        <v>5696</v>
      </c>
      <c r="C4014" s="1"/>
      <c r="D4014" s="1"/>
      <c r="E4014" s="1"/>
      <c r="F4014" s="1"/>
      <c r="G4014" s="1"/>
      <c r="H4014" s="1"/>
      <c r="I4014"/>
      <c r="J4014"/>
      <c r="K4014"/>
      <c r="L4014"/>
      <c r="M4014"/>
      <c r="N4014"/>
      <c r="O4014"/>
      <c r="Q4014" t="s">
        <v>25</v>
      </c>
      <c r="R4014" s="1"/>
      <c r="S4014" s="1"/>
      <c r="T4014" s="1" t="s">
        <v>39</v>
      </c>
      <c r="U4014" s="1" t="s">
        <v>28</v>
      </c>
      <c r="V4014" t="s">
        <v>29</v>
      </c>
      <c r="W4014"/>
      <c r="X4014" t="s">
        <v>30</v>
      </c>
    </row>
    <row r="4015" spans="2:24">
      <c r="B4015" s="2" t="s">
        <v>5697</v>
      </c>
      <c r="C4015" s="1"/>
      <c r="D4015" s="1"/>
      <c r="E4015" s="1"/>
      <c r="F4015" s="1"/>
      <c r="G4015" s="1"/>
      <c r="H4015" s="1"/>
      <c r="I4015"/>
      <c r="J4015"/>
      <c r="K4015"/>
      <c r="L4015"/>
      <c r="M4015"/>
      <c r="N4015"/>
      <c r="O4015"/>
      <c r="Q4015" t="s">
        <v>25</v>
      </c>
      <c r="R4015" s="1"/>
      <c r="S4015" s="1"/>
      <c r="T4015" s="1" t="s">
        <v>77</v>
      </c>
      <c r="U4015" s="1" t="s">
        <v>78</v>
      </c>
      <c r="V4015" t="s">
        <v>29</v>
      </c>
      <c r="W4015"/>
      <c r="X4015" t="s">
        <v>30</v>
      </c>
    </row>
    <row r="4016" spans="2:24">
      <c r="B4016" s="2" t="s">
        <v>5698</v>
      </c>
      <c r="C4016" s="1"/>
      <c r="D4016" s="1"/>
      <c r="E4016" s="1"/>
      <c r="F4016" s="1"/>
      <c r="G4016" s="1"/>
      <c r="H4016" s="1"/>
      <c r="I4016"/>
      <c r="J4016"/>
      <c r="K4016"/>
      <c r="L4016"/>
      <c r="M4016"/>
      <c r="N4016"/>
      <c r="O4016"/>
      <c r="Q4016" t="s">
        <v>25</v>
      </c>
      <c r="R4016" s="1" t="s">
        <v>5699</v>
      </c>
      <c r="S4016" s="1"/>
      <c r="T4016" s="1" t="s">
        <v>835</v>
      </c>
      <c r="U4016" s="1" t="s">
        <v>276</v>
      </c>
      <c r="V4016" t="s">
        <v>29</v>
      </c>
      <c r="W4016"/>
      <c r="X4016" t="s">
        <v>30</v>
      </c>
    </row>
    <row r="4017" spans="2:24">
      <c r="B4017" s="2" t="s">
        <v>5700</v>
      </c>
      <c r="C4017" s="1">
        <v>6380250110</v>
      </c>
      <c r="D4017" s="1"/>
      <c r="E4017" s="1"/>
      <c r="F4017" s="1"/>
      <c r="G4017" s="1" t="s">
        <v>45</v>
      </c>
      <c r="H4017" s="1" t="s">
        <v>1268</v>
      </c>
      <c r="I4017"/>
      <c r="J4017"/>
      <c r="K4017"/>
      <c r="L4017"/>
      <c r="M4017"/>
      <c r="N4017"/>
      <c r="O4017"/>
      <c r="Q4017" t="s">
        <v>25</v>
      </c>
      <c r="R4017" s="1"/>
      <c r="S4017" s="1"/>
      <c r="T4017" s="1" t="s">
        <v>972</v>
      </c>
      <c r="U4017" s="1" t="s">
        <v>179</v>
      </c>
      <c r="V4017" t="s">
        <v>29</v>
      </c>
      <c r="W4017"/>
      <c r="X4017" t="s">
        <v>30</v>
      </c>
    </row>
    <row r="4018" spans="2:24">
      <c r="B4018" s="2" t="s">
        <v>5701</v>
      </c>
      <c r="C4018" s="1">
        <v>9486244122</v>
      </c>
      <c r="D4018" s="1"/>
      <c r="E4018" s="1"/>
      <c r="F4018" s="1"/>
      <c r="G4018" s="1" t="s">
        <v>45</v>
      </c>
      <c r="H4018" s="1" t="s">
        <v>1268</v>
      </c>
      <c r="I4018"/>
      <c r="J4018"/>
      <c r="K4018"/>
      <c r="L4018"/>
      <c r="M4018"/>
      <c r="N4018"/>
      <c r="O4018"/>
      <c r="Q4018" t="s">
        <v>25</v>
      </c>
      <c r="R4018" s="1"/>
      <c r="S4018" s="1"/>
      <c r="T4018" s="1" t="s">
        <v>784</v>
      </c>
      <c r="U4018" s="1" t="s">
        <v>179</v>
      </c>
      <c r="V4018" t="s">
        <v>29</v>
      </c>
      <c r="W4018"/>
      <c r="X4018" t="s">
        <v>30</v>
      </c>
    </row>
    <row r="4019" spans="2:24">
      <c r="B4019" s="2" t="s">
        <v>5702</v>
      </c>
      <c r="C4019" s="1">
        <v>9037607500</v>
      </c>
      <c r="D4019" s="1"/>
      <c r="E4019" s="1"/>
      <c r="F4019" s="1"/>
      <c r="G4019" s="1" t="s">
        <v>45</v>
      </c>
      <c r="H4019" s="1" t="s">
        <v>1268</v>
      </c>
      <c r="I4019"/>
      <c r="J4019"/>
      <c r="K4019"/>
      <c r="L4019"/>
      <c r="M4019"/>
      <c r="N4019"/>
      <c r="O4019"/>
      <c r="Q4019" t="s">
        <v>25</v>
      </c>
      <c r="R4019" s="1"/>
      <c r="S4019" s="1"/>
      <c r="T4019" s="1" t="s">
        <v>5345</v>
      </c>
      <c r="U4019" s="1" t="s">
        <v>60</v>
      </c>
      <c r="V4019" t="s">
        <v>29</v>
      </c>
      <c r="W4019"/>
      <c r="X4019" t="s">
        <v>30</v>
      </c>
    </row>
    <row r="4020" spans="2:24">
      <c r="B4020" s="2" t="s">
        <v>5703</v>
      </c>
      <c r="C4020" s="1"/>
      <c r="D4020" s="1"/>
      <c r="E4020" s="1"/>
      <c r="F4020" s="1"/>
      <c r="G4020" s="1"/>
      <c r="H4020" s="1"/>
      <c r="I4020"/>
      <c r="J4020"/>
      <c r="K4020"/>
      <c r="L4020"/>
      <c r="M4020"/>
      <c r="N4020"/>
      <c r="O4020"/>
      <c r="Q4020" t="s">
        <v>25</v>
      </c>
      <c r="R4020" s="1" t="s">
        <v>5704</v>
      </c>
      <c r="S4020" s="1"/>
      <c r="T4020" s="1" t="s">
        <v>3865</v>
      </c>
      <c r="U4020" s="1" t="s">
        <v>179</v>
      </c>
      <c r="V4020" t="s">
        <v>29</v>
      </c>
      <c r="W4020"/>
      <c r="X4020" t="s">
        <v>30</v>
      </c>
    </row>
    <row r="4021" spans="2:24">
      <c r="B4021" s="2" t="s">
        <v>5705</v>
      </c>
      <c r="C4021" s="1"/>
      <c r="D4021" s="1"/>
      <c r="E4021" s="1"/>
      <c r="F4021" s="1"/>
      <c r="G4021" s="1"/>
      <c r="H4021" s="1"/>
      <c r="I4021"/>
      <c r="J4021"/>
      <c r="K4021"/>
      <c r="L4021"/>
      <c r="M4021"/>
      <c r="N4021"/>
      <c r="O4021"/>
      <c r="Q4021" t="s">
        <v>25</v>
      </c>
      <c r="R4021" s="1"/>
      <c r="S4021" s="1"/>
      <c r="T4021" s="1" t="s">
        <v>52</v>
      </c>
      <c r="U4021" s="1" t="s">
        <v>53</v>
      </c>
      <c r="V4021" t="s">
        <v>29</v>
      </c>
      <c r="W4021"/>
      <c r="X4021" t="s">
        <v>30</v>
      </c>
    </row>
    <row r="4022" spans="2:24">
      <c r="B4022" s="2" t="s">
        <v>5706</v>
      </c>
      <c r="C4022" s="1"/>
      <c r="D4022" s="1"/>
      <c r="E4022" s="1"/>
      <c r="F4022" s="1"/>
      <c r="G4022" s="1"/>
      <c r="H4022" s="1"/>
      <c r="I4022"/>
      <c r="J4022"/>
      <c r="K4022"/>
      <c r="L4022"/>
      <c r="M4022"/>
      <c r="N4022"/>
      <c r="O4022"/>
      <c r="Q4022" t="s">
        <v>25</v>
      </c>
      <c r="R4022" s="1" t="s">
        <v>5707</v>
      </c>
      <c r="S4022" s="1"/>
      <c r="T4022" s="1" t="s">
        <v>258</v>
      </c>
      <c r="U4022" s="1" t="s">
        <v>179</v>
      </c>
      <c r="V4022" t="s">
        <v>29</v>
      </c>
      <c r="W4022"/>
      <c r="X4022" t="s">
        <v>30</v>
      </c>
    </row>
    <row r="4023" spans="2:24">
      <c r="B4023" s="2" t="s">
        <v>5708</v>
      </c>
      <c r="C4023" s="1"/>
      <c r="D4023" s="1"/>
      <c r="E4023" s="1"/>
      <c r="F4023" s="1"/>
      <c r="G4023" s="1"/>
      <c r="H4023" s="1"/>
      <c r="I4023"/>
      <c r="J4023"/>
      <c r="K4023"/>
      <c r="L4023"/>
      <c r="M4023"/>
      <c r="N4023"/>
      <c r="O4023"/>
      <c r="Q4023" t="s">
        <v>25</v>
      </c>
      <c r="R4023" s="1" t="s">
        <v>5709</v>
      </c>
      <c r="S4023" s="1"/>
      <c r="T4023" s="1" t="s">
        <v>52</v>
      </c>
      <c r="U4023" s="1" t="s">
        <v>53</v>
      </c>
      <c r="V4023" t="s">
        <v>29</v>
      </c>
      <c r="W4023"/>
      <c r="X4023" t="s">
        <v>30</v>
      </c>
    </row>
    <row r="4024" spans="2:24">
      <c r="B4024" s="2" t="s">
        <v>5710</v>
      </c>
      <c r="C4024" s="1"/>
      <c r="D4024" s="1"/>
      <c r="E4024" s="1"/>
      <c r="F4024" s="1"/>
      <c r="G4024" s="1"/>
      <c r="H4024" s="1"/>
      <c r="I4024"/>
      <c r="J4024"/>
      <c r="K4024"/>
      <c r="L4024"/>
      <c r="M4024"/>
      <c r="N4024"/>
      <c r="O4024"/>
      <c r="Q4024" t="s">
        <v>25</v>
      </c>
      <c r="R4024" s="1"/>
      <c r="S4024" s="1"/>
      <c r="T4024" s="1" t="s">
        <v>1420</v>
      </c>
      <c r="U4024" s="1" t="s">
        <v>78</v>
      </c>
      <c r="V4024" t="s">
        <v>29</v>
      </c>
      <c r="W4024"/>
      <c r="X4024" t="s">
        <v>30</v>
      </c>
    </row>
    <row r="4025" spans="2:24">
      <c r="B4025" s="2" t="s">
        <v>5711</v>
      </c>
      <c r="C4025" s="1"/>
      <c r="D4025" s="1"/>
      <c r="E4025" s="1"/>
      <c r="F4025" s="1"/>
      <c r="G4025" s="1"/>
      <c r="H4025" s="1"/>
      <c r="I4025"/>
      <c r="J4025"/>
      <c r="K4025"/>
      <c r="L4025"/>
      <c r="M4025"/>
      <c r="N4025"/>
      <c r="O4025"/>
      <c r="Q4025" t="s">
        <v>25</v>
      </c>
      <c r="R4025" s="1" t="s">
        <v>5712</v>
      </c>
      <c r="S4025" s="1"/>
      <c r="T4025" s="1" t="s">
        <v>5713</v>
      </c>
      <c r="U4025" s="1" t="s">
        <v>90</v>
      </c>
      <c r="V4025" t="s">
        <v>29</v>
      </c>
      <c r="W4025"/>
      <c r="X4025" t="s">
        <v>30</v>
      </c>
    </row>
    <row r="4026" spans="2:24">
      <c r="B4026" s="2" t="s">
        <v>5714</v>
      </c>
      <c r="C4026" s="1"/>
      <c r="D4026" s="1"/>
      <c r="E4026" s="1"/>
      <c r="F4026" s="1"/>
      <c r="G4026" s="1"/>
      <c r="H4026" s="1"/>
      <c r="I4026"/>
      <c r="J4026"/>
      <c r="K4026"/>
      <c r="L4026"/>
      <c r="M4026"/>
      <c r="N4026"/>
      <c r="O4026"/>
      <c r="Q4026" t="s">
        <v>25</v>
      </c>
      <c r="R4026" s="1"/>
      <c r="S4026" s="1"/>
      <c r="T4026" s="1" t="s">
        <v>792</v>
      </c>
      <c r="U4026" s="1" t="s">
        <v>60</v>
      </c>
      <c r="V4026" t="s">
        <v>29</v>
      </c>
      <c r="W4026"/>
      <c r="X4026" t="s">
        <v>30</v>
      </c>
    </row>
    <row r="4027" spans="2:24">
      <c r="B4027" s="2" t="s">
        <v>5715</v>
      </c>
      <c r="C4027" s="1"/>
      <c r="D4027" s="1"/>
      <c r="E4027" s="1"/>
      <c r="F4027" s="1"/>
      <c r="G4027" s="1"/>
      <c r="H4027" s="1"/>
      <c r="I4027"/>
      <c r="J4027"/>
      <c r="K4027"/>
      <c r="L4027"/>
      <c r="M4027"/>
      <c r="N4027"/>
      <c r="O4027"/>
      <c r="Q4027" t="s">
        <v>25</v>
      </c>
      <c r="R4027" s="1"/>
      <c r="S4027" s="1"/>
      <c r="T4027" s="1" t="s">
        <v>333</v>
      </c>
      <c r="U4027" s="1" t="s">
        <v>28</v>
      </c>
      <c r="V4027" t="s">
        <v>29</v>
      </c>
      <c r="W4027"/>
      <c r="X4027" t="s">
        <v>30</v>
      </c>
    </row>
    <row r="4028" spans="2:24">
      <c r="B4028" s="2" t="s">
        <v>5716</v>
      </c>
      <c r="C4028" s="1">
        <v>9810461972</v>
      </c>
      <c r="D4028" s="1"/>
      <c r="E4028" s="1"/>
      <c r="F4028" s="1"/>
      <c r="G4028" s="1" t="s">
        <v>72</v>
      </c>
      <c r="H4028" s="1" t="s">
        <v>57</v>
      </c>
      <c r="I4028"/>
      <c r="J4028"/>
      <c r="K4028"/>
      <c r="L4028"/>
      <c r="M4028"/>
      <c r="N4028"/>
      <c r="O4028"/>
      <c r="Q4028" t="s">
        <v>25</v>
      </c>
      <c r="R4028" s="1"/>
      <c r="S4028" s="1"/>
      <c r="T4028" s="1" t="s">
        <v>820</v>
      </c>
      <c r="U4028" s="1" t="s">
        <v>53</v>
      </c>
      <c r="V4028" t="s">
        <v>29</v>
      </c>
      <c r="W4028"/>
      <c r="X4028" t="s">
        <v>30</v>
      </c>
    </row>
    <row r="4029" spans="2:24">
      <c r="B4029" s="2" t="s">
        <v>5717</v>
      </c>
      <c r="C4029" s="1"/>
      <c r="D4029" s="1"/>
      <c r="E4029" s="1"/>
      <c r="F4029" s="1"/>
      <c r="G4029" s="1"/>
      <c r="H4029" s="1"/>
      <c r="I4029"/>
      <c r="J4029"/>
      <c r="K4029"/>
      <c r="L4029"/>
      <c r="M4029"/>
      <c r="N4029"/>
      <c r="O4029"/>
      <c r="Q4029" t="s">
        <v>25</v>
      </c>
      <c r="R4029" s="1" t="s">
        <v>5718</v>
      </c>
      <c r="S4029" s="1"/>
      <c r="T4029" s="1" t="s">
        <v>1509</v>
      </c>
      <c r="U4029" s="1" t="s">
        <v>70</v>
      </c>
      <c r="V4029" t="s">
        <v>29</v>
      </c>
      <c r="W4029"/>
      <c r="X4029" t="s">
        <v>30</v>
      </c>
    </row>
    <row r="4030" spans="2:24">
      <c r="B4030" s="2" t="s">
        <v>5719</v>
      </c>
      <c r="C4030" s="1">
        <v>9913900035</v>
      </c>
      <c r="D4030" s="1"/>
      <c r="E4030" s="1"/>
      <c r="F4030" s="1"/>
      <c r="G4030" s="1" t="s">
        <v>45</v>
      </c>
      <c r="H4030" s="1" t="s">
        <v>57</v>
      </c>
      <c r="I4030"/>
      <c r="J4030"/>
      <c r="K4030"/>
      <c r="L4030"/>
      <c r="M4030"/>
      <c r="N4030"/>
      <c r="O4030"/>
      <c r="Q4030" t="s">
        <v>25</v>
      </c>
      <c r="R4030" s="1"/>
      <c r="S4030" s="1"/>
      <c r="T4030" s="1" t="s">
        <v>1342</v>
      </c>
      <c r="U4030" s="1" t="s">
        <v>116</v>
      </c>
      <c r="V4030" t="s">
        <v>29</v>
      </c>
      <c r="W4030"/>
      <c r="X4030" t="s">
        <v>30</v>
      </c>
    </row>
    <row r="4031" spans="2:24">
      <c r="B4031" s="2" t="s">
        <v>5720</v>
      </c>
      <c r="C4031" s="1"/>
      <c r="D4031" s="1"/>
      <c r="E4031" s="1"/>
      <c r="F4031" s="1"/>
      <c r="G4031" s="1"/>
      <c r="H4031" s="1"/>
      <c r="I4031"/>
      <c r="J4031"/>
      <c r="K4031"/>
      <c r="L4031"/>
      <c r="M4031"/>
      <c r="N4031"/>
      <c r="O4031"/>
      <c r="Q4031" t="s">
        <v>25</v>
      </c>
      <c r="R4031" s="1"/>
      <c r="S4031" s="1"/>
      <c r="T4031" s="1" t="s">
        <v>908</v>
      </c>
      <c r="U4031" s="1" t="s">
        <v>43</v>
      </c>
      <c r="V4031" t="s">
        <v>29</v>
      </c>
      <c r="W4031"/>
      <c r="X4031" t="s">
        <v>30</v>
      </c>
    </row>
    <row r="4032" spans="2:24">
      <c r="B4032" s="2" t="s">
        <v>5721</v>
      </c>
      <c r="C4032" s="1"/>
      <c r="D4032" s="1"/>
      <c r="E4032" s="1"/>
      <c r="F4032" s="1"/>
      <c r="G4032" s="1"/>
      <c r="H4032" s="1"/>
      <c r="I4032"/>
      <c r="J4032"/>
      <c r="K4032"/>
      <c r="L4032"/>
      <c r="M4032"/>
      <c r="N4032"/>
      <c r="O4032"/>
      <c r="Q4032" t="s">
        <v>25</v>
      </c>
      <c r="R4032" s="1"/>
      <c r="S4032" s="1"/>
      <c r="T4032" s="1" t="s">
        <v>631</v>
      </c>
      <c r="U4032" s="1" t="s">
        <v>102</v>
      </c>
      <c r="V4032" t="s">
        <v>29</v>
      </c>
      <c r="W4032"/>
      <c r="X4032" t="s">
        <v>30</v>
      </c>
    </row>
    <row r="4033" spans="2:24">
      <c r="B4033" s="2" t="s">
        <v>5722</v>
      </c>
      <c r="C4033" s="1"/>
      <c r="D4033" s="1"/>
      <c r="E4033" s="1"/>
      <c r="F4033" s="1"/>
      <c r="G4033" s="1"/>
      <c r="H4033" s="1"/>
      <c r="I4033"/>
      <c r="J4033"/>
      <c r="K4033"/>
      <c r="L4033"/>
      <c r="M4033"/>
      <c r="N4033"/>
      <c r="O4033"/>
      <c r="Q4033" t="s">
        <v>25</v>
      </c>
      <c r="R4033" s="1" t="s">
        <v>5723</v>
      </c>
      <c r="S4033" s="1"/>
      <c r="T4033" s="1" t="s">
        <v>123</v>
      </c>
      <c r="U4033" s="1" t="s">
        <v>43</v>
      </c>
      <c r="V4033" t="s">
        <v>29</v>
      </c>
      <c r="W4033"/>
      <c r="X4033" t="s">
        <v>30</v>
      </c>
    </row>
    <row r="4034" spans="2:24">
      <c r="B4034" s="2" t="s">
        <v>5724</v>
      </c>
      <c r="C4034" s="1"/>
      <c r="D4034" s="1"/>
      <c r="E4034" s="1"/>
      <c r="F4034" s="1"/>
      <c r="G4034" s="1"/>
      <c r="H4034" s="1"/>
      <c r="I4034"/>
      <c r="J4034"/>
      <c r="K4034"/>
      <c r="L4034"/>
      <c r="M4034"/>
      <c r="N4034"/>
      <c r="O4034"/>
      <c r="Q4034" t="s">
        <v>25</v>
      </c>
      <c r="R4034" s="1" t="s">
        <v>5725</v>
      </c>
      <c r="S4034" s="1"/>
      <c r="T4034" s="1" t="s">
        <v>52</v>
      </c>
      <c r="U4034" s="1" t="s">
        <v>53</v>
      </c>
      <c r="V4034" t="s">
        <v>29</v>
      </c>
      <c r="W4034"/>
      <c r="X4034" t="s">
        <v>30</v>
      </c>
    </row>
    <row r="4035" spans="2:24">
      <c r="B4035" s="2" t="s">
        <v>5726</v>
      </c>
      <c r="C4035" s="1"/>
      <c r="D4035" s="1"/>
      <c r="E4035" s="1"/>
      <c r="F4035" s="1"/>
      <c r="G4035" s="1"/>
      <c r="H4035" s="1"/>
      <c r="I4035"/>
      <c r="J4035"/>
      <c r="K4035"/>
      <c r="L4035"/>
      <c r="M4035"/>
      <c r="N4035"/>
      <c r="O4035"/>
      <c r="Q4035" t="s">
        <v>25</v>
      </c>
      <c r="R4035" s="1"/>
      <c r="S4035" s="1"/>
      <c r="T4035" s="1" t="s">
        <v>163</v>
      </c>
      <c r="U4035" s="1" t="s">
        <v>116</v>
      </c>
      <c r="V4035" t="s">
        <v>29</v>
      </c>
      <c r="W4035"/>
      <c r="X4035" t="s">
        <v>30</v>
      </c>
    </row>
    <row r="4036" spans="2:24">
      <c r="B4036" s="2" t="s">
        <v>5727</v>
      </c>
      <c r="C4036" s="1" t="s">
        <v>5728</v>
      </c>
      <c r="D4036" s="1"/>
      <c r="E4036" s="1"/>
      <c r="F4036" s="1"/>
      <c r="G4036" s="1" t="s">
        <v>230</v>
      </c>
      <c r="H4036" s="1" t="s">
        <v>57</v>
      </c>
      <c r="I4036"/>
      <c r="J4036"/>
      <c r="K4036"/>
      <c r="L4036"/>
      <c r="M4036"/>
      <c r="N4036"/>
      <c r="O4036"/>
      <c r="Q4036" t="s">
        <v>25</v>
      </c>
      <c r="R4036" s="1"/>
      <c r="S4036" s="1"/>
      <c r="T4036" s="1" t="s">
        <v>423</v>
      </c>
      <c r="U4036" s="1" t="s">
        <v>28</v>
      </c>
      <c r="V4036" t="s">
        <v>29</v>
      </c>
      <c r="W4036"/>
      <c r="X4036" t="s">
        <v>30</v>
      </c>
    </row>
    <row r="4037" spans="2:24">
      <c r="B4037" s="2" t="s">
        <v>5729</v>
      </c>
      <c r="C4037" s="1">
        <v>6379322121</v>
      </c>
      <c r="D4037" s="1"/>
      <c r="E4037" s="1"/>
      <c r="F4037" s="1"/>
      <c r="G4037" s="1" t="s">
        <v>146</v>
      </c>
      <c r="H4037" s="1" t="s">
        <v>247</v>
      </c>
      <c r="I4037"/>
      <c r="J4037"/>
      <c r="K4037"/>
      <c r="L4037"/>
      <c r="M4037"/>
      <c r="N4037"/>
      <c r="O4037"/>
      <c r="Q4037" t="s">
        <v>25</v>
      </c>
      <c r="R4037" s="1" t="s">
        <v>5730</v>
      </c>
      <c r="S4037" s="1"/>
      <c r="T4037" s="1" t="s">
        <v>875</v>
      </c>
      <c r="U4037" s="1" t="s">
        <v>179</v>
      </c>
      <c r="V4037" t="s">
        <v>29</v>
      </c>
      <c r="W4037"/>
      <c r="X4037" t="s">
        <v>30</v>
      </c>
    </row>
    <row r="4038" spans="2:24">
      <c r="B4038" s="2" t="s">
        <v>5731</v>
      </c>
      <c r="C4038" s="1">
        <v>9861465660</v>
      </c>
      <c r="D4038" s="1"/>
      <c r="E4038" s="1"/>
      <c r="F4038" s="1"/>
      <c r="G4038" s="1" t="s">
        <v>146</v>
      </c>
      <c r="H4038" s="1" t="s">
        <v>1268</v>
      </c>
      <c r="I4038"/>
      <c r="J4038"/>
      <c r="K4038"/>
      <c r="L4038"/>
      <c r="M4038"/>
      <c r="N4038"/>
      <c r="O4038"/>
      <c r="Q4038" t="s">
        <v>25</v>
      </c>
      <c r="R4038" s="1" t="s">
        <v>5732</v>
      </c>
      <c r="S4038" s="1"/>
      <c r="T4038" s="1" t="s">
        <v>2036</v>
      </c>
      <c r="U4038" s="1" t="s">
        <v>240</v>
      </c>
      <c r="V4038" t="s">
        <v>29</v>
      </c>
      <c r="W4038"/>
      <c r="X4038" t="s">
        <v>30</v>
      </c>
    </row>
    <row r="4039" spans="2:24">
      <c r="B4039" s="2" t="s">
        <v>5733</v>
      </c>
      <c r="C4039" s="1"/>
      <c r="D4039" s="1"/>
      <c r="E4039" s="1"/>
      <c r="F4039" s="1"/>
      <c r="G4039" s="1"/>
      <c r="H4039" s="1"/>
      <c r="I4039"/>
      <c r="J4039"/>
      <c r="K4039"/>
      <c r="L4039"/>
      <c r="M4039"/>
      <c r="N4039"/>
      <c r="O4039"/>
      <c r="Q4039" t="s">
        <v>25</v>
      </c>
      <c r="R4039" s="1"/>
      <c r="S4039" s="1"/>
      <c r="T4039" s="1" t="s">
        <v>363</v>
      </c>
      <c r="U4039" s="1" t="s">
        <v>78</v>
      </c>
      <c r="V4039" t="s">
        <v>29</v>
      </c>
      <c r="W4039"/>
      <c r="X4039" t="s">
        <v>30</v>
      </c>
    </row>
    <row r="4040" spans="2:24">
      <c r="B4040" s="2" t="s">
        <v>5734</v>
      </c>
      <c r="C4040" s="1"/>
      <c r="D4040" s="1"/>
      <c r="E4040" s="1"/>
      <c r="F4040" s="1"/>
      <c r="G4040" s="1"/>
      <c r="H4040" s="1"/>
      <c r="I4040"/>
      <c r="J4040"/>
      <c r="K4040"/>
      <c r="L4040"/>
      <c r="M4040"/>
      <c r="N4040"/>
      <c r="O4040"/>
      <c r="Q4040" t="s">
        <v>25</v>
      </c>
      <c r="R4040" s="1"/>
      <c r="S4040" s="1"/>
      <c r="T4040" s="1" t="s">
        <v>52</v>
      </c>
      <c r="U4040" s="1" t="s">
        <v>53</v>
      </c>
      <c r="V4040" t="s">
        <v>29</v>
      </c>
      <c r="W4040"/>
      <c r="X4040" t="s">
        <v>30</v>
      </c>
    </row>
    <row r="4041" spans="2:24">
      <c r="B4041" s="2" t="s">
        <v>5735</v>
      </c>
      <c r="C4041" s="1">
        <v>9810642786</v>
      </c>
      <c r="D4041" s="1"/>
      <c r="E4041" s="1"/>
      <c r="F4041" s="1"/>
      <c r="G4041" s="1" t="s">
        <v>45</v>
      </c>
      <c r="H4041" s="1" t="s">
        <v>231</v>
      </c>
      <c r="I4041"/>
      <c r="J4041"/>
      <c r="K4041"/>
      <c r="L4041"/>
      <c r="M4041"/>
      <c r="N4041"/>
      <c r="O4041"/>
      <c r="Q4041" t="s">
        <v>25</v>
      </c>
      <c r="R4041" s="1" t="s">
        <v>5736</v>
      </c>
      <c r="S4041" s="1"/>
      <c r="T4041" s="1" t="s">
        <v>1079</v>
      </c>
      <c r="U4041" s="1" t="s">
        <v>53</v>
      </c>
      <c r="V4041" t="s">
        <v>29</v>
      </c>
      <c r="W4041"/>
      <c r="X4041" t="s">
        <v>30</v>
      </c>
    </row>
    <row r="4042" spans="2:24">
      <c r="B4042" s="2" t="s">
        <v>5737</v>
      </c>
      <c r="C4042" s="1">
        <v>7889862470</v>
      </c>
      <c r="D4042" s="1"/>
      <c r="E4042" s="1"/>
      <c r="F4042" s="1"/>
      <c r="G4042" s="1" t="s">
        <v>45</v>
      </c>
      <c r="H4042" s="1" t="s">
        <v>331</v>
      </c>
      <c r="I4042"/>
      <c r="J4042"/>
      <c r="K4042"/>
      <c r="L4042"/>
      <c r="M4042"/>
      <c r="N4042"/>
      <c r="O4042"/>
      <c r="Q4042" t="s">
        <v>25</v>
      </c>
      <c r="R4042" s="1"/>
      <c r="S4042" s="1"/>
      <c r="T4042" s="1" t="s">
        <v>147</v>
      </c>
      <c r="U4042" s="1" t="s">
        <v>148</v>
      </c>
      <c r="V4042" t="s">
        <v>29</v>
      </c>
      <c r="W4042"/>
      <c r="X4042" t="s">
        <v>30</v>
      </c>
    </row>
    <row r="4043" spans="2:24">
      <c r="B4043" s="2" t="s">
        <v>5738</v>
      </c>
      <c r="C4043" s="1"/>
      <c r="D4043" s="1"/>
      <c r="E4043" s="1"/>
      <c r="F4043" s="1"/>
      <c r="G4043" s="1"/>
      <c r="H4043" s="1"/>
      <c r="I4043"/>
      <c r="J4043"/>
      <c r="K4043"/>
      <c r="L4043"/>
      <c r="M4043"/>
      <c r="N4043"/>
      <c r="O4043"/>
      <c r="Q4043" t="s">
        <v>25</v>
      </c>
      <c r="R4043" s="1"/>
      <c r="S4043" s="1"/>
      <c r="T4043" s="1" t="s">
        <v>39</v>
      </c>
      <c r="U4043" s="1" t="s">
        <v>28</v>
      </c>
      <c r="V4043" t="s">
        <v>29</v>
      </c>
      <c r="W4043"/>
      <c r="X4043" t="s">
        <v>30</v>
      </c>
    </row>
    <row r="4044" spans="2:24">
      <c r="B4044" s="2" t="s">
        <v>5739</v>
      </c>
      <c r="C4044" s="1">
        <v>9948141254</v>
      </c>
      <c r="D4044" s="1"/>
      <c r="E4044" s="1"/>
      <c r="F4044" s="1"/>
      <c r="G4044" s="1" t="s">
        <v>45</v>
      </c>
      <c r="H4044" s="1" t="s">
        <v>743</v>
      </c>
      <c r="I4044"/>
      <c r="J4044"/>
      <c r="K4044"/>
      <c r="L4044"/>
      <c r="M4044"/>
      <c r="N4044"/>
      <c r="O4044"/>
      <c r="Q4044" t="s">
        <v>25</v>
      </c>
      <c r="R4044" s="1" t="s">
        <v>5740</v>
      </c>
      <c r="S4044" s="1"/>
      <c r="T4044" s="1" t="s">
        <v>184</v>
      </c>
      <c r="U4044" s="1" t="s">
        <v>185</v>
      </c>
      <c r="V4044" t="s">
        <v>29</v>
      </c>
      <c r="W4044"/>
      <c r="X4044" t="s">
        <v>30</v>
      </c>
    </row>
    <row r="4045" spans="2:24">
      <c r="B4045" s="2" t="s">
        <v>5741</v>
      </c>
      <c r="C4045" s="1">
        <v>8329619114</v>
      </c>
      <c r="D4045" s="1"/>
      <c r="E4045" s="1"/>
      <c r="F4045" s="1"/>
      <c r="G4045" s="1" t="s">
        <v>45</v>
      </c>
      <c r="H4045" s="1" t="s">
        <v>247</v>
      </c>
      <c r="I4045"/>
      <c r="J4045"/>
      <c r="K4045"/>
      <c r="L4045"/>
      <c r="M4045"/>
      <c r="N4045"/>
      <c r="O4045"/>
      <c r="Q4045" t="s">
        <v>25</v>
      </c>
      <c r="R4045" s="1"/>
      <c r="S4045" s="1"/>
      <c r="T4045" s="1" t="s">
        <v>1859</v>
      </c>
      <c r="U4045" s="1" t="s">
        <v>33</v>
      </c>
      <c r="V4045" t="s">
        <v>29</v>
      </c>
      <c r="W4045"/>
      <c r="X4045" t="s">
        <v>30</v>
      </c>
    </row>
    <row r="4046" spans="2:24">
      <c r="B4046" s="2" t="s">
        <v>5742</v>
      </c>
      <c r="C4046" s="1">
        <v>9268516155</v>
      </c>
      <c r="D4046" s="1"/>
      <c r="E4046" s="1"/>
      <c r="F4046" s="1"/>
      <c r="G4046" s="1" t="s">
        <v>230</v>
      </c>
      <c r="H4046" s="1" t="s">
        <v>247</v>
      </c>
      <c r="I4046"/>
      <c r="J4046"/>
      <c r="K4046"/>
      <c r="L4046"/>
      <c r="M4046"/>
      <c r="N4046"/>
      <c r="O4046"/>
      <c r="Q4046" t="s">
        <v>25</v>
      </c>
      <c r="R4046" s="1" t="s">
        <v>5743</v>
      </c>
      <c r="S4046" s="1"/>
      <c r="T4046" s="1" t="s">
        <v>84</v>
      </c>
      <c r="U4046" s="1" t="s">
        <v>53</v>
      </c>
      <c r="V4046" t="s">
        <v>29</v>
      </c>
      <c r="W4046"/>
      <c r="X4046" t="s">
        <v>30</v>
      </c>
    </row>
    <row r="4047" spans="2:24">
      <c r="B4047" s="2" t="s">
        <v>5744</v>
      </c>
      <c r="C4047" s="1">
        <v>6393046979</v>
      </c>
      <c r="D4047" s="1"/>
      <c r="E4047" s="1"/>
      <c r="F4047" s="1"/>
      <c r="G4047" s="1" t="s">
        <v>72</v>
      </c>
      <c r="H4047" s="1" t="s">
        <v>46</v>
      </c>
      <c r="I4047"/>
      <c r="J4047"/>
      <c r="K4047"/>
      <c r="L4047"/>
      <c r="M4047"/>
      <c r="N4047"/>
      <c r="O4047"/>
      <c r="Q4047" t="s">
        <v>25</v>
      </c>
      <c r="R4047" s="1" t="s">
        <v>5745</v>
      </c>
      <c r="S4047" s="1"/>
      <c r="T4047" s="1" t="s">
        <v>39</v>
      </c>
      <c r="U4047" s="1" t="s">
        <v>28</v>
      </c>
      <c r="V4047" t="s">
        <v>29</v>
      </c>
      <c r="W4047"/>
      <c r="X4047" t="s">
        <v>30</v>
      </c>
    </row>
    <row r="4048" spans="2:24">
      <c r="B4048" s="2" t="s">
        <v>5746</v>
      </c>
      <c r="C4048" s="1">
        <f>919826041025</f>
        <v>919826041025</v>
      </c>
      <c r="D4048" s="1"/>
      <c r="E4048" s="1"/>
      <c r="F4048" s="1"/>
      <c r="G4048" s="1" t="s">
        <v>45</v>
      </c>
      <c r="H4048" s="1" t="s">
        <v>331</v>
      </c>
      <c r="I4048"/>
      <c r="J4048"/>
      <c r="K4048"/>
      <c r="L4048"/>
      <c r="M4048"/>
      <c r="N4048"/>
      <c r="O4048"/>
      <c r="Q4048" t="s">
        <v>25</v>
      </c>
      <c r="R4048" s="1"/>
      <c r="S4048" s="1"/>
      <c r="T4048" s="1" t="s">
        <v>110</v>
      </c>
      <c r="U4048" s="1" t="s">
        <v>105</v>
      </c>
      <c r="V4048" t="s">
        <v>29</v>
      </c>
      <c r="W4048"/>
      <c r="X4048" t="s">
        <v>30</v>
      </c>
    </row>
    <row r="4049" spans="2:24">
      <c r="B4049" s="2" t="s">
        <v>5747</v>
      </c>
      <c r="C4049" s="1">
        <v>7077550444</v>
      </c>
      <c r="D4049" s="1"/>
      <c r="E4049" s="1"/>
      <c r="F4049" s="1"/>
      <c r="G4049" s="1" t="s">
        <v>146</v>
      </c>
      <c r="H4049" s="1" t="s">
        <v>476</v>
      </c>
      <c r="I4049"/>
      <c r="J4049"/>
      <c r="K4049"/>
      <c r="L4049"/>
      <c r="M4049"/>
      <c r="N4049"/>
      <c r="O4049"/>
      <c r="Q4049" t="s">
        <v>25</v>
      </c>
      <c r="R4049" s="1"/>
      <c r="S4049" s="1"/>
      <c r="T4049" s="1" t="s">
        <v>385</v>
      </c>
      <c r="U4049" s="1" t="s">
        <v>240</v>
      </c>
      <c r="V4049" t="s">
        <v>29</v>
      </c>
      <c r="W4049"/>
      <c r="X4049" t="s">
        <v>30</v>
      </c>
    </row>
    <row r="4050" spans="2:24">
      <c r="B4050" s="2" t="s">
        <v>5748</v>
      </c>
      <c r="C4050" s="1">
        <v>9991169068</v>
      </c>
      <c r="D4050" s="1"/>
      <c r="E4050" s="1"/>
      <c r="F4050" s="1"/>
      <c r="G4050" s="1" t="s">
        <v>1216</v>
      </c>
      <c r="H4050" s="1" t="s">
        <v>46</v>
      </c>
      <c r="I4050"/>
      <c r="J4050"/>
      <c r="K4050"/>
      <c r="L4050"/>
      <c r="M4050"/>
      <c r="N4050"/>
      <c r="O4050"/>
      <c r="Q4050" t="s">
        <v>25</v>
      </c>
      <c r="R4050" s="1"/>
      <c r="S4050" s="1"/>
      <c r="T4050" s="1" t="s">
        <v>575</v>
      </c>
      <c r="U4050" s="1" t="s">
        <v>78</v>
      </c>
      <c r="V4050" t="s">
        <v>29</v>
      </c>
      <c r="W4050"/>
      <c r="X4050" t="s">
        <v>30</v>
      </c>
    </row>
    <row r="4051" spans="2:24">
      <c r="B4051" s="2" t="s">
        <v>5749</v>
      </c>
      <c r="C4051" s="1">
        <v>8420837617</v>
      </c>
      <c r="D4051" s="1"/>
      <c r="E4051" s="1"/>
      <c r="F4051" s="1"/>
      <c r="G4051" s="1" t="s">
        <v>45</v>
      </c>
      <c r="H4051" s="1" t="s">
        <v>247</v>
      </c>
      <c r="I4051"/>
      <c r="J4051"/>
      <c r="K4051"/>
      <c r="L4051"/>
      <c r="M4051"/>
      <c r="N4051"/>
      <c r="O4051"/>
      <c r="Q4051" t="s">
        <v>25</v>
      </c>
      <c r="R4051" s="1" t="s">
        <v>5750</v>
      </c>
      <c r="S4051" s="1"/>
      <c r="T4051" s="1" t="s">
        <v>614</v>
      </c>
      <c r="U4051" s="1" t="s">
        <v>70</v>
      </c>
      <c r="V4051" t="s">
        <v>29</v>
      </c>
      <c r="W4051"/>
      <c r="X4051" t="s">
        <v>30</v>
      </c>
    </row>
    <row r="4052" spans="2:24">
      <c r="B4052" s="2" t="s">
        <v>5751</v>
      </c>
      <c r="C4052" s="1">
        <v>9700549833</v>
      </c>
      <c r="D4052" s="1"/>
      <c r="E4052" s="1"/>
      <c r="F4052" s="1"/>
      <c r="G4052" s="1" t="s">
        <v>45</v>
      </c>
      <c r="H4052" s="1" t="s">
        <v>743</v>
      </c>
      <c r="I4052"/>
      <c r="J4052"/>
      <c r="K4052"/>
      <c r="L4052"/>
      <c r="M4052"/>
      <c r="N4052"/>
      <c r="O4052"/>
      <c r="Q4052" t="s">
        <v>25</v>
      </c>
      <c r="R4052" s="1"/>
      <c r="S4052" s="1"/>
      <c r="T4052" s="1" t="s">
        <v>184</v>
      </c>
      <c r="U4052" s="1" t="s">
        <v>185</v>
      </c>
      <c r="V4052" t="s">
        <v>29</v>
      </c>
      <c r="W4052"/>
      <c r="X4052" t="s">
        <v>30</v>
      </c>
    </row>
    <row r="4053" spans="2:24">
      <c r="B4053" s="2" t="s">
        <v>5752</v>
      </c>
      <c r="C4053" s="1"/>
      <c r="D4053" s="1"/>
      <c r="E4053" s="1"/>
      <c r="F4053" s="1"/>
      <c r="G4053" s="1"/>
      <c r="H4053" s="1"/>
      <c r="I4053"/>
      <c r="J4053"/>
      <c r="K4053"/>
      <c r="L4053"/>
      <c r="M4053"/>
      <c r="N4053"/>
      <c r="O4053"/>
      <c r="Q4053" t="s">
        <v>25</v>
      </c>
      <c r="R4053" s="1" t="s">
        <v>5753</v>
      </c>
      <c r="S4053" s="1"/>
      <c r="T4053" s="1" t="s">
        <v>423</v>
      </c>
      <c r="U4053" s="1" t="s">
        <v>28</v>
      </c>
      <c r="V4053" t="s">
        <v>29</v>
      </c>
      <c r="W4053"/>
      <c r="X4053" t="s">
        <v>30</v>
      </c>
    </row>
    <row r="4054" spans="2:24">
      <c r="B4054" s="2" t="s">
        <v>5754</v>
      </c>
      <c r="C4054" s="1">
        <v>9730588877</v>
      </c>
      <c r="D4054" s="1"/>
      <c r="E4054" s="1"/>
      <c r="F4054" s="1"/>
      <c r="G4054" s="1" t="s">
        <v>230</v>
      </c>
      <c r="H4054" s="1" t="s">
        <v>57</v>
      </c>
      <c r="I4054"/>
      <c r="J4054"/>
      <c r="K4054"/>
      <c r="L4054"/>
      <c r="M4054"/>
      <c r="N4054"/>
      <c r="O4054"/>
      <c r="Q4054" t="s">
        <v>25</v>
      </c>
      <c r="R4054" s="1" t="s">
        <v>5755</v>
      </c>
      <c r="S4054" s="1"/>
      <c r="T4054" s="1" t="s">
        <v>32</v>
      </c>
      <c r="U4054" s="1" t="s">
        <v>33</v>
      </c>
      <c r="V4054" t="s">
        <v>29</v>
      </c>
      <c r="W4054"/>
      <c r="X4054" t="s">
        <v>30</v>
      </c>
    </row>
    <row r="4055" spans="2:24">
      <c r="B4055" s="2" t="s">
        <v>5756</v>
      </c>
      <c r="C4055" s="1"/>
      <c r="D4055" s="1"/>
      <c r="E4055" s="1"/>
      <c r="F4055" s="1"/>
      <c r="G4055" s="1"/>
      <c r="H4055" s="1"/>
      <c r="I4055"/>
      <c r="J4055"/>
      <c r="K4055"/>
      <c r="L4055"/>
      <c r="M4055"/>
      <c r="N4055"/>
      <c r="O4055"/>
      <c r="Q4055" t="s">
        <v>25</v>
      </c>
      <c r="R4055" s="1" t="s">
        <v>5757</v>
      </c>
      <c r="S4055" s="1"/>
      <c r="T4055" s="1" t="s">
        <v>1435</v>
      </c>
      <c r="U4055" s="1" t="s">
        <v>60</v>
      </c>
      <c r="V4055" t="s">
        <v>29</v>
      </c>
      <c r="W4055"/>
      <c r="X4055" t="s">
        <v>30</v>
      </c>
    </row>
    <row r="4056" spans="2:24">
      <c r="B4056" s="2" t="s">
        <v>5758</v>
      </c>
      <c r="C4056" s="1"/>
      <c r="D4056" s="1"/>
      <c r="E4056" s="1"/>
      <c r="F4056" s="1"/>
      <c r="G4056" s="1"/>
      <c r="H4056" s="1"/>
      <c r="I4056"/>
      <c r="J4056"/>
      <c r="K4056"/>
      <c r="L4056"/>
      <c r="M4056"/>
      <c r="N4056"/>
      <c r="O4056"/>
      <c r="Q4056" t="s">
        <v>25</v>
      </c>
      <c r="R4056" s="1"/>
      <c r="S4056" s="1"/>
      <c r="T4056" s="1" t="s">
        <v>784</v>
      </c>
      <c r="U4056" s="1" t="s">
        <v>179</v>
      </c>
      <c r="V4056" t="s">
        <v>29</v>
      </c>
      <c r="W4056"/>
      <c r="X4056" t="s">
        <v>30</v>
      </c>
    </row>
    <row r="4057" spans="2:24">
      <c r="B4057" s="2" t="s">
        <v>5759</v>
      </c>
      <c r="C4057" s="1">
        <v>9958716169</v>
      </c>
      <c r="D4057" s="1"/>
      <c r="E4057" s="1"/>
      <c r="F4057" s="1"/>
      <c r="G4057" s="1" t="s">
        <v>45</v>
      </c>
      <c r="H4057" s="1" t="s">
        <v>46</v>
      </c>
      <c r="I4057"/>
      <c r="J4057"/>
      <c r="K4057"/>
      <c r="L4057"/>
      <c r="M4057"/>
      <c r="N4057"/>
      <c r="O4057"/>
      <c r="Q4057" t="s">
        <v>25</v>
      </c>
      <c r="R4057" s="1"/>
      <c r="S4057" s="1"/>
      <c r="T4057" s="1" t="s">
        <v>39</v>
      </c>
      <c r="U4057" s="1" t="s">
        <v>28</v>
      </c>
      <c r="V4057" t="s">
        <v>29</v>
      </c>
      <c r="W4057"/>
      <c r="X4057" t="s">
        <v>30</v>
      </c>
    </row>
    <row r="4058" spans="2:24">
      <c r="B4058" s="2" t="s">
        <v>5760</v>
      </c>
      <c r="C4058" s="1"/>
      <c r="D4058" s="1"/>
      <c r="E4058" s="1"/>
      <c r="F4058" s="1"/>
      <c r="G4058" s="1"/>
      <c r="H4058" s="1"/>
      <c r="I4058"/>
      <c r="J4058"/>
      <c r="K4058"/>
      <c r="L4058"/>
      <c r="M4058"/>
      <c r="N4058"/>
      <c r="O4058"/>
      <c r="Q4058" t="s">
        <v>25</v>
      </c>
      <c r="R4058" s="1"/>
      <c r="S4058" s="1"/>
      <c r="T4058" s="1" t="s">
        <v>211</v>
      </c>
      <c r="U4058" s="1" t="s">
        <v>33</v>
      </c>
      <c r="V4058" t="s">
        <v>29</v>
      </c>
      <c r="W4058"/>
      <c r="X4058" t="s">
        <v>30</v>
      </c>
    </row>
    <row r="4059" spans="2:24">
      <c r="B4059" s="2" t="s">
        <v>5761</v>
      </c>
      <c r="C4059" s="1"/>
      <c r="D4059" s="1"/>
      <c r="E4059" s="1"/>
      <c r="F4059" s="1"/>
      <c r="G4059" s="1"/>
      <c r="H4059" s="1"/>
      <c r="I4059"/>
      <c r="J4059"/>
      <c r="K4059"/>
      <c r="L4059"/>
      <c r="M4059"/>
      <c r="N4059"/>
      <c r="O4059"/>
      <c r="Q4059" t="s">
        <v>25</v>
      </c>
      <c r="R4059" s="1" t="s">
        <v>5762</v>
      </c>
      <c r="S4059" s="1"/>
      <c r="T4059" s="1" t="s">
        <v>52</v>
      </c>
      <c r="U4059" s="1" t="s">
        <v>53</v>
      </c>
      <c r="V4059" t="s">
        <v>29</v>
      </c>
      <c r="W4059"/>
      <c r="X4059" t="s">
        <v>30</v>
      </c>
    </row>
    <row r="4060" spans="2:24">
      <c r="B4060" s="2" t="s">
        <v>5763</v>
      </c>
      <c r="C4060" s="1">
        <v>9960710384</v>
      </c>
      <c r="D4060" s="1"/>
      <c r="E4060" s="1"/>
      <c r="F4060" s="1"/>
      <c r="G4060" s="1" t="s">
        <v>146</v>
      </c>
      <c r="H4060" s="1" t="s">
        <v>247</v>
      </c>
      <c r="I4060"/>
      <c r="J4060"/>
      <c r="K4060"/>
      <c r="L4060"/>
      <c r="M4060"/>
      <c r="N4060"/>
      <c r="O4060"/>
      <c r="Q4060" t="s">
        <v>25</v>
      </c>
      <c r="R4060" s="1" t="s">
        <v>5764</v>
      </c>
      <c r="S4060" s="1"/>
      <c r="T4060" s="1" t="s">
        <v>1859</v>
      </c>
      <c r="U4060" s="1" t="s">
        <v>33</v>
      </c>
      <c r="V4060" t="s">
        <v>29</v>
      </c>
      <c r="W4060"/>
      <c r="X4060" t="s">
        <v>30</v>
      </c>
    </row>
    <row r="4061" spans="2:24">
      <c r="B4061" s="2" t="s">
        <v>5765</v>
      </c>
      <c r="C4061" s="1">
        <v>9880491748</v>
      </c>
      <c r="D4061" s="1"/>
      <c r="E4061" s="1"/>
      <c r="F4061" s="1"/>
      <c r="G4061" s="1" t="s">
        <v>45</v>
      </c>
      <c r="H4061" s="1" t="s">
        <v>743</v>
      </c>
      <c r="I4061"/>
      <c r="J4061"/>
      <c r="K4061"/>
      <c r="L4061"/>
      <c r="M4061"/>
      <c r="N4061"/>
      <c r="O4061"/>
      <c r="Q4061" t="s">
        <v>25</v>
      </c>
      <c r="R4061" s="1" t="s">
        <v>5766</v>
      </c>
      <c r="S4061" s="1"/>
      <c r="T4061" s="1" t="s">
        <v>4113</v>
      </c>
      <c r="U4061" s="1" t="s">
        <v>102</v>
      </c>
      <c r="V4061" t="s">
        <v>29</v>
      </c>
      <c r="W4061"/>
      <c r="X4061" t="s">
        <v>30</v>
      </c>
    </row>
    <row r="4062" spans="2:24">
      <c r="B4062" s="2" t="s">
        <v>5767</v>
      </c>
      <c r="C4062" s="1">
        <v>9852064241</v>
      </c>
      <c r="D4062" s="1"/>
      <c r="E4062" s="1"/>
      <c r="F4062" s="1"/>
      <c r="G4062" s="1" t="s">
        <v>45</v>
      </c>
      <c r="H4062" s="1" t="s">
        <v>331</v>
      </c>
      <c r="I4062"/>
      <c r="J4062"/>
      <c r="K4062"/>
      <c r="L4062"/>
      <c r="M4062"/>
      <c r="N4062"/>
      <c r="O4062"/>
      <c r="Q4062" t="s">
        <v>25</v>
      </c>
      <c r="R4062" s="1"/>
      <c r="S4062" s="1"/>
      <c r="T4062" s="1" t="s">
        <v>5768</v>
      </c>
      <c r="U4062" s="1" t="s">
        <v>158</v>
      </c>
      <c r="V4062" t="s">
        <v>29</v>
      </c>
      <c r="W4062"/>
      <c r="X4062" t="s">
        <v>30</v>
      </c>
    </row>
    <row r="4063" spans="2:24">
      <c r="B4063" s="2" t="s">
        <v>5769</v>
      </c>
      <c r="C4063" s="1">
        <v>7018500012</v>
      </c>
      <c r="D4063" s="1"/>
      <c r="E4063" s="1"/>
      <c r="F4063" s="1"/>
      <c r="G4063" s="1" t="s">
        <v>146</v>
      </c>
      <c r="H4063" s="1" t="s">
        <v>57</v>
      </c>
      <c r="I4063"/>
      <c r="J4063"/>
      <c r="K4063"/>
      <c r="L4063"/>
      <c r="M4063"/>
      <c r="N4063"/>
      <c r="O4063"/>
      <c r="Q4063" t="s">
        <v>25</v>
      </c>
      <c r="R4063" s="1"/>
      <c r="S4063" s="1"/>
      <c r="T4063" s="1" t="s">
        <v>5770</v>
      </c>
      <c r="U4063" s="1" t="s">
        <v>477</v>
      </c>
      <c r="V4063" t="s">
        <v>29</v>
      </c>
      <c r="W4063"/>
      <c r="X4063" t="s">
        <v>30</v>
      </c>
    </row>
    <row r="4064" spans="2:24">
      <c r="B4064" s="2" t="s">
        <v>5771</v>
      </c>
      <c r="C4064" s="1"/>
      <c r="D4064" s="1"/>
      <c r="E4064" s="1"/>
      <c r="F4064" s="1"/>
      <c r="G4064" s="1"/>
      <c r="H4064" s="1"/>
      <c r="I4064"/>
      <c r="J4064"/>
      <c r="K4064"/>
      <c r="L4064"/>
      <c r="M4064"/>
      <c r="N4064"/>
      <c r="O4064"/>
      <c r="Q4064" t="s">
        <v>25</v>
      </c>
      <c r="R4064" s="1"/>
      <c r="S4064" s="1"/>
      <c r="T4064" s="1" t="s">
        <v>873</v>
      </c>
      <c r="U4064" s="1" t="s">
        <v>60</v>
      </c>
      <c r="V4064" t="s">
        <v>29</v>
      </c>
      <c r="W4064"/>
      <c r="X4064" t="s">
        <v>30</v>
      </c>
    </row>
    <row r="4065" spans="2:24">
      <c r="B4065" s="2" t="s">
        <v>5772</v>
      </c>
      <c r="C4065" s="1">
        <v>7355211965</v>
      </c>
      <c r="D4065" s="1"/>
      <c r="E4065" s="1"/>
      <c r="F4065" s="1"/>
      <c r="G4065" s="1" t="s">
        <v>146</v>
      </c>
      <c r="H4065" s="1" t="s">
        <v>1268</v>
      </c>
      <c r="I4065"/>
      <c r="J4065"/>
      <c r="K4065"/>
      <c r="L4065"/>
      <c r="M4065"/>
      <c r="N4065"/>
      <c r="O4065"/>
      <c r="Q4065" t="s">
        <v>25</v>
      </c>
      <c r="R4065" s="1" t="s">
        <v>5773</v>
      </c>
      <c r="S4065" s="1"/>
      <c r="T4065" s="1" t="s">
        <v>1297</v>
      </c>
      <c r="U4065" s="1" t="s">
        <v>28</v>
      </c>
      <c r="V4065" t="s">
        <v>29</v>
      </c>
      <c r="W4065"/>
      <c r="X4065" t="s">
        <v>30</v>
      </c>
    </row>
    <row r="4066" spans="2:24">
      <c r="B4066" s="2" t="s">
        <v>5774</v>
      </c>
      <c r="C4066" s="1"/>
      <c r="D4066" s="1"/>
      <c r="E4066" s="1"/>
      <c r="F4066" s="1"/>
      <c r="G4066" s="1"/>
      <c r="H4066" s="1"/>
      <c r="I4066"/>
      <c r="J4066"/>
      <c r="K4066"/>
      <c r="L4066"/>
      <c r="M4066"/>
      <c r="N4066"/>
      <c r="O4066"/>
      <c r="Q4066" t="s">
        <v>25</v>
      </c>
      <c r="R4066" s="1" t="s">
        <v>5775</v>
      </c>
      <c r="S4066" s="1"/>
      <c r="T4066" s="1" t="s">
        <v>1333</v>
      </c>
      <c r="U4066" s="1" t="s">
        <v>33</v>
      </c>
      <c r="V4066" t="s">
        <v>29</v>
      </c>
      <c r="W4066"/>
      <c r="X4066" t="s">
        <v>30</v>
      </c>
    </row>
    <row r="4067" spans="2:24">
      <c r="B4067" s="2" t="s">
        <v>5776</v>
      </c>
      <c r="C4067" s="1"/>
      <c r="D4067" s="1"/>
      <c r="E4067" s="1"/>
      <c r="F4067" s="1"/>
      <c r="G4067" s="1"/>
      <c r="H4067" s="1"/>
      <c r="I4067"/>
      <c r="J4067"/>
      <c r="K4067"/>
      <c r="L4067"/>
      <c r="M4067"/>
      <c r="N4067"/>
      <c r="O4067"/>
      <c r="Q4067" t="s">
        <v>25</v>
      </c>
      <c r="R4067" s="1"/>
      <c r="S4067" s="1"/>
      <c r="T4067" s="1" t="s">
        <v>631</v>
      </c>
      <c r="U4067" s="1" t="s">
        <v>102</v>
      </c>
      <c r="V4067" t="s">
        <v>29</v>
      </c>
      <c r="W4067"/>
      <c r="X4067" t="s">
        <v>30</v>
      </c>
    </row>
    <row r="4068" spans="2:24">
      <c r="B4068" s="2" t="s">
        <v>5777</v>
      </c>
      <c r="C4068" s="1">
        <v>9015922876</v>
      </c>
      <c r="D4068" s="1"/>
      <c r="E4068" s="1"/>
      <c r="F4068" s="1"/>
      <c r="G4068" s="1" t="s">
        <v>915</v>
      </c>
      <c r="H4068" s="1" t="s">
        <v>57</v>
      </c>
      <c r="I4068"/>
      <c r="J4068"/>
      <c r="K4068"/>
      <c r="L4068"/>
      <c r="M4068"/>
      <c r="N4068"/>
      <c r="O4068"/>
      <c r="Q4068" t="s">
        <v>25</v>
      </c>
      <c r="R4068" s="1" t="s">
        <v>5778</v>
      </c>
      <c r="S4068" s="1"/>
      <c r="T4068" s="1" t="s">
        <v>356</v>
      </c>
      <c r="U4068" s="1" t="s">
        <v>78</v>
      </c>
      <c r="V4068" t="s">
        <v>29</v>
      </c>
      <c r="W4068"/>
      <c r="X4068" t="s">
        <v>30</v>
      </c>
    </row>
    <row r="4069" spans="2:24">
      <c r="B4069" s="2" t="s">
        <v>5779</v>
      </c>
      <c r="C4069" s="1">
        <v>9423485742</v>
      </c>
      <c r="D4069" s="1"/>
      <c r="E4069" s="1"/>
      <c r="F4069" s="1"/>
      <c r="G4069" s="1" t="s">
        <v>146</v>
      </c>
      <c r="H4069" s="1" t="s">
        <v>1268</v>
      </c>
      <c r="I4069"/>
      <c r="J4069"/>
      <c r="K4069"/>
      <c r="L4069"/>
      <c r="M4069"/>
      <c r="N4069"/>
      <c r="O4069"/>
      <c r="Q4069" t="s">
        <v>25</v>
      </c>
      <c r="R4069" s="1"/>
      <c r="S4069" s="1"/>
      <c r="T4069" s="1" t="s">
        <v>1333</v>
      </c>
      <c r="U4069" s="1" t="s">
        <v>33</v>
      </c>
      <c r="V4069" t="s">
        <v>29</v>
      </c>
      <c r="W4069"/>
      <c r="X4069" t="s">
        <v>30</v>
      </c>
    </row>
    <row r="4070" spans="2:24">
      <c r="B4070" s="2" t="s">
        <v>5780</v>
      </c>
      <c r="C4070" s="1"/>
      <c r="D4070" s="1"/>
      <c r="E4070" s="1"/>
      <c r="F4070" s="1"/>
      <c r="G4070" s="1"/>
      <c r="H4070" s="1"/>
      <c r="I4070"/>
      <c r="J4070"/>
      <c r="K4070"/>
      <c r="L4070"/>
      <c r="M4070"/>
      <c r="N4070"/>
      <c r="O4070"/>
      <c r="Q4070" t="s">
        <v>25</v>
      </c>
      <c r="R4070" s="1"/>
      <c r="S4070" s="1"/>
      <c r="T4070" s="1" t="s">
        <v>52</v>
      </c>
      <c r="U4070" s="1" t="s">
        <v>53</v>
      </c>
      <c r="V4070" t="s">
        <v>29</v>
      </c>
      <c r="W4070"/>
      <c r="X4070" t="s">
        <v>30</v>
      </c>
    </row>
    <row r="4071" spans="2:24">
      <c r="B4071" s="2" t="s">
        <v>5781</v>
      </c>
      <c r="C4071" s="1">
        <v>9811220071</v>
      </c>
      <c r="D4071" s="1"/>
      <c r="E4071" s="1"/>
      <c r="F4071" s="1"/>
      <c r="G4071" s="1" t="s">
        <v>72</v>
      </c>
      <c r="H4071" s="1" t="s">
        <v>57</v>
      </c>
      <c r="I4071"/>
      <c r="J4071"/>
      <c r="K4071"/>
      <c r="L4071"/>
      <c r="M4071"/>
      <c r="N4071"/>
      <c r="O4071"/>
      <c r="Q4071" t="s">
        <v>25</v>
      </c>
      <c r="R4071" s="1"/>
      <c r="S4071" s="1"/>
      <c r="T4071" s="1" t="s">
        <v>73</v>
      </c>
      <c r="U4071" s="1" t="s">
        <v>53</v>
      </c>
      <c r="V4071" t="s">
        <v>29</v>
      </c>
      <c r="W4071"/>
      <c r="X4071" t="s">
        <v>30</v>
      </c>
    </row>
    <row r="4072" spans="2:24">
      <c r="B4072" s="2" t="s">
        <v>5782</v>
      </c>
      <c r="C4072" s="1">
        <v>9588948469</v>
      </c>
      <c r="D4072" s="1"/>
      <c r="E4072" s="1"/>
      <c r="F4072" s="1"/>
      <c r="G4072" s="1" t="s">
        <v>45</v>
      </c>
      <c r="H4072" s="1" t="s">
        <v>247</v>
      </c>
      <c r="I4072"/>
      <c r="J4072"/>
      <c r="K4072"/>
      <c r="L4072"/>
      <c r="M4072"/>
      <c r="N4072"/>
      <c r="O4072"/>
      <c r="Q4072" t="s">
        <v>25</v>
      </c>
      <c r="R4072" s="1" t="s">
        <v>5783</v>
      </c>
      <c r="S4072" s="1"/>
      <c r="T4072" s="1" t="s">
        <v>305</v>
      </c>
      <c r="U4072" s="1" t="s">
        <v>33</v>
      </c>
      <c r="V4072" t="s">
        <v>29</v>
      </c>
      <c r="W4072"/>
      <c r="X4072" t="s">
        <v>30</v>
      </c>
    </row>
    <row r="4073" spans="2:24">
      <c r="B4073" s="2" t="s">
        <v>5784</v>
      </c>
      <c r="C4073" s="1"/>
      <c r="D4073" s="1"/>
      <c r="E4073" s="1"/>
      <c r="F4073" s="1"/>
      <c r="G4073" s="1"/>
      <c r="H4073" s="1"/>
      <c r="I4073"/>
      <c r="J4073"/>
      <c r="K4073"/>
      <c r="L4073"/>
      <c r="M4073"/>
      <c r="N4073"/>
      <c r="O4073"/>
      <c r="Q4073" t="s">
        <v>25</v>
      </c>
      <c r="R4073" s="1" t="s">
        <v>5785</v>
      </c>
      <c r="S4073" s="1"/>
      <c r="T4073" s="1" t="s">
        <v>5786</v>
      </c>
      <c r="U4073" s="1" t="s">
        <v>179</v>
      </c>
      <c r="V4073" t="s">
        <v>29</v>
      </c>
      <c r="W4073"/>
      <c r="X4073" t="s">
        <v>30</v>
      </c>
    </row>
    <row r="4074" spans="2:24">
      <c r="B4074" s="2" t="s">
        <v>5787</v>
      </c>
      <c r="C4074" s="1">
        <v>9843221286</v>
      </c>
      <c r="D4074" s="1"/>
      <c r="E4074" s="1"/>
      <c r="F4074" s="1"/>
      <c r="G4074" s="1" t="s">
        <v>56</v>
      </c>
      <c r="H4074" s="1" t="s">
        <v>46</v>
      </c>
      <c r="I4074"/>
      <c r="J4074"/>
      <c r="K4074"/>
      <c r="L4074"/>
      <c r="M4074"/>
      <c r="N4074"/>
      <c r="O4074"/>
      <c r="Q4074" t="s">
        <v>25</v>
      </c>
      <c r="R4074" s="1" t="s">
        <v>5788</v>
      </c>
      <c r="S4074" s="1"/>
      <c r="T4074" s="1" t="s">
        <v>258</v>
      </c>
      <c r="U4074" s="1" t="s">
        <v>179</v>
      </c>
      <c r="V4074" t="s">
        <v>29</v>
      </c>
      <c r="W4074"/>
      <c r="X4074" t="s">
        <v>30</v>
      </c>
    </row>
    <row r="4075" spans="2:24">
      <c r="B4075" s="2" t="s">
        <v>5789</v>
      </c>
      <c r="C4075" s="1">
        <v>8866338160</v>
      </c>
      <c r="D4075" s="1"/>
      <c r="E4075" s="1"/>
      <c r="F4075" s="1"/>
      <c r="G4075" s="1" t="s">
        <v>45</v>
      </c>
      <c r="H4075" s="1" t="s">
        <v>476</v>
      </c>
      <c r="I4075"/>
      <c r="J4075"/>
      <c r="K4075"/>
      <c r="L4075"/>
      <c r="M4075"/>
      <c r="N4075"/>
      <c r="O4075"/>
      <c r="Q4075" t="s">
        <v>25</v>
      </c>
      <c r="R4075" s="1" t="s">
        <v>5790</v>
      </c>
      <c r="S4075" s="1"/>
      <c r="T4075" s="1" t="s">
        <v>255</v>
      </c>
      <c r="U4075" s="1" t="s">
        <v>116</v>
      </c>
      <c r="V4075" t="s">
        <v>29</v>
      </c>
      <c r="W4075"/>
      <c r="X4075" t="s">
        <v>30</v>
      </c>
    </row>
    <row r="4076" spans="2:24">
      <c r="B4076" s="2" t="s">
        <v>5791</v>
      </c>
      <c r="C4076" s="1"/>
      <c r="D4076" s="1"/>
      <c r="E4076" s="1"/>
      <c r="F4076" s="1"/>
      <c r="G4076" s="1"/>
      <c r="H4076" s="1"/>
      <c r="I4076"/>
      <c r="J4076"/>
      <c r="K4076"/>
      <c r="L4076"/>
      <c r="M4076"/>
      <c r="N4076"/>
      <c r="O4076"/>
      <c r="Q4076" t="s">
        <v>25</v>
      </c>
      <c r="R4076" s="1" t="s">
        <v>5792</v>
      </c>
      <c r="S4076" s="1"/>
      <c r="T4076" s="1" t="s">
        <v>2545</v>
      </c>
      <c r="U4076" s="1" t="s">
        <v>158</v>
      </c>
      <c r="V4076" t="s">
        <v>29</v>
      </c>
      <c r="W4076"/>
      <c r="X4076" t="s">
        <v>30</v>
      </c>
    </row>
    <row r="4077" spans="2:24">
      <c r="B4077" s="2" t="s">
        <v>5793</v>
      </c>
      <c r="C4077" s="1"/>
      <c r="D4077" s="1"/>
      <c r="E4077" s="1"/>
      <c r="F4077" s="1"/>
      <c r="G4077" s="1"/>
      <c r="H4077" s="1"/>
      <c r="I4077"/>
      <c r="J4077"/>
      <c r="K4077"/>
      <c r="L4077"/>
      <c r="M4077"/>
      <c r="N4077"/>
      <c r="O4077"/>
      <c r="Q4077" t="s">
        <v>25</v>
      </c>
      <c r="R4077" s="1" t="s">
        <v>5794</v>
      </c>
      <c r="S4077" s="1"/>
      <c r="T4077" s="1" t="s">
        <v>5795</v>
      </c>
      <c r="U4077" s="1" t="s">
        <v>179</v>
      </c>
      <c r="V4077" t="s">
        <v>29</v>
      </c>
      <c r="W4077"/>
      <c r="X4077" t="s">
        <v>30</v>
      </c>
    </row>
    <row r="4078" spans="2:24">
      <c r="B4078" s="2" t="s">
        <v>5796</v>
      </c>
      <c r="C4078" s="1">
        <v>9929162730</v>
      </c>
      <c r="D4078" s="1"/>
      <c r="E4078" s="1"/>
      <c r="F4078" s="1"/>
      <c r="G4078" s="1" t="s">
        <v>146</v>
      </c>
      <c r="H4078" s="1" t="s">
        <v>331</v>
      </c>
      <c r="I4078"/>
      <c r="J4078"/>
      <c r="K4078"/>
      <c r="L4078"/>
      <c r="M4078"/>
      <c r="N4078"/>
      <c r="O4078"/>
      <c r="Q4078" t="s">
        <v>25</v>
      </c>
      <c r="R4078" s="1" t="s">
        <v>5797</v>
      </c>
      <c r="S4078" s="1"/>
      <c r="T4078" s="1" t="s">
        <v>128</v>
      </c>
      <c r="U4078" s="1" t="s">
        <v>43</v>
      </c>
      <c r="V4078" t="s">
        <v>29</v>
      </c>
      <c r="W4078"/>
      <c r="X4078" t="s">
        <v>30</v>
      </c>
    </row>
    <row r="4079" spans="2:24">
      <c r="B4079" s="2" t="s">
        <v>5798</v>
      </c>
      <c r="C4079" s="1"/>
      <c r="D4079" s="1"/>
      <c r="E4079" s="1"/>
      <c r="F4079" s="1"/>
      <c r="G4079" s="1"/>
      <c r="H4079" s="1"/>
      <c r="I4079"/>
      <c r="J4079"/>
      <c r="K4079"/>
      <c r="L4079"/>
      <c r="M4079"/>
      <c r="N4079"/>
      <c r="O4079"/>
      <c r="Q4079" t="s">
        <v>25</v>
      </c>
      <c r="R4079" s="1"/>
      <c r="S4079" s="1"/>
      <c r="T4079" s="1" t="s">
        <v>53</v>
      </c>
      <c r="U4079" s="1" t="s">
        <v>53</v>
      </c>
      <c r="V4079" t="s">
        <v>29</v>
      </c>
      <c r="W4079"/>
      <c r="X4079" t="s">
        <v>30</v>
      </c>
    </row>
    <row r="4080" spans="2:24">
      <c r="B4080" s="2" t="s">
        <v>5799</v>
      </c>
      <c r="C4080" s="1">
        <v>9818793064</v>
      </c>
      <c r="D4080" s="1"/>
      <c r="E4080" s="1"/>
      <c r="F4080" s="1"/>
      <c r="G4080" s="1" t="s">
        <v>146</v>
      </c>
      <c r="H4080" s="1" t="s">
        <v>331</v>
      </c>
      <c r="I4080"/>
      <c r="J4080"/>
      <c r="K4080"/>
      <c r="L4080"/>
      <c r="M4080"/>
      <c r="N4080"/>
      <c r="O4080"/>
      <c r="Q4080" t="s">
        <v>25</v>
      </c>
      <c r="R4080" s="1" t="s">
        <v>5800</v>
      </c>
      <c r="S4080" s="1"/>
      <c r="T4080" s="1" t="s">
        <v>39</v>
      </c>
      <c r="U4080" s="1" t="s">
        <v>28</v>
      </c>
      <c r="V4080" t="s">
        <v>29</v>
      </c>
      <c r="W4080"/>
      <c r="X4080" t="s">
        <v>30</v>
      </c>
    </row>
    <row r="4081" spans="2:24">
      <c r="B4081" s="2" t="s">
        <v>5801</v>
      </c>
      <c r="C4081" s="1"/>
      <c r="D4081" s="1"/>
      <c r="E4081" s="1"/>
      <c r="F4081" s="1"/>
      <c r="G4081" s="1"/>
      <c r="H4081" s="1"/>
      <c r="I4081"/>
      <c r="J4081"/>
      <c r="K4081"/>
      <c r="L4081"/>
      <c r="M4081"/>
      <c r="N4081"/>
      <c r="O4081"/>
      <c r="Q4081" t="s">
        <v>25</v>
      </c>
      <c r="R4081" s="1" t="s">
        <v>5802</v>
      </c>
      <c r="S4081" s="1"/>
      <c r="T4081" s="1" t="s">
        <v>5803</v>
      </c>
      <c r="U4081" s="1" t="s">
        <v>276</v>
      </c>
      <c r="V4081" t="s">
        <v>29</v>
      </c>
      <c r="W4081"/>
      <c r="X4081" t="s">
        <v>30</v>
      </c>
    </row>
    <row r="4082" spans="2:24">
      <c r="B4082" s="2" t="s">
        <v>5804</v>
      </c>
      <c r="C4082" s="1">
        <v>9999201010</v>
      </c>
      <c r="D4082" s="1"/>
      <c r="E4082" s="1"/>
      <c r="F4082" s="1"/>
      <c r="G4082" s="1" t="s">
        <v>919</v>
      </c>
      <c r="H4082" s="1" t="s">
        <v>331</v>
      </c>
      <c r="I4082"/>
      <c r="J4082"/>
      <c r="K4082"/>
      <c r="L4082"/>
      <c r="M4082"/>
      <c r="N4082"/>
      <c r="O4082"/>
      <c r="Q4082" t="s">
        <v>25</v>
      </c>
      <c r="R4082" s="1"/>
      <c r="S4082" s="1"/>
      <c r="T4082" s="1" t="s">
        <v>39</v>
      </c>
      <c r="U4082" s="1" t="s">
        <v>28</v>
      </c>
      <c r="V4082" t="s">
        <v>29</v>
      </c>
      <c r="W4082"/>
      <c r="X4082" t="s">
        <v>30</v>
      </c>
    </row>
    <row r="4083" spans="2:24">
      <c r="B4083" s="2" t="s">
        <v>5805</v>
      </c>
      <c r="C4083" s="1"/>
      <c r="D4083" s="1"/>
      <c r="E4083" s="1"/>
      <c r="F4083" s="1"/>
      <c r="G4083" s="1"/>
      <c r="H4083" s="1"/>
      <c r="I4083"/>
      <c r="J4083"/>
      <c r="K4083"/>
      <c r="L4083"/>
      <c r="M4083"/>
      <c r="N4083"/>
      <c r="O4083"/>
      <c r="Q4083" t="s">
        <v>25</v>
      </c>
      <c r="R4083" s="1"/>
      <c r="S4083" s="1"/>
      <c r="T4083" s="1" t="s">
        <v>39</v>
      </c>
      <c r="U4083" s="1" t="s">
        <v>28</v>
      </c>
      <c r="V4083" t="s">
        <v>29</v>
      </c>
      <c r="W4083"/>
      <c r="X4083" t="s">
        <v>30</v>
      </c>
    </row>
    <row r="4084" spans="2:24">
      <c r="B4084" s="2" t="s">
        <v>5806</v>
      </c>
      <c r="C4084" s="1">
        <v>9948156085</v>
      </c>
      <c r="D4084" s="1"/>
      <c r="E4084" s="1"/>
      <c r="F4084" s="1"/>
      <c r="G4084" s="1" t="s">
        <v>146</v>
      </c>
      <c r="H4084" s="1" t="s">
        <v>476</v>
      </c>
      <c r="I4084"/>
      <c r="J4084"/>
      <c r="K4084"/>
      <c r="L4084"/>
      <c r="M4084"/>
      <c r="N4084"/>
      <c r="O4084"/>
      <c r="Q4084" t="s">
        <v>25</v>
      </c>
      <c r="R4084" s="1"/>
      <c r="S4084" s="1"/>
      <c r="T4084" s="1" t="s">
        <v>184</v>
      </c>
      <c r="U4084" s="1" t="s">
        <v>185</v>
      </c>
      <c r="V4084" t="s">
        <v>29</v>
      </c>
      <c r="W4084"/>
      <c r="X4084" t="s">
        <v>30</v>
      </c>
    </row>
    <row r="4085" spans="2:24">
      <c r="B4085" s="2" t="s">
        <v>5807</v>
      </c>
      <c r="C4085" s="1"/>
      <c r="D4085" s="1"/>
      <c r="E4085" s="1"/>
      <c r="F4085" s="1"/>
      <c r="G4085" s="1"/>
      <c r="H4085" s="1"/>
      <c r="I4085"/>
      <c r="J4085"/>
      <c r="K4085"/>
      <c r="L4085"/>
      <c r="M4085"/>
      <c r="N4085"/>
      <c r="O4085"/>
      <c r="Q4085" t="s">
        <v>25</v>
      </c>
      <c r="R4085" s="1" t="s">
        <v>5808</v>
      </c>
      <c r="S4085" s="1"/>
      <c r="T4085" s="1" t="s">
        <v>211</v>
      </c>
      <c r="U4085" s="1" t="s">
        <v>33</v>
      </c>
      <c r="V4085" t="s">
        <v>29</v>
      </c>
      <c r="W4085"/>
      <c r="X4085" t="s">
        <v>30</v>
      </c>
    </row>
    <row r="4086" spans="2:24">
      <c r="B4086" s="2" t="s">
        <v>5809</v>
      </c>
      <c r="C4086" s="1"/>
      <c r="D4086" s="1"/>
      <c r="E4086" s="1"/>
      <c r="F4086" s="1"/>
      <c r="G4086" s="1"/>
      <c r="H4086" s="1"/>
      <c r="I4086"/>
      <c r="J4086"/>
      <c r="K4086"/>
      <c r="L4086"/>
      <c r="M4086"/>
      <c r="N4086"/>
      <c r="O4086"/>
      <c r="Q4086" t="s">
        <v>25</v>
      </c>
      <c r="R4086" s="1"/>
      <c r="S4086" s="1"/>
      <c r="T4086" s="1" t="s">
        <v>253</v>
      </c>
      <c r="U4086" s="1" t="s">
        <v>70</v>
      </c>
      <c r="V4086" t="s">
        <v>29</v>
      </c>
      <c r="W4086"/>
      <c r="X4086" t="s">
        <v>30</v>
      </c>
    </row>
    <row r="4087" spans="2:24">
      <c r="B4087" s="2" t="s">
        <v>5810</v>
      </c>
      <c r="C4087" s="1"/>
      <c r="D4087" s="1"/>
      <c r="E4087" s="1"/>
      <c r="F4087" s="1"/>
      <c r="G4087" s="1"/>
      <c r="H4087" s="1"/>
      <c r="I4087"/>
      <c r="J4087"/>
      <c r="K4087"/>
      <c r="L4087"/>
      <c r="M4087"/>
      <c r="N4087"/>
      <c r="O4087"/>
      <c r="Q4087" t="s">
        <v>25</v>
      </c>
      <c r="R4087" s="1" t="s">
        <v>5811</v>
      </c>
      <c r="S4087" s="1"/>
      <c r="T4087" s="1" t="s">
        <v>498</v>
      </c>
      <c r="U4087" s="1" t="s">
        <v>33</v>
      </c>
      <c r="V4087" t="s">
        <v>29</v>
      </c>
      <c r="W4087"/>
      <c r="X4087" t="s">
        <v>30</v>
      </c>
    </row>
    <row r="4088" spans="2:24">
      <c r="B4088" s="2" t="s">
        <v>5812</v>
      </c>
      <c r="C4088" s="1"/>
      <c r="D4088" s="1"/>
      <c r="E4088" s="1"/>
      <c r="F4088" s="1"/>
      <c r="G4088" s="1"/>
      <c r="H4088" s="1"/>
      <c r="I4088"/>
      <c r="J4088"/>
      <c r="K4088"/>
      <c r="L4088"/>
      <c r="M4088"/>
      <c r="N4088"/>
      <c r="O4088"/>
      <c r="Q4088" t="s">
        <v>25</v>
      </c>
      <c r="R4088" s="1"/>
      <c r="S4088" s="1"/>
      <c r="T4088" s="1" t="s">
        <v>681</v>
      </c>
      <c r="U4088" s="1" t="s">
        <v>289</v>
      </c>
      <c r="V4088" t="s">
        <v>29</v>
      </c>
      <c r="W4088"/>
      <c r="X4088" t="s">
        <v>30</v>
      </c>
    </row>
    <row r="4089" spans="2:24">
      <c r="B4089" s="2" t="s">
        <v>5813</v>
      </c>
      <c r="C4089" s="1">
        <v>9418300217</v>
      </c>
      <c r="D4089" s="1"/>
      <c r="E4089" s="1"/>
      <c r="F4089" s="1"/>
      <c r="G4089" s="1" t="s">
        <v>45</v>
      </c>
      <c r="H4089" s="1" t="s">
        <v>46</v>
      </c>
      <c r="I4089"/>
      <c r="J4089"/>
      <c r="K4089"/>
      <c r="L4089"/>
      <c r="M4089"/>
      <c r="N4089"/>
      <c r="O4089"/>
      <c r="Q4089" t="s">
        <v>25</v>
      </c>
      <c r="R4089" s="1"/>
      <c r="S4089" s="1"/>
      <c r="T4089" s="1" t="s">
        <v>1502</v>
      </c>
      <c r="U4089" s="1" t="s">
        <v>477</v>
      </c>
      <c r="V4089" t="s">
        <v>29</v>
      </c>
      <c r="W4089"/>
      <c r="X4089" t="s">
        <v>30</v>
      </c>
    </row>
    <row r="4090" spans="2:24">
      <c r="B4090" s="2" t="s">
        <v>5814</v>
      </c>
      <c r="C4090" s="1"/>
      <c r="D4090" s="1"/>
      <c r="E4090" s="1"/>
      <c r="F4090" s="1"/>
      <c r="G4090" s="1"/>
      <c r="H4090" s="1"/>
      <c r="I4090"/>
      <c r="J4090"/>
      <c r="K4090"/>
      <c r="L4090"/>
      <c r="M4090"/>
      <c r="N4090"/>
      <c r="O4090"/>
      <c r="Q4090" t="s">
        <v>25</v>
      </c>
      <c r="R4090" s="1"/>
      <c r="S4090" s="1"/>
      <c r="T4090" s="1" t="s">
        <v>39</v>
      </c>
      <c r="U4090" s="1" t="s">
        <v>28</v>
      </c>
      <c r="V4090" t="s">
        <v>29</v>
      </c>
      <c r="W4090"/>
      <c r="X4090" t="s">
        <v>30</v>
      </c>
    </row>
    <row r="4091" spans="2:24">
      <c r="B4091" s="2" t="s">
        <v>5815</v>
      </c>
      <c r="C4091" s="1"/>
      <c r="D4091" s="1"/>
      <c r="E4091" s="1"/>
      <c r="F4091" s="1"/>
      <c r="G4091" s="1"/>
      <c r="H4091" s="1"/>
      <c r="I4091"/>
      <c r="J4091"/>
      <c r="K4091"/>
      <c r="L4091"/>
      <c r="M4091"/>
      <c r="N4091"/>
      <c r="O4091"/>
      <c r="Q4091" t="s">
        <v>25</v>
      </c>
      <c r="R4091" s="1" t="s">
        <v>5816</v>
      </c>
      <c r="S4091" s="1"/>
      <c r="T4091" s="1" t="s">
        <v>5817</v>
      </c>
      <c r="U4091" s="1" t="s">
        <v>37</v>
      </c>
      <c r="V4091" t="s">
        <v>29</v>
      </c>
      <c r="W4091"/>
      <c r="X4091" t="s">
        <v>30</v>
      </c>
    </row>
    <row r="4092" spans="2:24">
      <c r="B4092" s="2" t="s">
        <v>5818</v>
      </c>
      <c r="C4092" s="1">
        <v>9917714377</v>
      </c>
      <c r="D4092" s="1"/>
      <c r="E4092" s="1"/>
      <c r="F4092" s="1"/>
      <c r="G4092" s="1" t="s">
        <v>146</v>
      </c>
      <c r="H4092" s="1" t="s">
        <v>247</v>
      </c>
      <c r="I4092"/>
      <c r="J4092"/>
      <c r="K4092"/>
      <c r="L4092"/>
      <c r="M4092"/>
      <c r="N4092"/>
      <c r="O4092"/>
      <c r="Q4092" t="s">
        <v>25</v>
      </c>
      <c r="R4092" s="1" t="s">
        <v>5819</v>
      </c>
      <c r="S4092" s="1"/>
      <c r="T4092" s="1" t="s">
        <v>3586</v>
      </c>
      <c r="U4092" s="1" t="s">
        <v>289</v>
      </c>
      <c r="V4092" t="s">
        <v>29</v>
      </c>
      <c r="W4092"/>
      <c r="X4092" t="s">
        <v>30</v>
      </c>
    </row>
    <row r="4093" spans="2:24">
      <c r="B4093" s="2" t="s">
        <v>5820</v>
      </c>
      <c r="C4093" s="1"/>
      <c r="D4093" s="1"/>
      <c r="E4093" s="1"/>
      <c r="F4093" s="1"/>
      <c r="G4093" s="1"/>
      <c r="H4093" s="1"/>
      <c r="I4093"/>
      <c r="J4093"/>
      <c r="K4093"/>
      <c r="L4093"/>
      <c r="M4093"/>
      <c r="N4093"/>
      <c r="O4093"/>
      <c r="Q4093" t="s">
        <v>25</v>
      </c>
      <c r="R4093" s="1" t="s">
        <v>5821</v>
      </c>
      <c r="S4093" s="1"/>
      <c r="T4093" s="1" t="s">
        <v>5822</v>
      </c>
      <c r="U4093" s="1" t="s">
        <v>105</v>
      </c>
      <c r="V4093" t="s">
        <v>29</v>
      </c>
      <c r="W4093"/>
      <c r="X4093" t="s">
        <v>30</v>
      </c>
    </row>
    <row r="4094" spans="2:24">
      <c r="B4094" s="2" t="s">
        <v>5823</v>
      </c>
      <c r="C4094" s="1"/>
      <c r="D4094" s="1"/>
      <c r="E4094" s="1"/>
      <c r="F4094" s="1"/>
      <c r="G4094" s="1"/>
      <c r="H4094" s="1"/>
      <c r="I4094"/>
      <c r="J4094"/>
      <c r="K4094"/>
      <c r="L4094"/>
      <c r="M4094"/>
      <c r="N4094"/>
      <c r="O4094"/>
      <c r="Q4094" t="s">
        <v>25</v>
      </c>
      <c r="R4094" s="1" t="s">
        <v>5824</v>
      </c>
      <c r="S4094" s="1"/>
      <c r="T4094" s="1" t="s">
        <v>631</v>
      </c>
      <c r="U4094" s="1" t="s">
        <v>102</v>
      </c>
      <c r="V4094" t="s">
        <v>29</v>
      </c>
      <c r="W4094"/>
      <c r="X4094" t="s">
        <v>30</v>
      </c>
    </row>
    <row r="4095" spans="2:24">
      <c r="B4095" s="2" t="s">
        <v>5825</v>
      </c>
      <c r="C4095" s="1"/>
      <c r="D4095" s="1"/>
      <c r="E4095" s="1"/>
      <c r="F4095" s="1"/>
      <c r="G4095" s="1"/>
      <c r="H4095" s="1"/>
      <c r="I4095"/>
      <c r="J4095"/>
      <c r="K4095"/>
      <c r="L4095"/>
      <c r="M4095"/>
      <c r="N4095"/>
      <c r="O4095"/>
      <c r="Q4095" t="s">
        <v>25</v>
      </c>
      <c r="R4095" s="1"/>
      <c r="S4095" s="1"/>
      <c r="T4095" s="1" t="s">
        <v>211</v>
      </c>
      <c r="U4095" s="1" t="s">
        <v>33</v>
      </c>
      <c r="V4095" t="s">
        <v>29</v>
      </c>
      <c r="W4095"/>
      <c r="X4095" t="s">
        <v>30</v>
      </c>
    </row>
    <row r="4096" spans="2:24">
      <c r="B4096" s="2" t="s">
        <v>5826</v>
      </c>
      <c r="C4096" s="1"/>
      <c r="D4096" s="1"/>
      <c r="E4096" s="1"/>
      <c r="F4096" s="1"/>
      <c r="G4096" s="1"/>
      <c r="H4096" s="1"/>
      <c r="I4096"/>
      <c r="J4096"/>
      <c r="K4096"/>
      <c r="L4096"/>
      <c r="M4096"/>
      <c r="N4096"/>
      <c r="O4096"/>
      <c r="Q4096" t="s">
        <v>25</v>
      </c>
      <c r="R4096" s="1"/>
      <c r="S4096" s="1"/>
      <c r="T4096" s="1" t="s">
        <v>115</v>
      </c>
      <c r="U4096" s="1" t="s">
        <v>116</v>
      </c>
      <c r="V4096" t="s">
        <v>29</v>
      </c>
      <c r="W4096"/>
      <c r="X4096" t="s">
        <v>30</v>
      </c>
    </row>
    <row r="4097" spans="2:24">
      <c r="B4097" s="2" t="s">
        <v>5827</v>
      </c>
      <c r="C4097" s="1">
        <v>7028025300</v>
      </c>
      <c r="D4097" s="1"/>
      <c r="E4097" s="1"/>
      <c r="F4097" s="1"/>
      <c r="G4097" s="1" t="s">
        <v>45</v>
      </c>
      <c r="H4097" s="1" t="s">
        <v>247</v>
      </c>
      <c r="I4097"/>
      <c r="J4097"/>
      <c r="K4097"/>
      <c r="L4097"/>
      <c r="M4097"/>
      <c r="N4097"/>
      <c r="O4097"/>
      <c r="Q4097" t="s">
        <v>25</v>
      </c>
      <c r="R4097" s="1" t="s">
        <v>5828</v>
      </c>
      <c r="S4097" s="1"/>
      <c r="T4097" s="1" t="s">
        <v>305</v>
      </c>
      <c r="U4097" s="1" t="s">
        <v>33</v>
      </c>
      <c r="V4097" t="s">
        <v>29</v>
      </c>
      <c r="W4097"/>
      <c r="X4097" t="s">
        <v>30</v>
      </c>
    </row>
    <row r="4098" spans="2:24">
      <c r="B4098" s="2" t="s">
        <v>5829</v>
      </c>
      <c r="C4098" s="1"/>
      <c r="D4098" s="1"/>
      <c r="E4098" s="1"/>
      <c r="F4098" s="1"/>
      <c r="G4098" s="1"/>
      <c r="H4098" s="1"/>
      <c r="I4098"/>
      <c r="J4098"/>
      <c r="K4098"/>
      <c r="L4098"/>
      <c r="M4098"/>
      <c r="N4098"/>
      <c r="O4098"/>
      <c r="Q4098" t="s">
        <v>25</v>
      </c>
      <c r="R4098" s="1"/>
      <c r="S4098" s="1"/>
      <c r="T4098" s="1" t="s">
        <v>115</v>
      </c>
      <c r="U4098" s="1" t="s">
        <v>116</v>
      </c>
      <c r="V4098" t="s">
        <v>29</v>
      </c>
      <c r="W4098"/>
      <c r="X4098" t="s">
        <v>30</v>
      </c>
    </row>
    <row r="4099" spans="2:24">
      <c r="B4099" s="2" t="s">
        <v>5830</v>
      </c>
      <c r="C4099" s="1"/>
      <c r="D4099" s="1"/>
      <c r="E4099" s="1"/>
      <c r="F4099" s="1"/>
      <c r="G4099" s="1"/>
      <c r="H4099" s="1"/>
      <c r="I4099"/>
      <c r="J4099"/>
      <c r="K4099"/>
      <c r="L4099"/>
      <c r="M4099"/>
      <c r="N4099"/>
      <c r="O4099"/>
      <c r="Q4099" t="s">
        <v>25</v>
      </c>
      <c r="R4099" s="1"/>
      <c r="S4099" s="1"/>
      <c r="T4099" s="1" t="s">
        <v>516</v>
      </c>
      <c r="U4099" s="1" t="s">
        <v>105</v>
      </c>
      <c r="V4099" t="s">
        <v>29</v>
      </c>
      <c r="W4099"/>
      <c r="X4099" t="s">
        <v>30</v>
      </c>
    </row>
    <row r="4100" spans="2:24">
      <c r="B4100" s="2" t="s">
        <v>5831</v>
      </c>
      <c r="C4100" s="1">
        <v>9425636600</v>
      </c>
      <c r="D4100" s="1"/>
      <c r="E4100" s="1"/>
      <c r="F4100" s="1"/>
      <c r="G4100" s="1" t="s">
        <v>45</v>
      </c>
      <c r="H4100" s="1" t="s">
        <v>57</v>
      </c>
      <c r="I4100"/>
      <c r="J4100"/>
      <c r="K4100"/>
      <c r="L4100"/>
      <c r="M4100"/>
      <c r="N4100"/>
      <c r="O4100"/>
      <c r="Q4100" t="s">
        <v>25</v>
      </c>
      <c r="R4100" s="1" t="s">
        <v>5832</v>
      </c>
      <c r="S4100" s="1"/>
      <c r="T4100" s="1" t="s">
        <v>110</v>
      </c>
      <c r="U4100" s="1" t="s">
        <v>105</v>
      </c>
      <c r="V4100" t="s">
        <v>29</v>
      </c>
      <c r="W4100"/>
      <c r="X4100" t="s">
        <v>30</v>
      </c>
    </row>
    <row r="4101" spans="2:24">
      <c r="B4101" s="2" t="s">
        <v>5833</v>
      </c>
      <c r="C4101" s="1"/>
      <c r="D4101" s="1"/>
      <c r="E4101" s="1"/>
      <c r="F4101" s="1"/>
      <c r="G4101" s="1"/>
      <c r="H4101" s="1"/>
      <c r="I4101"/>
      <c r="J4101"/>
      <c r="K4101"/>
      <c r="L4101"/>
      <c r="M4101"/>
      <c r="N4101"/>
      <c r="O4101"/>
      <c r="Q4101" t="s">
        <v>25</v>
      </c>
      <c r="R4101" s="1" t="s">
        <v>5834</v>
      </c>
      <c r="S4101" s="1"/>
      <c r="T4101" s="1" t="s">
        <v>135</v>
      </c>
      <c r="U4101" s="1" t="s">
        <v>116</v>
      </c>
      <c r="V4101" t="s">
        <v>29</v>
      </c>
      <c r="W4101"/>
      <c r="X4101" t="s">
        <v>30</v>
      </c>
    </row>
    <row r="4102" spans="2:24">
      <c r="B4102" s="2" t="s">
        <v>5835</v>
      </c>
      <c r="C4102" s="1"/>
      <c r="D4102" s="1"/>
      <c r="E4102" s="1"/>
      <c r="F4102" s="1"/>
      <c r="G4102" s="1"/>
      <c r="H4102" s="1"/>
      <c r="I4102"/>
      <c r="J4102"/>
      <c r="K4102"/>
      <c r="L4102"/>
      <c r="M4102"/>
      <c r="N4102"/>
      <c r="O4102"/>
      <c r="Q4102" t="s">
        <v>25</v>
      </c>
      <c r="R4102" s="1"/>
      <c r="S4102" s="1"/>
      <c r="T4102" s="1" t="s">
        <v>744</v>
      </c>
      <c r="U4102" s="1" t="s">
        <v>102</v>
      </c>
      <c r="V4102" t="s">
        <v>29</v>
      </c>
      <c r="W4102"/>
      <c r="X4102" t="s">
        <v>30</v>
      </c>
    </row>
    <row r="4103" spans="2:24">
      <c r="B4103" s="2" t="s">
        <v>5836</v>
      </c>
      <c r="C4103" s="1"/>
      <c r="D4103" s="1"/>
      <c r="E4103" s="1"/>
      <c r="F4103" s="1"/>
      <c r="G4103" s="1"/>
      <c r="H4103" s="1"/>
      <c r="I4103"/>
      <c r="J4103"/>
      <c r="K4103"/>
      <c r="L4103"/>
      <c r="M4103"/>
      <c r="N4103"/>
      <c r="O4103"/>
      <c r="Q4103" t="s">
        <v>25</v>
      </c>
      <c r="R4103" s="1" t="s">
        <v>5837</v>
      </c>
      <c r="S4103" s="1"/>
      <c r="T4103" s="1" t="s">
        <v>2438</v>
      </c>
      <c r="U4103" s="1" t="s">
        <v>37</v>
      </c>
      <c r="V4103" t="s">
        <v>29</v>
      </c>
      <c r="W4103"/>
      <c r="X4103" t="s">
        <v>30</v>
      </c>
    </row>
    <row r="4104" spans="2:24">
      <c r="B4104" s="2" t="s">
        <v>5838</v>
      </c>
      <c r="C4104" s="1">
        <v>9837335801</v>
      </c>
      <c r="D4104" s="1"/>
      <c r="E4104" s="1"/>
      <c r="F4104" s="1"/>
      <c r="G4104" s="1" t="s">
        <v>72</v>
      </c>
      <c r="H4104" s="1" t="s">
        <v>46</v>
      </c>
      <c r="I4104"/>
      <c r="J4104"/>
      <c r="K4104"/>
      <c r="L4104"/>
      <c r="M4104"/>
      <c r="N4104"/>
      <c r="O4104"/>
      <c r="Q4104" t="s">
        <v>25</v>
      </c>
      <c r="R4104" s="1" t="s">
        <v>5839</v>
      </c>
      <c r="S4104" s="1"/>
      <c r="T4104" s="1" t="s">
        <v>681</v>
      </c>
      <c r="U4104" s="1" t="s">
        <v>289</v>
      </c>
      <c r="V4104" t="s">
        <v>29</v>
      </c>
      <c r="W4104"/>
      <c r="X4104" t="s">
        <v>30</v>
      </c>
    </row>
    <row r="4105" spans="2:24">
      <c r="B4105" s="2" t="s">
        <v>5840</v>
      </c>
      <c r="C4105" s="1"/>
      <c r="D4105" s="1"/>
      <c r="E4105" s="1"/>
      <c r="F4105" s="1"/>
      <c r="G4105" s="1"/>
      <c r="H4105" s="1"/>
      <c r="I4105"/>
      <c r="J4105"/>
      <c r="K4105"/>
      <c r="L4105"/>
      <c r="M4105"/>
      <c r="N4105"/>
      <c r="O4105"/>
      <c r="Q4105" t="s">
        <v>25</v>
      </c>
      <c r="R4105" s="1"/>
      <c r="S4105" s="1"/>
      <c r="T4105" s="1" t="s">
        <v>356</v>
      </c>
      <c r="U4105" s="1" t="s">
        <v>78</v>
      </c>
      <c r="V4105" t="s">
        <v>29</v>
      </c>
      <c r="W4105"/>
      <c r="X4105" t="s">
        <v>30</v>
      </c>
    </row>
    <row r="4106" spans="2:24">
      <c r="B4106" s="2" t="s">
        <v>5841</v>
      </c>
      <c r="C4106" s="1">
        <v>9310555552</v>
      </c>
      <c r="D4106" s="1"/>
      <c r="E4106" s="1"/>
      <c r="F4106" s="1"/>
      <c r="G4106" s="1" t="s">
        <v>708</v>
      </c>
      <c r="H4106" s="1" t="s">
        <v>476</v>
      </c>
      <c r="I4106"/>
      <c r="J4106"/>
      <c r="K4106"/>
      <c r="L4106"/>
      <c r="M4106"/>
      <c r="N4106"/>
      <c r="O4106"/>
      <c r="Q4106" t="s">
        <v>25</v>
      </c>
      <c r="R4106" s="1"/>
      <c r="S4106" s="1"/>
      <c r="T4106" s="1" t="s">
        <v>93</v>
      </c>
      <c r="U4106" s="1" t="s">
        <v>53</v>
      </c>
      <c r="V4106" t="s">
        <v>29</v>
      </c>
      <c r="W4106"/>
      <c r="X4106" t="s">
        <v>30</v>
      </c>
    </row>
    <row r="4107" spans="2:24">
      <c r="B4107" s="2" t="s">
        <v>5842</v>
      </c>
      <c r="C4107" s="1">
        <v>9810106210</v>
      </c>
      <c r="D4107" s="1"/>
      <c r="E4107" s="1"/>
      <c r="F4107" s="1"/>
      <c r="G4107" s="1" t="s">
        <v>146</v>
      </c>
      <c r="H4107" s="1" t="s">
        <v>476</v>
      </c>
      <c r="I4107"/>
      <c r="J4107"/>
      <c r="K4107"/>
      <c r="L4107"/>
      <c r="M4107"/>
      <c r="N4107"/>
      <c r="O4107"/>
      <c r="Q4107" t="s">
        <v>25</v>
      </c>
      <c r="R4107" s="1"/>
      <c r="S4107" s="1"/>
      <c r="T4107" s="1" t="s">
        <v>356</v>
      </c>
      <c r="U4107" s="1" t="s">
        <v>78</v>
      </c>
      <c r="V4107" t="s">
        <v>29</v>
      </c>
      <c r="W4107"/>
      <c r="X4107" t="s">
        <v>30</v>
      </c>
    </row>
    <row r="4108" spans="2:24">
      <c r="B4108" s="2" t="s">
        <v>5843</v>
      </c>
      <c r="C4108" s="1">
        <v>9837752452</v>
      </c>
      <c r="D4108" s="1"/>
      <c r="E4108" s="1"/>
      <c r="F4108" s="1"/>
      <c r="G4108" s="1" t="s">
        <v>146</v>
      </c>
      <c r="H4108" s="1" t="s">
        <v>247</v>
      </c>
      <c r="I4108"/>
      <c r="J4108"/>
      <c r="K4108"/>
      <c r="L4108"/>
      <c r="M4108"/>
      <c r="N4108"/>
      <c r="O4108"/>
      <c r="Q4108" t="s">
        <v>25</v>
      </c>
      <c r="R4108" s="1" t="s">
        <v>5844</v>
      </c>
      <c r="S4108" s="1"/>
      <c r="T4108" s="1" t="s">
        <v>1834</v>
      </c>
      <c r="U4108" s="1" t="s">
        <v>28</v>
      </c>
      <c r="V4108" t="s">
        <v>29</v>
      </c>
      <c r="W4108"/>
      <c r="X4108" t="s">
        <v>30</v>
      </c>
    </row>
    <row r="4109" spans="2:24">
      <c r="B4109" s="2" t="s">
        <v>5845</v>
      </c>
      <c r="C4109" s="1">
        <v>8837691277</v>
      </c>
      <c r="D4109" s="1"/>
      <c r="E4109" s="1"/>
      <c r="F4109" s="1"/>
      <c r="G4109" s="1" t="s">
        <v>45</v>
      </c>
      <c r="H4109" s="1" t="s">
        <v>46</v>
      </c>
      <c r="I4109"/>
      <c r="J4109"/>
      <c r="K4109"/>
      <c r="L4109"/>
      <c r="M4109"/>
      <c r="N4109"/>
      <c r="O4109"/>
      <c r="Q4109" t="s">
        <v>25</v>
      </c>
      <c r="R4109" s="1" t="s">
        <v>5846</v>
      </c>
      <c r="S4109" s="1"/>
      <c r="T4109" s="1" t="s">
        <v>5847</v>
      </c>
      <c r="U4109" s="1" t="s">
        <v>477</v>
      </c>
      <c r="V4109" t="s">
        <v>29</v>
      </c>
      <c r="W4109"/>
      <c r="X4109" t="s">
        <v>30</v>
      </c>
    </row>
    <row r="4110" spans="2:24">
      <c r="B4110" s="2" t="s">
        <v>5848</v>
      </c>
      <c r="C4110" s="1">
        <v>9839922115</v>
      </c>
      <c r="D4110" s="1"/>
      <c r="E4110" s="1"/>
      <c r="F4110" s="1"/>
      <c r="G4110" s="1" t="s">
        <v>45</v>
      </c>
      <c r="H4110" s="1" t="s">
        <v>331</v>
      </c>
      <c r="I4110"/>
      <c r="J4110"/>
      <c r="K4110"/>
      <c r="L4110"/>
      <c r="M4110"/>
      <c r="N4110"/>
      <c r="O4110"/>
      <c r="Q4110" t="s">
        <v>25</v>
      </c>
      <c r="R4110" s="1" t="s">
        <v>5849</v>
      </c>
      <c r="S4110" s="1"/>
      <c r="T4110" s="1" t="s">
        <v>217</v>
      </c>
      <c r="U4110" s="1" t="s">
        <v>28</v>
      </c>
      <c r="V4110" t="s">
        <v>29</v>
      </c>
      <c r="W4110"/>
      <c r="X4110" t="s">
        <v>30</v>
      </c>
    </row>
    <row r="4111" spans="2:24">
      <c r="B4111" s="2" t="s">
        <v>5850</v>
      </c>
      <c r="C4111" s="1">
        <v>8838108569</v>
      </c>
      <c r="D4111" s="1"/>
      <c r="E4111" s="1"/>
      <c r="F4111" s="1"/>
      <c r="G4111" s="1" t="s">
        <v>146</v>
      </c>
      <c r="H4111" s="1" t="s">
        <v>476</v>
      </c>
      <c r="I4111"/>
      <c r="J4111"/>
      <c r="K4111"/>
      <c r="L4111"/>
      <c r="M4111"/>
      <c r="N4111"/>
      <c r="O4111"/>
      <c r="Q4111" t="s">
        <v>25</v>
      </c>
      <c r="R4111" s="1"/>
      <c r="S4111" s="1"/>
      <c r="T4111" s="1" t="s">
        <v>5851</v>
      </c>
      <c r="U4111" s="1" t="s">
        <v>179</v>
      </c>
      <c r="V4111" t="s">
        <v>29</v>
      </c>
      <c r="W4111"/>
      <c r="X4111" t="s">
        <v>30</v>
      </c>
    </row>
    <row r="4112" spans="2:24">
      <c r="B4112" s="2" t="s">
        <v>5852</v>
      </c>
      <c r="C4112" s="1"/>
      <c r="D4112" s="1"/>
      <c r="E4112" s="1"/>
      <c r="F4112" s="1"/>
      <c r="G4112" s="1"/>
      <c r="H4112" s="1"/>
      <c r="I4112"/>
      <c r="J4112"/>
      <c r="K4112"/>
      <c r="L4112"/>
      <c r="M4112"/>
      <c r="N4112"/>
      <c r="O4112"/>
      <c r="Q4112" t="s">
        <v>25</v>
      </c>
      <c r="R4112" s="1"/>
      <c r="S4112" s="1"/>
      <c r="T4112" s="1" t="s">
        <v>39</v>
      </c>
      <c r="U4112" s="1" t="s">
        <v>28</v>
      </c>
      <c r="V4112" t="s">
        <v>29</v>
      </c>
      <c r="W4112"/>
      <c r="X4112" t="s">
        <v>30</v>
      </c>
    </row>
    <row r="4113" spans="2:24">
      <c r="B4113" s="2" t="s">
        <v>5853</v>
      </c>
      <c r="C4113" s="1"/>
      <c r="D4113" s="1"/>
      <c r="E4113" s="1"/>
      <c r="F4113" s="1"/>
      <c r="G4113" s="1"/>
      <c r="H4113" s="1"/>
      <c r="I4113"/>
      <c r="J4113"/>
      <c r="K4113"/>
      <c r="L4113"/>
      <c r="M4113"/>
      <c r="N4113"/>
      <c r="O4113"/>
      <c r="Q4113" t="s">
        <v>25</v>
      </c>
      <c r="R4113" s="1" t="s">
        <v>5854</v>
      </c>
      <c r="S4113" s="1"/>
      <c r="T4113" s="1" t="s">
        <v>52</v>
      </c>
      <c r="U4113" s="1" t="s">
        <v>53</v>
      </c>
      <c r="V4113" t="s">
        <v>29</v>
      </c>
      <c r="W4113"/>
      <c r="X4113" t="s">
        <v>30</v>
      </c>
    </row>
    <row r="4114" spans="2:24">
      <c r="B4114" s="2" t="s">
        <v>5855</v>
      </c>
      <c r="C4114" s="1"/>
      <c r="D4114" s="1"/>
      <c r="E4114" s="1"/>
      <c r="F4114" s="1"/>
      <c r="G4114" s="1"/>
      <c r="H4114" s="1"/>
      <c r="I4114"/>
      <c r="J4114"/>
      <c r="K4114"/>
      <c r="L4114"/>
      <c r="M4114"/>
      <c r="N4114"/>
      <c r="O4114"/>
      <c r="Q4114" t="s">
        <v>25</v>
      </c>
      <c r="R4114" s="1" t="s">
        <v>5856</v>
      </c>
      <c r="S4114" s="1"/>
      <c r="T4114" s="1" t="s">
        <v>39</v>
      </c>
      <c r="U4114" s="1" t="s">
        <v>28</v>
      </c>
      <c r="V4114" t="s">
        <v>29</v>
      </c>
      <c r="W4114"/>
      <c r="X4114" t="s">
        <v>30</v>
      </c>
    </row>
    <row r="4115" spans="2:24">
      <c r="B4115" s="2" t="s">
        <v>5857</v>
      </c>
      <c r="C4115" s="1">
        <f>919975393056</f>
        <v>919975393056</v>
      </c>
      <c r="D4115" s="1"/>
      <c r="E4115" s="1"/>
      <c r="F4115" s="1"/>
      <c r="G4115" s="1" t="s">
        <v>230</v>
      </c>
      <c r="H4115" s="1" t="s">
        <v>695</v>
      </c>
      <c r="I4115"/>
      <c r="J4115"/>
      <c r="K4115"/>
      <c r="L4115"/>
      <c r="M4115"/>
      <c r="N4115"/>
      <c r="O4115"/>
      <c r="Q4115" t="s">
        <v>25</v>
      </c>
      <c r="R4115" s="1"/>
      <c r="S4115" s="1"/>
      <c r="T4115" s="1" t="s">
        <v>1256</v>
      </c>
      <c r="U4115" s="1" t="s">
        <v>33</v>
      </c>
      <c r="V4115" t="s">
        <v>29</v>
      </c>
      <c r="W4115"/>
      <c r="X4115" t="s">
        <v>30</v>
      </c>
    </row>
    <row r="4116" spans="2:24">
      <c r="B4116" s="2" t="s">
        <v>5858</v>
      </c>
      <c r="C4116" s="1">
        <v>7005751116</v>
      </c>
      <c r="D4116" s="1"/>
      <c r="E4116" s="1"/>
      <c r="F4116" s="1"/>
      <c r="G4116" s="1" t="s">
        <v>146</v>
      </c>
      <c r="H4116" s="1" t="s">
        <v>5859</v>
      </c>
      <c r="I4116"/>
      <c r="J4116"/>
      <c r="K4116"/>
      <c r="L4116"/>
      <c r="M4116"/>
      <c r="N4116"/>
      <c r="O4116"/>
      <c r="Q4116" t="s">
        <v>25</v>
      </c>
      <c r="R4116" s="1"/>
      <c r="S4116" s="1"/>
      <c r="T4116" s="1" t="s">
        <v>49</v>
      </c>
      <c r="U4116" s="1" t="s">
        <v>50</v>
      </c>
      <c r="V4116" t="s">
        <v>29</v>
      </c>
      <c r="W4116"/>
      <c r="X4116" t="s">
        <v>30</v>
      </c>
    </row>
    <row r="4117" spans="2:24">
      <c r="B4117" s="2" t="s">
        <v>5860</v>
      </c>
      <c r="C4117" s="1"/>
      <c r="D4117" s="1"/>
      <c r="E4117" s="1"/>
      <c r="F4117" s="1"/>
      <c r="G4117" s="1"/>
      <c r="H4117" s="1"/>
      <c r="I4117"/>
      <c r="J4117"/>
      <c r="K4117"/>
      <c r="L4117"/>
      <c r="M4117"/>
      <c r="N4117"/>
      <c r="O4117"/>
      <c r="Q4117" t="s">
        <v>25</v>
      </c>
      <c r="R4117" s="1"/>
      <c r="S4117" s="1"/>
      <c r="T4117" s="1" t="s">
        <v>792</v>
      </c>
      <c r="U4117" s="1" t="s">
        <v>60</v>
      </c>
      <c r="V4117" t="s">
        <v>29</v>
      </c>
      <c r="W4117"/>
      <c r="X4117" t="s">
        <v>30</v>
      </c>
    </row>
    <row r="4118" spans="2:24">
      <c r="B4118" s="2" t="s">
        <v>5861</v>
      </c>
      <c r="C4118" s="1">
        <v>9927041503</v>
      </c>
      <c r="D4118" s="1"/>
      <c r="E4118" s="1"/>
      <c r="F4118" s="1"/>
      <c r="G4118" s="1" t="s">
        <v>56</v>
      </c>
      <c r="H4118" s="1" t="s">
        <v>46</v>
      </c>
      <c r="I4118"/>
      <c r="J4118"/>
      <c r="K4118"/>
      <c r="L4118"/>
      <c r="M4118"/>
      <c r="N4118"/>
      <c r="O4118"/>
      <c r="Q4118" t="s">
        <v>25</v>
      </c>
      <c r="R4118" s="1"/>
      <c r="S4118" s="1"/>
      <c r="T4118" s="1" t="s">
        <v>3586</v>
      </c>
      <c r="U4118" s="1" t="s">
        <v>289</v>
      </c>
      <c r="V4118" t="s">
        <v>29</v>
      </c>
      <c r="W4118"/>
      <c r="X4118" t="s">
        <v>30</v>
      </c>
    </row>
    <row r="4119" spans="2:24">
      <c r="B4119" s="2" t="s">
        <v>5862</v>
      </c>
      <c r="C4119" s="1">
        <v>9911410760</v>
      </c>
      <c r="D4119" s="1"/>
      <c r="E4119" s="1"/>
      <c r="F4119" s="1"/>
      <c r="G4119" s="1" t="s">
        <v>230</v>
      </c>
      <c r="H4119" s="1" t="s">
        <v>46</v>
      </c>
      <c r="I4119"/>
      <c r="J4119"/>
      <c r="K4119"/>
      <c r="L4119"/>
      <c r="M4119"/>
      <c r="N4119"/>
      <c r="O4119"/>
      <c r="Q4119" t="s">
        <v>25</v>
      </c>
      <c r="R4119" s="1"/>
      <c r="S4119" s="1"/>
      <c r="T4119" s="1" t="s">
        <v>39</v>
      </c>
      <c r="U4119" s="1" t="s">
        <v>28</v>
      </c>
      <c r="V4119" t="s">
        <v>29</v>
      </c>
      <c r="W4119"/>
      <c r="X4119" t="s">
        <v>30</v>
      </c>
    </row>
    <row r="4120" spans="2:24">
      <c r="B4120" s="2" t="s">
        <v>5863</v>
      </c>
      <c r="C4120" s="1"/>
      <c r="D4120" s="1"/>
      <c r="E4120" s="1"/>
      <c r="F4120" s="1"/>
      <c r="G4120" s="1"/>
      <c r="H4120" s="1"/>
      <c r="I4120"/>
      <c r="J4120"/>
      <c r="K4120"/>
      <c r="L4120"/>
      <c r="M4120"/>
      <c r="N4120"/>
      <c r="O4120"/>
      <c r="Q4120" t="s">
        <v>25</v>
      </c>
      <c r="R4120" s="1" t="s">
        <v>5864</v>
      </c>
      <c r="S4120" s="1"/>
      <c r="T4120" s="1" t="s">
        <v>225</v>
      </c>
      <c r="U4120" s="1" t="s">
        <v>60</v>
      </c>
      <c r="V4120" t="s">
        <v>29</v>
      </c>
      <c r="W4120"/>
      <c r="X4120" t="s">
        <v>30</v>
      </c>
    </row>
    <row r="4121" spans="2:24">
      <c r="B4121" s="2" t="s">
        <v>5865</v>
      </c>
      <c r="C4121" s="1"/>
      <c r="D4121" s="1"/>
      <c r="E4121" s="1"/>
      <c r="F4121" s="1"/>
      <c r="G4121" s="1"/>
      <c r="H4121" s="1"/>
      <c r="I4121"/>
      <c r="J4121"/>
      <c r="K4121"/>
      <c r="L4121"/>
      <c r="M4121"/>
      <c r="N4121"/>
      <c r="O4121"/>
      <c r="Q4121" t="s">
        <v>25</v>
      </c>
      <c r="R4121" s="1"/>
      <c r="S4121" s="1"/>
      <c r="T4121" s="1" t="s">
        <v>52</v>
      </c>
      <c r="U4121" s="1" t="s">
        <v>53</v>
      </c>
      <c r="V4121" t="s">
        <v>29</v>
      </c>
      <c r="W4121"/>
      <c r="X4121" t="s">
        <v>30</v>
      </c>
    </row>
    <row r="4122" spans="2:24">
      <c r="B4122" s="2" t="s">
        <v>5866</v>
      </c>
      <c r="C4122" s="1">
        <v>9701368365</v>
      </c>
      <c r="D4122" s="1"/>
      <c r="E4122" s="1"/>
      <c r="F4122" s="1"/>
      <c r="G4122" s="1" t="s">
        <v>45</v>
      </c>
      <c r="H4122" s="1" t="s">
        <v>1268</v>
      </c>
      <c r="I4122"/>
      <c r="J4122"/>
      <c r="K4122"/>
      <c r="L4122"/>
      <c r="M4122"/>
      <c r="N4122"/>
      <c r="O4122"/>
      <c r="Q4122" t="s">
        <v>25</v>
      </c>
      <c r="R4122" s="1"/>
      <c r="S4122" s="1"/>
      <c r="T4122" s="1" t="s">
        <v>184</v>
      </c>
      <c r="U4122" s="1" t="s">
        <v>185</v>
      </c>
      <c r="V4122" t="s">
        <v>29</v>
      </c>
      <c r="W4122"/>
      <c r="X4122" t="s">
        <v>30</v>
      </c>
    </row>
    <row r="4123" spans="2:24">
      <c r="B4123" s="2" t="s">
        <v>5867</v>
      </c>
      <c r="C4123" s="1">
        <v>9341259674</v>
      </c>
      <c r="D4123" s="1"/>
      <c r="E4123" s="1"/>
      <c r="F4123" s="1"/>
      <c r="G4123" s="1" t="s">
        <v>45</v>
      </c>
      <c r="H4123" s="1" t="s">
        <v>247</v>
      </c>
      <c r="I4123"/>
      <c r="J4123"/>
      <c r="K4123"/>
      <c r="L4123"/>
      <c r="M4123"/>
      <c r="N4123"/>
      <c r="O4123"/>
      <c r="Q4123" t="s">
        <v>25</v>
      </c>
      <c r="R4123" s="1" t="s">
        <v>5868</v>
      </c>
      <c r="S4123" s="1"/>
      <c r="T4123" s="1" t="s">
        <v>59</v>
      </c>
      <c r="U4123" s="1" t="s">
        <v>60</v>
      </c>
      <c r="V4123" t="s">
        <v>29</v>
      </c>
      <c r="W4123"/>
      <c r="X4123" t="s">
        <v>30</v>
      </c>
    </row>
    <row r="4124" spans="2:24">
      <c r="B4124" s="2" t="s">
        <v>5869</v>
      </c>
      <c r="C4124" s="1">
        <v>9500101771</v>
      </c>
      <c r="D4124" s="1"/>
      <c r="E4124" s="1"/>
      <c r="F4124" s="1"/>
      <c r="G4124" s="1" t="s">
        <v>45</v>
      </c>
      <c r="H4124" s="1" t="s">
        <v>1268</v>
      </c>
      <c r="I4124"/>
      <c r="J4124"/>
      <c r="K4124"/>
      <c r="L4124"/>
      <c r="M4124"/>
      <c r="N4124"/>
      <c r="O4124"/>
      <c r="Q4124" t="s">
        <v>25</v>
      </c>
      <c r="R4124" s="1" t="s">
        <v>5870</v>
      </c>
      <c r="S4124" s="1"/>
      <c r="T4124" s="1" t="s">
        <v>258</v>
      </c>
      <c r="U4124" s="1" t="s">
        <v>179</v>
      </c>
      <c r="V4124" t="s">
        <v>29</v>
      </c>
      <c r="W4124"/>
      <c r="X4124" t="s">
        <v>30</v>
      </c>
    </row>
    <row r="4125" spans="2:24">
      <c r="B4125" s="2" t="s">
        <v>5871</v>
      </c>
      <c r="C4125" s="1"/>
      <c r="D4125" s="1"/>
      <c r="E4125" s="1"/>
      <c r="F4125" s="1"/>
      <c r="G4125" s="1"/>
      <c r="H4125" s="1"/>
      <c r="I4125"/>
      <c r="J4125"/>
      <c r="K4125"/>
      <c r="L4125"/>
      <c r="M4125"/>
      <c r="N4125"/>
      <c r="O4125"/>
      <c r="Q4125" t="s">
        <v>25</v>
      </c>
      <c r="R4125" s="1"/>
      <c r="S4125" s="1"/>
      <c r="T4125" s="1" t="s">
        <v>849</v>
      </c>
      <c r="U4125" s="1" t="s">
        <v>284</v>
      </c>
      <c r="V4125" t="s">
        <v>29</v>
      </c>
      <c r="W4125"/>
      <c r="X4125" t="s">
        <v>30</v>
      </c>
    </row>
    <row r="4126" spans="2:24">
      <c r="B4126" s="2" t="s">
        <v>5872</v>
      </c>
      <c r="C4126" s="1">
        <v>9810016475</v>
      </c>
      <c r="D4126" s="1"/>
      <c r="E4126" s="1"/>
      <c r="F4126" s="1"/>
      <c r="G4126" s="1" t="s">
        <v>915</v>
      </c>
      <c r="H4126" s="1" t="s">
        <v>57</v>
      </c>
      <c r="I4126"/>
      <c r="J4126"/>
      <c r="K4126"/>
      <c r="L4126"/>
      <c r="M4126"/>
      <c r="N4126"/>
      <c r="O4126"/>
      <c r="Q4126" t="s">
        <v>25</v>
      </c>
      <c r="R4126" s="1"/>
      <c r="S4126" s="1"/>
      <c r="T4126" s="1" t="s">
        <v>356</v>
      </c>
      <c r="U4126" s="1" t="s">
        <v>78</v>
      </c>
      <c r="V4126" t="s">
        <v>29</v>
      </c>
      <c r="W4126"/>
      <c r="X4126" t="s">
        <v>30</v>
      </c>
    </row>
    <row r="4127" spans="2:24">
      <c r="B4127" s="2" t="s">
        <v>5873</v>
      </c>
      <c r="C4127" s="1"/>
      <c r="D4127" s="1"/>
      <c r="E4127" s="1"/>
      <c r="F4127" s="1"/>
      <c r="G4127" s="1"/>
      <c r="H4127" s="1"/>
      <c r="I4127"/>
      <c r="J4127"/>
      <c r="K4127"/>
      <c r="L4127"/>
      <c r="M4127"/>
      <c r="N4127"/>
      <c r="O4127"/>
      <c r="Q4127" t="s">
        <v>25</v>
      </c>
      <c r="R4127" s="1"/>
      <c r="S4127" s="1"/>
      <c r="T4127" s="1" t="s">
        <v>95</v>
      </c>
      <c r="U4127" s="1" t="s">
        <v>43</v>
      </c>
      <c r="V4127" t="s">
        <v>29</v>
      </c>
      <c r="W4127"/>
      <c r="X4127" t="s">
        <v>30</v>
      </c>
    </row>
    <row r="4128" spans="2:24">
      <c r="B4128" s="2" t="s">
        <v>5874</v>
      </c>
      <c r="C4128" s="1">
        <v>8210890569</v>
      </c>
      <c r="D4128" s="1"/>
      <c r="E4128" s="1"/>
      <c r="F4128" s="1"/>
      <c r="G4128" s="1" t="s">
        <v>146</v>
      </c>
      <c r="H4128" s="1" t="s">
        <v>247</v>
      </c>
      <c r="I4128"/>
      <c r="J4128"/>
      <c r="K4128"/>
      <c r="L4128"/>
      <c r="M4128"/>
      <c r="N4128"/>
      <c r="O4128"/>
      <c r="Q4128" t="s">
        <v>25</v>
      </c>
      <c r="R4128" s="1" t="s">
        <v>5875</v>
      </c>
      <c r="S4128" s="1"/>
      <c r="T4128" s="1" t="s">
        <v>970</v>
      </c>
      <c r="U4128" s="1" t="s">
        <v>284</v>
      </c>
      <c r="V4128" t="s">
        <v>29</v>
      </c>
      <c r="W4128"/>
      <c r="X4128" t="s">
        <v>30</v>
      </c>
    </row>
    <row r="4129" spans="2:24">
      <c r="B4129" s="2" t="s">
        <v>5876</v>
      </c>
      <c r="C4129" s="1"/>
      <c r="D4129" s="1"/>
      <c r="E4129" s="1"/>
      <c r="F4129" s="1"/>
      <c r="G4129" s="1"/>
      <c r="H4129" s="1"/>
      <c r="I4129"/>
      <c r="J4129"/>
      <c r="K4129"/>
      <c r="L4129"/>
      <c r="M4129"/>
      <c r="N4129"/>
      <c r="O4129"/>
      <c r="Q4129" t="s">
        <v>25</v>
      </c>
      <c r="R4129" s="1"/>
      <c r="S4129" s="1"/>
      <c r="T4129" s="1" t="s">
        <v>52</v>
      </c>
      <c r="U4129" s="1" t="s">
        <v>53</v>
      </c>
      <c r="V4129" t="s">
        <v>29</v>
      </c>
      <c r="W4129"/>
      <c r="X4129" t="s">
        <v>30</v>
      </c>
    </row>
    <row r="4130" spans="2:24">
      <c r="B4130" s="2" t="s">
        <v>5877</v>
      </c>
      <c r="C4130" s="1">
        <v>9989313438</v>
      </c>
      <c r="D4130" s="1"/>
      <c r="E4130" s="1"/>
      <c r="F4130" s="1"/>
      <c r="G4130" s="1" t="s">
        <v>45</v>
      </c>
      <c r="H4130" s="1" t="s">
        <v>57</v>
      </c>
      <c r="I4130"/>
      <c r="J4130"/>
      <c r="K4130"/>
      <c r="L4130"/>
      <c r="M4130"/>
      <c r="N4130"/>
      <c r="O4130"/>
      <c r="Q4130" t="s">
        <v>25</v>
      </c>
      <c r="R4130" s="1"/>
      <c r="S4130" s="1"/>
      <c r="T4130" s="1" t="s">
        <v>184</v>
      </c>
      <c r="U4130" s="1" t="s">
        <v>185</v>
      </c>
      <c r="V4130" t="s">
        <v>29</v>
      </c>
      <c r="W4130"/>
      <c r="X4130" t="s">
        <v>30</v>
      </c>
    </row>
    <row r="4131" spans="2:24">
      <c r="B4131" s="2" t="s">
        <v>5878</v>
      </c>
      <c r="C4131" s="1">
        <v>7351266477</v>
      </c>
      <c r="D4131" s="1"/>
      <c r="E4131" s="1"/>
      <c r="F4131" s="1"/>
      <c r="G4131" s="1" t="s">
        <v>146</v>
      </c>
      <c r="H4131" s="1" t="s">
        <v>247</v>
      </c>
      <c r="I4131"/>
      <c r="J4131"/>
      <c r="K4131"/>
      <c r="L4131"/>
      <c r="M4131"/>
      <c r="N4131"/>
      <c r="O4131"/>
      <c r="Q4131" t="s">
        <v>25</v>
      </c>
      <c r="R4131" s="1" t="s">
        <v>5879</v>
      </c>
      <c r="S4131" s="1"/>
      <c r="T4131" s="1" t="s">
        <v>328</v>
      </c>
      <c r="U4131" s="1" t="s">
        <v>28</v>
      </c>
      <c r="V4131" t="s">
        <v>29</v>
      </c>
      <c r="W4131"/>
      <c r="X4131" t="s">
        <v>30</v>
      </c>
    </row>
    <row r="4132" spans="2:24">
      <c r="B4132" s="2" t="s">
        <v>5880</v>
      </c>
      <c r="C4132" s="1">
        <v>8286282962</v>
      </c>
      <c r="D4132" s="1"/>
      <c r="E4132" s="1"/>
      <c r="F4132" s="1"/>
      <c r="G4132" s="1" t="s">
        <v>72</v>
      </c>
      <c r="H4132" s="1" t="s">
        <v>46</v>
      </c>
      <c r="I4132"/>
      <c r="J4132"/>
      <c r="K4132"/>
      <c r="L4132"/>
      <c r="M4132"/>
      <c r="N4132"/>
      <c r="O4132"/>
      <c r="Q4132" t="s">
        <v>25</v>
      </c>
      <c r="R4132" s="1"/>
      <c r="S4132" s="1"/>
      <c r="T4132" s="1" t="s">
        <v>758</v>
      </c>
      <c r="U4132" s="1" t="s">
        <v>78</v>
      </c>
      <c r="V4132" t="s">
        <v>29</v>
      </c>
      <c r="W4132"/>
      <c r="X4132" t="s">
        <v>30</v>
      </c>
    </row>
    <row r="4133" spans="2:24">
      <c r="B4133" s="2" t="s">
        <v>5881</v>
      </c>
      <c r="C4133" s="1">
        <v>9441822831</v>
      </c>
      <c r="D4133" s="1"/>
      <c r="E4133" s="1"/>
      <c r="F4133" s="1"/>
      <c r="G4133" s="1" t="s">
        <v>56</v>
      </c>
      <c r="H4133" s="1" t="s">
        <v>46</v>
      </c>
      <c r="I4133"/>
      <c r="J4133"/>
      <c r="K4133"/>
      <c r="L4133"/>
      <c r="M4133"/>
      <c r="N4133"/>
      <c r="O4133"/>
      <c r="Q4133" t="s">
        <v>25</v>
      </c>
      <c r="R4133" s="1" t="s">
        <v>5882</v>
      </c>
      <c r="S4133" s="1"/>
      <c r="T4133" s="1" t="s">
        <v>621</v>
      </c>
      <c r="U4133" s="1" t="s">
        <v>276</v>
      </c>
      <c r="V4133" t="s">
        <v>29</v>
      </c>
      <c r="W4133"/>
      <c r="X4133" t="s">
        <v>30</v>
      </c>
    </row>
    <row r="4134" spans="2:24">
      <c r="B4134" s="2" t="s">
        <v>5883</v>
      </c>
      <c r="C4134" s="1"/>
      <c r="D4134" s="1"/>
      <c r="E4134" s="1"/>
      <c r="F4134" s="1"/>
      <c r="G4134" s="1"/>
      <c r="H4134" s="1"/>
      <c r="I4134"/>
      <c r="J4134"/>
      <c r="K4134"/>
      <c r="L4134"/>
      <c r="M4134"/>
      <c r="N4134"/>
      <c r="O4134"/>
      <c r="Q4134" t="s">
        <v>25</v>
      </c>
      <c r="R4134" s="1"/>
      <c r="S4134" s="1"/>
      <c r="T4134" s="1" t="s">
        <v>52</v>
      </c>
      <c r="U4134" s="1" t="s">
        <v>53</v>
      </c>
      <c r="V4134" t="s">
        <v>29</v>
      </c>
      <c r="W4134"/>
      <c r="X4134" t="s">
        <v>30</v>
      </c>
    </row>
    <row r="4135" spans="2:24">
      <c r="B4135" s="2" t="s">
        <v>5884</v>
      </c>
      <c r="C4135" s="1"/>
      <c r="D4135" s="1"/>
      <c r="E4135" s="1"/>
      <c r="F4135" s="1"/>
      <c r="G4135" s="1"/>
      <c r="H4135" s="1"/>
      <c r="I4135"/>
      <c r="J4135"/>
      <c r="K4135"/>
      <c r="L4135"/>
      <c r="M4135"/>
      <c r="N4135"/>
      <c r="O4135"/>
      <c r="Q4135" t="s">
        <v>25</v>
      </c>
      <c r="R4135" s="1" t="s">
        <v>5885</v>
      </c>
      <c r="S4135" s="1"/>
      <c r="T4135" s="1" t="s">
        <v>631</v>
      </c>
      <c r="U4135" s="1" t="s">
        <v>102</v>
      </c>
      <c r="V4135" t="s">
        <v>29</v>
      </c>
      <c r="W4135"/>
      <c r="X4135" t="s">
        <v>30</v>
      </c>
    </row>
    <row r="4136" spans="2:24">
      <c r="B4136" s="2" t="s">
        <v>5886</v>
      </c>
      <c r="C4136" s="1">
        <v>7217616797</v>
      </c>
      <c r="D4136" s="1"/>
      <c r="E4136" s="1"/>
      <c r="F4136" s="1"/>
      <c r="G4136" s="1" t="s">
        <v>146</v>
      </c>
      <c r="H4136" s="1" t="s">
        <v>476</v>
      </c>
      <c r="I4136"/>
      <c r="J4136"/>
      <c r="K4136"/>
      <c r="L4136"/>
      <c r="M4136"/>
      <c r="N4136"/>
      <c r="O4136"/>
      <c r="Q4136" t="s">
        <v>25</v>
      </c>
      <c r="R4136" s="1" t="s">
        <v>5887</v>
      </c>
      <c r="S4136" s="1"/>
      <c r="T4136" s="1" t="s">
        <v>73</v>
      </c>
      <c r="U4136" s="1" t="s">
        <v>53</v>
      </c>
      <c r="V4136" t="s">
        <v>29</v>
      </c>
      <c r="W4136"/>
      <c r="X4136" t="s">
        <v>30</v>
      </c>
    </row>
    <row r="4137" spans="2:24">
      <c r="B4137" s="2" t="s">
        <v>5888</v>
      </c>
      <c r="C4137" s="1">
        <v>7008709620</v>
      </c>
      <c r="D4137" s="1"/>
      <c r="E4137" s="1"/>
      <c r="F4137" s="1"/>
      <c r="G4137" s="1" t="s">
        <v>146</v>
      </c>
      <c r="H4137" s="1" t="s">
        <v>247</v>
      </c>
      <c r="I4137"/>
      <c r="J4137"/>
      <c r="K4137"/>
      <c r="L4137"/>
      <c r="M4137"/>
      <c r="N4137"/>
      <c r="O4137"/>
      <c r="Q4137" t="s">
        <v>25</v>
      </c>
      <c r="R4137" s="1"/>
      <c r="S4137" s="1"/>
      <c r="T4137" s="1" t="s">
        <v>1014</v>
      </c>
      <c r="U4137" s="1" t="s">
        <v>240</v>
      </c>
      <c r="V4137" t="s">
        <v>29</v>
      </c>
      <c r="W4137"/>
      <c r="X4137" t="s">
        <v>30</v>
      </c>
    </row>
    <row r="4138" spans="2:24">
      <c r="B4138" s="2" t="s">
        <v>5889</v>
      </c>
      <c r="C4138" s="1">
        <v>7768982315</v>
      </c>
      <c r="D4138" s="1"/>
      <c r="E4138" s="1"/>
      <c r="F4138" s="1"/>
      <c r="G4138" s="1" t="s">
        <v>45</v>
      </c>
      <c r="H4138" s="1" t="s">
        <v>247</v>
      </c>
      <c r="I4138"/>
      <c r="J4138"/>
      <c r="K4138"/>
      <c r="L4138"/>
      <c r="M4138"/>
      <c r="N4138"/>
      <c r="O4138"/>
      <c r="Q4138" t="s">
        <v>25</v>
      </c>
      <c r="R4138" s="1" t="s">
        <v>5890</v>
      </c>
      <c r="S4138" s="1"/>
      <c r="T4138" s="1" t="s">
        <v>1333</v>
      </c>
      <c r="U4138" s="1" t="s">
        <v>33</v>
      </c>
      <c r="V4138" t="s">
        <v>29</v>
      </c>
      <c r="W4138"/>
      <c r="X4138" t="s">
        <v>30</v>
      </c>
    </row>
    <row r="4139" spans="2:24">
      <c r="B4139" s="2" t="s">
        <v>5891</v>
      </c>
      <c r="C4139" s="1"/>
      <c r="D4139" s="1"/>
      <c r="E4139" s="1"/>
      <c r="F4139" s="1"/>
      <c r="G4139" s="1"/>
      <c r="H4139" s="1"/>
      <c r="I4139"/>
      <c r="J4139"/>
      <c r="K4139"/>
      <c r="L4139"/>
      <c r="M4139"/>
      <c r="N4139"/>
      <c r="O4139"/>
      <c r="Q4139" t="s">
        <v>25</v>
      </c>
      <c r="R4139" s="1"/>
      <c r="S4139" s="1"/>
      <c r="T4139" s="1" t="s">
        <v>637</v>
      </c>
      <c r="U4139" s="1" t="s">
        <v>158</v>
      </c>
      <c r="V4139" t="s">
        <v>29</v>
      </c>
      <c r="W4139"/>
      <c r="X4139" t="s">
        <v>30</v>
      </c>
    </row>
    <row r="4140" spans="2:24">
      <c r="B4140" s="2" t="s">
        <v>5892</v>
      </c>
      <c r="C4140" s="1">
        <v>9437201294</v>
      </c>
      <c r="D4140" s="1"/>
      <c r="E4140" s="1"/>
      <c r="F4140" s="1"/>
      <c r="G4140" s="1" t="s">
        <v>146</v>
      </c>
      <c r="H4140" s="1" t="s">
        <v>247</v>
      </c>
      <c r="I4140"/>
      <c r="J4140"/>
      <c r="K4140"/>
      <c r="L4140"/>
      <c r="M4140"/>
      <c r="N4140"/>
      <c r="O4140"/>
      <c r="Q4140" t="s">
        <v>25</v>
      </c>
      <c r="R4140" s="1"/>
      <c r="S4140" s="1"/>
      <c r="T4140" s="1" t="s">
        <v>1014</v>
      </c>
      <c r="U4140" s="1" t="s">
        <v>240</v>
      </c>
      <c r="V4140" t="s">
        <v>29</v>
      </c>
      <c r="W4140"/>
      <c r="X4140" t="s">
        <v>30</v>
      </c>
    </row>
    <row r="4141" spans="2:24">
      <c r="B4141" s="2" t="s">
        <v>5893</v>
      </c>
      <c r="C4141" s="1"/>
      <c r="D4141" s="1"/>
      <c r="E4141" s="1"/>
      <c r="F4141" s="1"/>
      <c r="G4141" s="1"/>
      <c r="H4141" s="1"/>
      <c r="I4141"/>
      <c r="J4141"/>
      <c r="K4141"/>
      <c r="L4141"/>
      <c r="M4141"/>
      <c r="N4141"/>
      <c r="O4141"/>
      <c r="Q4141" t="s">
        <v>25</v>
      </c>
      <c r="R4141" s="1" t="s">
        <v>5894</v>
      </c>
      <c r="S4141" s="1"/>
      <c r="T4141" s="1" t="s">
        <v>374</v>
      </c>
      <c r="U4141" s="1" t="s">
        <v>78</v>
      </c>
      <c r="V4141" t="s">
        <v>29</v>
      </c>
      <c r="W4141"/>
      <c r="X4141" t="s">
        <v>30</v>
      </c>
    </row>
    <row r="4142" spans="2:24">
      <c r="B4142" s="2" t="s">
        <v>5895</v>
      </c>
      <c r="C4142" s="1">
        <v>8813877771</v>
      </c>
      <c r="D4142" s="1"/>
      <c r="E4142" s="1"/>
      <c r="F4142" s="1"/>
      <c r="G4142" s="1" t="s">
        <v>146</v>
      </c>
      <c r="H4142" s="1" t="s">
        <v>476</v>
      </c>
      <c r="I4142"/>
      <c r="J4142"/>
      <c r="K4142"/>
      <c r="L4142"/>
      <c r="M4142"/>
      <c r="N4142"/>
      <c r="O4142"/>
      <c r="Q4142" t="s">
        <v>25</v>
      </c>
      <c r="R4142" s="1" t="s">
        <v>5896</v>
      </c>
      <c r="S4142" s="1"/>
      <c r="T4142" s="1" t="s">
        <v>5897</v>
      </c>
      <c r="U4142" s="1" t="s">
        <v>78</v>
      </c>
      <c r="V4142" t="s">
        <v>29</v>
      </c>
      <c r="W4142"/>
      <c r="X4142" t="s">
        <v>30</v>
      </c>
    </row>
    <row r="4143" spans="2:24">
      <c r="B4143" s="2" t="s">
        <v>5898</v>
      </c>
      <c r="C4143" s="1"/>
      <c r="D4143" s="1"/>
      <c r="E4143" s="1"/>
      <c r="F4143" s="1"/>
      <c r="G4143" s="1"/>
      <c r="H4143" s="1"/>
      <c r="I4143"/>
      <c r="J4143"/>
      <c r="K4143"/>
      <c r="L4143"/>
      <c r="M4143"/>
      <c r="N4143"/>
      <c r="O4143"/>
      <c r="Q4143" t="s">
        <v>25</v>
      </c>
      <c r="R4143" s="1"/>
      <c r="S4143" s="1"/>
      <c r="T4143" s="1" t="s">
        <v>39</v>
      </c>
      <c r="U4143" s="1" t="s">
        <v>28</v>
      </c>
      <c r="V4143" t="s">
        <v>29</v>
      </c>
      <c r="W4143"/>
      <c r="X4143" t="s">
        <v>30</v>
      </c>
    </row>
    <row r="4144" spans="2:24">
      <c r="B4144" s="2" t="s">
        <v>5899</v>
      </c>
      <c r="C4144" s="1"/>
      <c r="D4144" s="1"/>
      <c r="E4144" s="1"/>
      <c r="F4144" s="1"/>
      <c r="G4144" s="1"/>
      <c r="H4144" s="1"/>
      <c r="I4144"/>
      <c r="J4144"/>
      <c r="K4144"/>
      <c r="L4144"/>
      <c r="M4144"/>
      <c r="N4144"/>
      <c r="O4144"/>
      <c r="Q4144" t="s">
        <v>25</v>
      </c>
      <c r="R4144" s="1" t="s">
        <v>5900</v>
      </c>
      <c r="S4144" s="1"/>
      <c r="T4144" s="1" t="s">
        <v>952</v>
      </c>
      <c r="U4144" s="1" t="s">
        <v>78</v>
      </c>
      <c r="V4144" t="s">
        <v>29</v>
      </c>
      <c r="W4144"/>
      <c r="X4144" t="s">
        <v>30</v>
      </c>
    </row>
    <row r="4145" spans="2:24">
      <c r="B4145" s="2" t="s">
        <v>5901</v>
      </c>
      <c r="C4145" s="1"/>
      <c r="D4145" s="1"/>
      <c r="E4145" s="1"/>
      <c r="F4145" s="1"/>
      <c r="G4145" s="1"/>
      <c r="H4145" s="1"/>
      <c r="I4145"/>
      <c r="J4145"/>
      <c r="K4145"/>
      <c r="L4145"/>
      <c r="M4145"/>
      <c r="N4145"/>
      <c r="O4145"/>
      <c r="Q4145" t="s">
        <v>25</v>
      </c>
      <c r="R4145" s="1" t="s">
        <v>5902</v>
      </c>
      <c r="S4145" s="1"/>
      <c r="T4145" s="1" t="s">
        <v>294</v>
      </c>
      <c r="U4145" s="1" t="s">
        <v>28</v>
      </c>
      <c r="V4145" t="s">
        <v>29</v>
      </c>
      <c r="W4145"/>
      <c r="X4145" t="s">
        <v>30</v>
      </c>
    </row>
    <row r="4146" spans="2:24">
      <c r="B4146" s="2" t="s">
        <v>5903</v>
      </c>
      <c r="C4146" s="1"/>
      <c r="D4146" s="1"/>
      <c r="E4146" s="1"/>
      <c r="F4146" s="1"/>
      <c r="G4146" s="1"/>
      <c r="H4146" s="1"/>
      <c r="I4146"/>
      <c r="J4146"/>
      <c r="K4146"/>
      <c r="L4146"/>
      <c r="M4146"/>
      <c r="N4146"/>
      <c r="O4146"/>
      <c r="Q4146" t="s">
        <v>25</v>
      </c>
      <c r="R4146" s="1" t="s">
        <v>5904</v>
      </c>
      <c r="S4146" s="1"/>
      <c r="T4146" s="1" t="s">
        <v>356</v>
      </c>
      <c r="U4146" s="1" t="s">
        <v>78</v>
      </c>
      <c r="V4146" t="s">
        <v>29</v>
      </c>
      <c r="W4146"/>
      <c r="X4146" t="s">
        <v>30</v>
      </c>
    </row>
    <row r="4147" spans="2:24">
      <c r="B4147" s="2" t="s">
        <v>5905</v>
      </c>
      <c r="C4147" s="1">
        <v>9819241819</v>
      </c>
      <c r="D4147" s="1"/>
      <c r="E4147" s="1"/>
      <c r="F4147" s="1"/>
      <c r="G4147" s="1" t="s">
        <v>230</v>
      </c>
      <c r="H4147" s="1" t="s">
        <v>57</v>
      </c>
      <c r="I4147"/>
      <c r="J4147"/>
      <c r="K4147"/>
      <c r="L4147"/>
      <c r="M4147"/>
      <c r="N4147"/>
      <c r="O4147"/>
      <c r="Q4147" t="s">
        <v>25</v>
      </c>
      <c r="R4147" s="1"/>
      <c r="S4147" s="1"/>
      <c r="T4147" s="1" t="s">
        <v>211</v>
      </c>
      <c r="U4147" s="1" t="s">
        <v>33</v>
      </c>
      <c r="V4147" t="s">
        <v>29</v>
      </c>
      <c r="W4147"/>
      <c r="X4147" t="s">
        <v>30</v>
      </c>
    </row>
    <row r="4148" spans="2:24">
      <c r="B4148" s="2" t="s">
        <v>5906</v>
      </c>
      <c r="C4148" s="1"/>
      <c r="D4148" s="1"/>
      <c r="E4148" s="1"/>
      <c r="F4148" s="1"/>
      <c r="G4148" s="1"/>
      <c r="H4148" s="1"/>
      <c r="I4148"/>
      <c r="J4148"/>
      <c r="K4148"/>
      <c r="L4148"/>
      <c r="M4148"/>
      <c r="N4148"/>
      <c r="O4148"/>
      <c r="Q4148" t="s">
        <v>25</v>
      </c>
      <c r="R4148" s="1"/>
      <c r="S4148" s="1"/>
      <c r="T4148" s="1" t="s">
        <v>792</v>
      </c>
      <c r="U4148" s="1" t="s">
        <v>60</v>
      </c>
      <c r="V4148" t="s">
        <v>29</v>
      </c>
      <c r="W4148"/>
      <c r="X4148" t="s">
        <v>30</v>
      </c>
    </row>
    <row r="4149" spans="2:24">
      <c r="B4149" s="2" t="s">
        <v>5907</v>
      </c>
      <c r="C4149" s="1">
        <v>7592995588</v>
      </c>
      <c r="D4149" s="1"/>
      <c r="E4149" s="1"/>
      <c r="F4149" s="1"/>
      <c r="G4149" s="1" t="s">
        <v>731</v>
      </c>
      <c r="H4149" s="1" t="s">
        <v>46</v>
      </c>
      <c r="I4149"/>
      <c r="J4149"/>
      <c r="K4149"/>
      <c r="L4149"/>
      <c r="M4149"/>
      <c r="N4149"/>
      <c r="O4149"/>
      <c r="Q4149" t="s">
        <v>25</v>
      </c>
      <c r="R4149" s="1" t="s">
        <v>5908</v>
      </c>
      <c r="S4149" s="1"/>
      <c r="T4149" s="1" t="s">
        <v>792</v>
      </c>
      <c r="U4149" s="1" t="s">
        <v>60</v>
      </c>
      <c r="V4149" t="s">
        <v>29</v>
      </c>
      <c r="W4149"/>
      <c r="X4149" t="s">
        <v>30</v>
      </c>
    </row>
    <row r="4150" spans="2:24">
      <c r="B4150" s="2" t="s">
        <v>5909</v>
      </c>
      <c r="C4150" s="1">
        <v>8882109873</v>
      </c>
      <c r="D4150" s="1"/>
      <c r="E4150" s="1"/>
      <c r="F4150" s="1"/>
      <c r="G4150" s="1" t="s">
        <v>72</v>
      </c>
      <c r="H4150" s="1" t="s">
        <v>231</v>
      </c>
      <c r="I4150"/>
      <c r="J4150"/>
      <c r="K4150"/>
      <c r="L4150"/>
      <c r="M4150"/>
      <c r="N4150"/>
      <c r="O4150"/>
      <c r="Q4150" t="s">
        <v>25</v>
      </c>
      <c r="R4150" s="1" t="s">
        <v>5910</v>
      </c>
      <c r="S4150" s="1"/>
      <c r="T4150" s="1" t="s">
        <v>382</v>
      </c>
      <c r="U4150" s="1" t="s">
        <v>53</v>
      </c>
      <c r="V4150" t="s">
        <v>29</v>
      </c>
      <c r="W4150"/>
      <c r="X4150" t="s">
        <v>30</v>
      </c>
    </row>
    <row r="4151" spans="2:24">
      <c r="B4151" s="2" t="s">
        <v>5911</v>
      </c>
      <c r="C4151" s="1">
        <v>9911021113</v>
      </c>
      <c r="D4151" s="1"/>
      <c r="E4151" s="1"/>
      <c r="F4151" s="1"/>
      <c r="G4151" s="1" t="s">
        <v>731</v>
      </c>
      <c r="H4151" s="1" t="s">
        <v>46</v>
      </c>
      <c r="I4151"/>
      <c r="J4151"/>
      <c r="K4151"/>
      <c r="L4151"/>
      <c r="M4151"/>
      <c r="N4151"/>
      <c r="O4151"/>
      <c r="Q4151" t="s">
        <v>25</v>
      </c>
      <c r="R4151" s="1"/>
      <c r="S4151" s="1"/>
      <c r="T4151" s="1" t="s">
        <v>575</v>
      </c>
      <c r="U4151" s="1" t="s">
        <v>78</v>
      </c>
      <c r="V4151" t="s">
        <v>29</v>
      </c>
      <c r="W4151"/>
      <c r="X4151" t="s">
        <v>30</v>
      </c>
    </row>
    <row r="4152" spans="2:24">
      <c r="B4152" s="2" t="s">
        <v>5912</v>
      </c>
      <c r="C4152" s="1"/>
      <c r="D4152" s="1"/>
      <c r="E4152" s="1"/>
      <c r="F4152" s="1"/>
      <c r="G4152" s="1"/>
      <c r="H4152" s="1"/>
      <c r="I4152"/>
      <c r="J4152"/>
      <c r="K4152"/>
      <c r="L4152"/>
      <c r="M4152"/>
      <c r="N4152"/>
      <c r="O4152"/>
      <c r="Q4152" t="s">
        <v>25</v>
      </c>
      <c r="R4152" s="1" t="s">
        <v>5913</v>
      </c>
      <c r="S4152" s="1"/>
      <c r="T4152" s="1" t="s">
        <v>52</v>
      </c>
      <c r="U4152" s="1" t="s">
        <v>53</v>
      </c>
      <c r="V4152" t="s">
        <v>29</v>
      </c>
      <c r="W4152"/>
      <c r="X4152" t="s">
        <v>30</v>
      </c>
    </row>
    <row r="4153" spans="2:24">
      <c r="B4153" s="2" t="s">
        <v>5914</v>
      </c>
      <c r="C4153" s="1">
        <v>9825226058</v>
      </c>
      <c r="D4153" s="1"/>
      <c r="E4153" s="1"/>
      <c r="F4153" s="1"/>
      <c r="G4153" s="1" t="s">
        <v>146</v>
      </c>
      <c r="H4153" s="1" t="s">
        <v>476</v>
      </c>
      <c r="I4153"/>
      <c r="J4153"/>
      <c r="K4153"/>
      <c r="L4153"/>
      <c r="M4153"/>
      <c r="N4153"/>
      <c r="O4153"/>
      <c r="Q4153" t="s">
        <v>25</v>
      </c>
      <c r="R4153" s="1" t="s">
        <v>5915</v>
      </c>
      <c r="S4153" s="1"/>
      <c r="T4153" s="1" t="s">
        <v>2162</v>
      </c>
      <c r="U4153" s="1" t="s">
        <v>116</v>
      </c>
      <c r="V4153" t="s">
        <v>29</v>
      </c>
      <c r="W4153"/>
      <c r="X4153" t="s">
        <v>30</v>
      </c>
    </row>
    <row r="4154" spans="2:24">
      <c r="B4154" s="2" t="s">
        <v>5916</v>
      </c>
      <c r="C4154" s="1"/>
      <c r="D4154" s="1"/>
      <c r="E4154" s="1"/>
      <c r="F4154" s="1"/>
      <c r="G4154" s="1"/>
      <c r="H4154" s="1"/>
      <c r="I4154"/>
      <c r="J4154"/>
      <c r="K4154"/>
      <c r="L4154"/>
      <c r="M4154"/>
      <c r="N4154"/>
      <c r="O4154"/>
      <c r="Q4154" t="s">
        <v>25</v>
      </c>
      <c r="R4154" s="1" t="s">
        <v>5917</v>
      </c>
      <c r="S4154" s="1"/>
      <c r="T4154" s="1" t="s">
        <v>614</v>
      </c>
      <c r="U4154" s="1" t="s">
        <v>70</v>
      </c>
      <c r="V4154" t="s">
        <v>29</v>
      </c>
      <c r="W4154"/>
      <c r="X4154" t="s">
        <v>30</v>
      </c>
    </row>
    <row r="4155" spans="2:24">
      <c r="B4155" s="2" t="s">
        <v>5918</v>
      </c>
      <c r="C4155" s="1"/>
      <c r="D4155" s="1"/>
      <c r="E4155" s="1"/>
      <c r="F4155" s="1"/>
      <c r="G4155" s="1"/>
      <c r="H4155" s="1"/>
      <c r="I4155"/>
      <c r="J4155"/>
      <c r="K4155"/>
      <c r="L4155"/>
      <c r="M4155"/>
      <c r="N4155"/>
      <c r="O4155"/>
      <c r="Q4155" t="s">
        <v>25</v>
      </c>
      <c r="R4155" s="1" t="s">
        <v>5919</v>
      </c>
      <c r="S4155" s="1"/>
      <c r="T4155" s="1" t="s">
        <v>52</v>
      </c>
      <c r="U4155" s="1" t="s">
        <v>53</v>
      </c>
      <c r="V4155" t="s">
        <v>29</v>
      </c>
      <c r="W4155"/>
      <c r="X4155" t="s">
        <v>30</v>
      </c>
    </row>
    <row r="4156" spans="2:24">
      <c r="B4156" s="2" t="s">
        <v>5920</v>
      </c>
      <c r="C4156" s="1">
        <v>9437100542</v>
      </c>
      <c r="D4156" s="1"/>
      <c r="E4156" s="1"/>
      <c r="F4156" s="1"/>
      <c r="G4156" s="1" t="s">
        <v>45</v>
      </c>
      <c r="H4156" s="1" t="s">
        <v>57</v>
      </c>
      <c r="I4156"/>
      <c r="J4156"/>
      <c r="K4156"/>
      <c r="L4156"/>
      <c r="M4156"/>
      <c r="N4156"/>
      <c r="O4156"/>
      <c r="Q4156" t="s">
        <v>25</v>
      </c>
      <c r="R4156" s="1" t="s">
        <v>5921</v>
      </c>
      <c r="S4156" s="1"/>
      <c r="T4156" s="1" t="s">
        <v>1014</v>
      </c>
      <c r="U4156" s="1" t="s">
        <v>240</v>
      </c>
      <c r="V4156" t="s">
        <v>29</v>
      </c>
      <c r="W4156"/>
      <c r="X4156" t="s">
        <v>30</v>
      </c>
    </row>
    <row r="4157" spans="2:24">
      <c r="B4157" s="2" t="s">
        <v>5922</v>
      </c>
      <c r="C4157" s="1">
        <v>9673404792</v>
      </c>
      <c r="D4157" s="1"/>
      <c r="E4157" s="1"/>
      <c r="F4157" s="1"/>
      <c r="G4157" s="1" t="s">
        <v>146</v>
      </c>
      <c r="H4157" s="1" t="s">
        <v>331</v>
      </c>
      <c r="I4157"/>
      <c r="J4157"/>
      <c r="K4157"/>
      <c r="L4157"/>
      <c r="M4157"/>
      <c r="N4157"/>
      <c r="O4157"/>
      <c r="Q4157" t="s">
        <v>25</v>
      </c>
      <c r="R4157" s="1"/>
      <c r="S4157" s="1"/>
      <c r="T4157" s="1" t="s">
        <v>2064</v>
      </c>
      <c r="U4157" s="1" t="s">
        <v>102</v>
      </c>
      <c r="V4157" t="s">
        <v>29</v>
      </c>
      <c r="W4157"/>
      <c r="X4157" t="s">
        <v>30</v>
      </c>
    </row>
    <row r="4158" spans="2:24">
      <c r="B4158" s="2" t="s">
        <v>5923</v>
      </c>
      <c r="C4158" s="1">
        <v>9971175221</v>
      </c>
      <c r="D4158" s="1"/>
      <c r="E4158" s="1"/>
      <c r="F4158" s="1"/>
      <c r="G4158" s="1" t="s">
        <v>45</v>
      </c>
      <c r="H4158" s="1" t="s">
        <v>57</v>
      </c>
      <c r="I4158"/>
      <c r="J4158"/>
      <c r="K4158"/>
      <c r="L4158"/>
      <c r="M4158"/>
      <c r="N4158"/>
      <c r="O4158"/>
      <c r="Q4158" t="s">
        <v>25</v>
      </c>
      <c r="R4158" s="1"/>
      <c r="S4158" s="1"/>
      <c r="T4158" s="1" t="s">
        <v>4029</v>
      </c>
      <c r="U4158" s="1" t="s">
        <v>289</v>
      </c>
      <c r="V4158" t="s">
        <v>29</v>
      </c>
      <c r="W4158"/>
      <c r="X4158" t="s">
        <v>30</v>
      </c>
    </row>
    <row r="4159" spans="2:24">
      <c r="B4159" s="2" t="s">
        <v>5924</v>
      </c>
      <c r="C4159" s="1"/>
      <c r="D4159" s="1"/>
      <c r="E4159" s="1"/>
      <c r="F4159" s="1"/>
      <c r="G4159" s="1"/>
      <c r="H4159" s="1"/>
      <c r="I4159"/>
      <c r="J4159"/>
      <c r="K4159"/>
      <c r="L4159"/>
      <c r="M4159"/>
      <c r="N4159"/>
      <c r="O4159"/>
      <c r="Q4159" t="s">
        <v>25</v>
      </c>
      <c r="R4159" s="1" t="s">
        <v>5925</v>
      </c>
      <c r="S4159" s="1"/>
      <c r="T4159" s="1" t="s">
        <v>849</v>
      </c>
      <c r="U4159" s="1" t="s">
        <v>284</v>
      </c>
      <c r="V4159" t="s">
        <v>29</v>
      </c>
      <c r="W4159"/>
      <c r="X4159" t="s">
        <v>30</v>
      </c>
    </row>
    <row r="4160" spans="2:24">
      <c r="B4160" s="2" t="s">
        <v>5926</v>
      </c>
      <c r="C4160" s="1">
        <f>919335245067</f>
        <v>919335245067</v>
      </c>
      <c r="D4160" s="1"/>
      <c r="E4160" s="1"/>
      <c r="F4160" s="1"/>
      <c r="G4160" s="1" t="s">
        <v>146</v>
      </c>
      <c r="H4160" s="1" t="s">
        <v>1268</v>
      </c>
      <c r="I4160"/>
      <c r="J4160"/>
      <c r="K4160"/>
      <c r="L4160"/>
      <c r="M4160"/>
      <c r="N4160"/>
      <c r="O4160"/>
      <c r="Q4160" t="s">
        <v>25</v>
      </c>
      <c r="R4160" s="1" t="s">
        <v>5927</v>
      </c>
      <c r="S4160" s="1"/>
      <c r="T4160" s="1" t="s">
        <v>264</v>
      </c>
      <c r="U4160" s="1" t="s">
        <v>28</v>
      </c>
      <c r="V4160" t="s">
        <v>29</v>
      </c>
      <c r="W4160"/>
      <c r="X4160" t="s">
        <v>30</v>
      </c>
    </row>
    <row r="4161" spans="2:24">
      <c r="B4161" s="2" t="s">
        <v>5928</v>
      </c>
      <c r="C4161" s="1">
        <v>9154159598</v>
      </c>
      <c r="D4161" s="1"/>
      <c r="E4161" s="1"/>
      <c r="F4161" s="1"/>
      <c r="G4161" s="1" t="s">
        <v>230</v>
      </c>
      <c r="H4161" s="1" t="s">
        <v>46</v>
      </c>
      <c r="I4161"/>
      <c r="J4161"/>
      <c r="K4161"/>
      <c r="L4161"/>
      <c r="M4161"/>
      <c r="N4161"/>
      <c r="O4161"/>
      <c r="Q4161" t="s">
        <v>25</v>
      </c>
      <c r="R4161" s="1" t="s">
        <v>5929</v>
      </c>
      <c r="S4161" s="1"/>
      <c r="T4161" s="1" t="s">
        <v>184</v>
      </c>
      <c r="U4161" s="1" t="s">
        <v>185</v>
      </c>
      <c r="V4161" t="s">
        <v>29</v>
      </c>
      <c r="W4161"/>
      <c r="X4161" t="s">
        <v>30</v>
      </c>
    </row>
    <row r="4162" spans="2:24">
      <c r="B4162" s="2" t="s">
        <v>5930</v>
      </c>
      <c r="C4162" s="1">
        <v>9709990322</v>
      </c>
      <c r="D4162" s="1"/>
      <c r="E4162" s="1"/>
      <c r="F4162" s="1"/>
      <c r="G4162" s="1" t="s">
        <v>45</v>
      </c>
      <c r="H4162" s="1" t="s">
        <v>331</v>
      </c>
      <c r="I4162"/>
      <c r="J4162"/>
      <c r="K4162"/>
      <c r="L4162"/>
      <c r="M4162"/>
      <c r="N4162"/>
      <c r="O4162"/>
      <c r="Q4162" t="s">
        <v>25</v>
      </c>
      <c r="R4162" s="1" t="s">
        <v>5931</v>
      </c>
      <c r="S4162" s="1"/>
      <c r="T4162" s="1" t="s">
        <v>645</v>
      </c>
      <c r="U4162" s="1" t="s">
        <v>284</v>
      </c>
      <c r="V4162" t="s">
        <v>29</v>
      </c>
      <c r="W4162"/>
      <c r="X4162" t="s">
        <v>30</v>
      </c>
    </row>
    <row r="4163" spans="2:24">
      <c r="B4163" s="2" t="s">
        <v>5932</v>
      </c>
      <c r="C4163" s="1">
        <f>919837340143</f>
        <v>919837340143</v>
      </c>
      <c r="D4163" s="1"/>
      <c r="E4163" s="1"/>
      <c r="F4163" s="1"/>
      <c r="G4163" s="1" t="s">
        <v>146</v>
      </c>
      <c r="H4163" s="1" t="s">
        <v>1268</v>
      </c>
      <c r="I4163"/>
      <c r="J4163"/>
      <c r="K4163"/>
      <c r="L4163"/>
      <c r="M4163"/>
      <c r="N4163"/>
      <c r="O4163"/>
      <c r="Q4163" t="s">
        <v>25</v>
      </c>
      <c r="R4163" s="1" t="s">
        <v>5933</v>
      </c>
      <c r="S4163" s="1"/>
      <c r="T4163" s="1" t="s">
        <v>734</v>
      </c>
      <c r="U4163" s="1" t="s">
        <v>289</v>
      </c>
      <c r="V4163" t="s">
        <v>29</v>
      </c>
      <c r="W4163"/>
      <c r="X4163" t="s">
        <v>30</v>
      </c>
    </row>
    <row r="4164" spans="2:24">
      <c r="B4164" s="2" t="s">
        <v>5934</v>
      </c>
      <c r="C4164" s="1">
        <v>8168839329</v>
      </c>
      <c r="D4164" s="1"/>
      <c r="E4164" s="1"/>
      <c r="F4164" s="1"/>
      <c r="G4164" s="1" t="s">
        <v>146</v>
      </c>
      <c r="H4164" s="1" t="s">
        <v>476</v>
      </c>
      <c r="I4164"/>
      <c r="J4164"/>
      <c r="K4164"/>
      <c r="L4164"/>
      <c r="M4164"/>
      <c r="N4164"/>
      <c r="O4164"/>
      <c r="Q4164" t="s">
        <v>25</v>
      </c>
      <c r="R4164" s="1"/>
      <c r="S4164" s="1"/>
      <c r="T4164" s="1" t="s">
        <v>5935</v>
      </c>
      <c r="U4164" s="1" t="s">
        <v>78</v>
      </c>
      <c r="V4164" t="s">
        <v>29</v>
      </c>
      <c r="W4164"/>
      <c r="X4164" t="s">
        <v>30</v>
      </c>
    </row>
    <row r="4165" spans="2:24">
      <c r="B4165" s="2" t="s">
        <v>5936</v>
      </c>
      <c r="C4165" s="1"/>
      <c r="D4165" s="1"/>
      <c r="E4165" s="1"/>
      <c r="F4165" s="1"/>
      <c r="G4165" s="1"/>
      <c r="H4165" s="1"/>
      <c r="I4165"/>
      <c r="J4165"/>
      <c r="K4165"/>
      <c r="L4165"/>
      <c r="M4165"/>
      <c r="N4165"/>
      <c r="O4165"/>
      <c r="Q4165" t="s">
        <v>25</v>
      </c>
      <c r="R4165" s="1"/>
      <c r="S4165" s="1"/>
      <c r="T4165" s="1" t="s">
        <v>52</v>
      </c>
      <c r="U4165" s="1" t="s">
        <v>53</v>
      </c>
      <c r="V4165" t="s">
        <v>29</v>
      </c>
      <c r="W4165"/>
      <c r="X4165" t="s">
        <v>30</v>
      </c>
    </row>
    <row r="4166" spans="2:24">
      <c r="B4166" s="2" t="s">
        <v>5937</v>
      </c>
      <c r="C4166" s="1">
        <v>7017065628</v>
      </c>
      <c r="D4166" s="1"/>
      <c r="E4166" s="1"/>
      <c r="F4166" s="1"/>
      <c r="G4166" s="1" t="s">
        <v>146</v>
      </c>
      <c r="H4166" s="1" t="s">
        <v>247</v>
      </c>
      <c r="I4166"/>
      <c r="J4166"/>
      <c r="K4166"/>
      <c r="L4166"/>
      <c r="M4166"/>
      <c r="N4166"/>
      <c r="O4166"/>
      <c r="Q4166" t="s">
        <v>25</v>
      </c>
      <c r="R4166" s="1"/>
      <c r="S4166" s="1"/>
      <c r="T4166" s="1" t="s">
        <v>3017</v>
      </c>
      <c r="U4166" s="1" t="s">
        <v>28</v>
      </c>
      <c r="V4166" t="s">
        <v>29</v>
      </c>
      <c r="W4166"/>
      <c r="X4166" t="s">
        <v>30</v>
      </c>
    </row>
    <row r="4167" spans="2:24">
      <c r="B4167" s="2" t="s">
        <v>5938</v>
      </c>
      <c r="C4167" s="1"/>
      <c r="D4167" s="1"/>
      <c r="E4167" s="1"/>
      <c r="F4167" s="1"/>
      <c r="G4167" s="1"/>
      <c r="H4167" s="1"/>
      <c r="I4167"/>
      <c r="J4167"/>
      <c r="K4167"/>
      <c r="L4167"/>
      <c r="M4167"/>
      <c r="N4167"/>
      <c r="O4167"/>
      <c r="Q4167" t="s">
        <v>25</v>
      </c>
      <c r="R4167" s="1" t="s">
        <v>5939</v>
      </c>
      <c r="S4167" s="1"/>
      <c r="T4167" s="1" t="s">
        <v>2018</v>
      </c>
      <c r="U4167" s="1" t="s">
        <v>33</v>
      </c>
      <c r="V4167" t="s">
        <v>29</v>
      </c>
      <c r="W4167"/>
      <c r="X4167" t="s">
        <v>30</v>
      </c>
    </row>
    <row r="4168" spans="2:24">
      <c r="B4168" s="2" t="s">
        <v>5940</v>
      </c>
      <c r="C4168" s="1">
        <v>9730206068</v>
      </c>
      <c r="D4168" s="1"/>
      <c r="E4168" s="1"/>
      <c r="F4168" s="1"/>
      <c r="G4168" s="1" t="s">
        <v>45</v>
      </c>
      <c r="H4168" s="1" t="s">
        <v>331</v>
      </c>
      <c r="I4168"/>
      <c r="J4168"/>
      <c r="K4168"/>
      <c r="L4168"/>
      <c r="M4168"/>
      <c r="N4168"/>
      <c r="O4168"/>
      <c r="Q4168" t="s">
        <v>25</v>
      </c>
      <c r="R4168" s="1"/>
      <c r="S4168" s="1"/>
      <c r="T4168" s="1" t="s">
        <v>1333</v>
      </c>
      <c r="U4168" s="1" t="s">
        <v>33</v>
      </c>
      <c r="V4168" t="s">
        <v>29</v>
      </c>
      <c r="W4168"/>
      <c r="X4168" t="s">
        <v>30</v>
      </c>
    </row>
    <row r="4169" spans="2:24">
      <c r="B4169" s="2" t="s">
        <v>5941</v>
      </c>
      <c r="C4169" s="1"/>
      <c r="D4169" s="1"/>
      <c r="E4169" s="1"/>
      <c r="F4169" s="1"/>
      <c r="G4169" s="1"/>
      <c r="H4169" s="1"/>
      <c r="I4169"/>
      <c r="J4169"/>
      <c r="K4169"/>
      <c r="L4169"/>
      <c r="M4169"/>
      <c r="N4169"/>
      <c r="O4169"/>
      <c r="Q4169" t="s">
        <v>25</v>
      </c>
      <c r="R4169" s="1"/>
      <c r="S4169" s="1"/>
      <c r="T4169" s="1" t="s">
        <v>258</v>
      </c>
      <c r="U4169" s="1" t="s">
        <v>179</v>
      </c>
      <c r="V4169" t="s">
        <v>29</v>
      </c>
      <c r="W4169"/>
      <c r="X4169" t="s">
        <v>30</v>
      </c>
    </row>
    <row r="4170" spans="2:24">
      <c r="B4170" s="2" t="s">
        <v>5942</v>
      </c>
      <c r="C4170" s="1">
        <v>9220431900</v>
      </c>
      <c r="D4170" s="1"/>
      <c r="E4170" s="1"/>
      <c r="F4170" s="1"/>
      <c r="G4170" s="1" t="s">
        <v>45</v>
      </c>
      <c r="H4170" s="1" t="s">
        <v>247</v>
      </c>
      <c r="I4170"/>
      <c r="J4170"/>
      <c r="K4170"/>
      <c r="L4170"/>
      <c r="M4170"/>
      <c r="N4170"/>
      <c r="O4170"/>
      <c r="Q4170" t="s">
        <v>25</v>
      </c>
      <c r="R4170" s="1"/>
      <c r="S4170" s="1"/>
      <c r="T4170" s="1" t="s">
        <v>211</v>
      </c>
      <c r="U4170" s="1" t="s">
        <v>33</v>
      </c>
      <c r="V4170" t="s">
        <v>29</v>
      </c>
      <c r="W4170"/>
      <c r="X4170" t="s">
        <v>30</v>
      </c>
    </row>
    <row r="4171" spans="2:24">
      <c r="B4171" s="2" t="s">
        <v>5943</v>
      </c>
      <c r="C4171" s="1"/>
      <c r="D4171" s="1"/>
      <c r="E4171" s="1"/>
      <c r="F4171" s="1"/>
      <c r="G4171" s="1"/>
      <c r="H4171" s="1"/>
      <c r="I4171"/>
      <c r="J4171"/>
      <c r="K4171"/>
      <c r="L4171"/>
      <c r="M4171"/>
      <c r="N4171"/>
      <c r="O4171"/>
      <c r="Q4171" t="s">
        <v>25</v>
      </c>
      <c r="R4171" s="1"/>
      <c r="S4171" s="1"/>
      <c r="T4171" s="1" t="s">
        <v>59</v>
      </c>
      <c r="U4171" s="1" t="s">
        <v>60</v>
      </c>
      <c r="V4171" t="s">
        <v>29</v>
      </c>
      <c r="W4171"/>
      <c r="X4171" t="s">
        <v>30</v>
      </c>
    </row>
    <row r="4172" spans="2:24">
      <c r="B4172" s="2" t="s">
        <v>5944</v>
      </c>
      <c r="C4172" s="1"/>
      <c r="D4172" s="1"/>
      <c r="E4172" s="1"/>
      <c r="F4172" s="1"/>
      <c r="G4172" s="1"/>
      <c r="H4172" s="1"/>
      <c r="I4172"/>
      <c r="J4172"/>
      <c r="K4172"/>
      <c r="L4172"/>
      <c r="M4172"/>
      <c r="N4172"/>
      <c r="O4172"/>
      <c r="Q4172" t="s">
        <v>25</v>
      </c>
      <c r="R4172" s="1" t="s">
        <v>5945</v>
      </c>
      <c r="S4172" s="1"/>
      <c r="T4172" s="1" t="s">
        <v>52</v>
      </c>
      <c r="U4172" s="1" t="s">
        <v>53</v>
      </c>
      <c r="V4172" t="s">
        <v>29</v>
      </c>
      <c r="W4172"/>
      <c r="X4172" t="s">
        <v>30</v>
      </c>
    </row>
    <row r="4173" spans="2:24">
      <c r="B4173" s="2" t="s">
        <v>5946</v>
      </c>
      <c r="C4173" s="1">
        <v>9903907331</v>
      </c>
      <c r="D4173" s="1"/>
      <c r="E4173" s="1"/>
      <c r="F4173" s="1"/>
      <c r="G4173" s="1" t="s">
        <v>45</v>
      </c>
      <c r="H4173" s="1" t="s">
        <v>247</v>
      </c>
      <c r="I4173"/>
      <c r="J4173"/>
      <c r="K4173"/>
      <c r="L4173"/>
      <c r="M4173"/>
      <c r="N4173"/>
      <c r="O4173"/>
      <c r="Q4173" t="s">
        <v>25</v>
      </c>
      <c r="R4173" s="1"/>
      <c r="S4173" s="1"/>
      <c r="T4173" s="1" t="s">
        <v>614</v>
      </c>
      <c r="U4173" s="1" t="s">
        <v>70</v>
      </c>
      <c r="V4173" t="s">
        <v>29</v>
      </c>
      <c r="W4173"/>
      <c r="X4173" t="s">
        <v>30</v>
      </c>
    </row>
    <row r="4174" spans="2:24">
      <c r="B4174" s="2" t="s">
        <v>5947</v>
      </c>
      <c r="C4174" s="1"/>
      <c r="D4174" s="1"/>
      <c r="E4174" s="1"/>
      <c r="F4174" s="1"/>
      <c r="G4174" s="1"/>
      <c r="H4174" s="1"/>
      <c r="I4174"/>
      <c r="J4174"/>
      <c r="K4174"/>
      <c r="L4174"/>
      <c r="M4174"/>
      <c r="N4174"/>
      <c r="O4174"/>
      <c r="Q4174" t="s">
        <v>25</v>
      </c>
      <c r="R4174" s="1" t="s">
        <v>5948</v>
      </c>
      <c r="S4174" s="1"/>
      <c r="T4174" s="1" t="s">
        <v>52</v>
      </c>
      <c r="U4174" s="1" t="s">
        <v>53</v>
      </c>
      <c r="V4174" t="s">
        <v>29</v>
      </c>
      <c r="W4174"/>
      <c r="X4174" t="s">
        <v>30</v>
      </c>
    </row>
    <row r="4175" spans="2:24">
      <c r="B4175" s="2" t="s">
        <v>5949</v>
      </c>
      <c r="C4175" s="1">
        <v>9837300775</v>
      </c>
      <c r="D4175" s="1"/>
      <c r="E4175" s="1"/>
      <c r="F4175" s="1"/>
      <c r="G4175" s="1" t="s">
        <v>146</v>
      </c>
      <c r="H4175" s="1" t="s">
        <v>1268</v>
      </c>
      <c r="I4175"/>
      <c r="J4175"/>
      <c r="K4175"/>
      <c r="L4175"/>
      <c r="M4175"/>
      <c r="N4175"/>
      <c r="O4175"/>
      <c r="Q4175" t="s">
        <v>25</v>
      </c>
      <c r="R4175" s="1"/>
      <c r="S4175" s="1"/>
      <c r="T4175" s="1" t="s">
        <v>662</v>
      </c>
      <c r="U4175" s="1" t="s">
        <v>28</v>
      </c>
      <c r="V4175" t="s">
        <v>29</v>
      </c>
      <c r="W4175"/>
      <c r="X4175" t="s">
        <v>30</v>
      </c>
    </row>
    <row r="4176" spans="2:24">
      <c r="B4176" s="2" t="s">
        <v>5950</v>
      </c>
      <c r="C4176" s="1"/>
      <c r="D4176" s="1"/>
      <c r="E4176" s="1"/>
      <c r="F4176" s="1"/>
      <c r="G4176" s="1"/>
      <c r="H4176" s="1"/>
      <c r="I4176"/>
      <c r="J4176"/>
      <c r="K4176"/>
      <c r="L4176"/>
      <c r="M4176"/>
      <c r="N4176"/>
      <c r="O4176"/>
      <c r="Q4176" t="s">
        <v>25</v>
      </c>
      <c r="R4176" s="1"/>
      <c r="S4176" s="1"/>
      <c r="T4176" s="1" t="s">
        <v>139</v>
      </c>
      <c r="U4176" s="1" t="s">
        <v>28</v>
      </c>
      <c r="V4176" t="s">
        <v>29</v>
      </c>
      <c r="W4176"/>
      <c r="X4176" t="s">
        <v>30</v>
      </c>
    </row>
    <row r="4177" spans="2:24">
      <c r="B4177" s="2" t="s">
        <v>5951</v>
      </c>
      <c r="C4177" s="1"/>
      <c r="D4177" s="1"/>
      <c r="E4177" s="1"/>
      <c r="F4177" s="1"/>
      <c r="G4177" s="1"/>
      <c r="H4177" s="1"/>
      <c r="I4177"/>
      <c r="J4177"/>
      <c r="K4177"/>
      <c r="L4177"/>
      <c r="M4177"/>
      <c r="N4177"/>
      <c r="O4177"/>
      <c r="Q4177" t="s">
        <v>25</v>
      </c>
      <c r="R4177" s="1"/>
      <c r="S4177" s="1"/>
      <c r="T4177" s="1" t="s">
        <v>585</v>
      </c>
      <c r="U4177" s="1" t="s">
        <v>43</v>
      </c>
      <c r="V4177" t="s">
        <v>29</v>
      </c>
      <c r="W4177"/>
      <c r="X4177" t="s">
        <v>30</v>
      </c>
    </row>
    <row r="4178" spans="2:24">
      <c r="B4178" s="2" t="s">
        <v>5952</v>
      </c>
      <c r="C4178" s="1"/>
      <c r="D4178" s="1"/>
      <c r="E4178" s="1"/>
      <c r="F4178" s="1"/>
      <c r="G4178" s="1"/>
      <c r="H4178" s="1"/>
      <c r="I4178"/>
      <c r="J4178"/>
      <c r="K4178"/>
      <c r="L4178"/>
      <c r="M4178"/>
      <c r="N4178"/>
      <c r="O4178"/>
      <c r="Q4178" t="s">
        <v>25</v>
      </c>
      <c r="R4178" s="1" t="s">
        <v>5953</v>
      </c>
      <c r="S4178" s="1"/>
      <c r="T4178" s="1" t="s">
        <v>53</v>
      </c>
      <c r="U4178" s="1" t="s">
        <v>53</v>
      </c>
      <c r="V4178" t="s">
        <v>29</v>
      </c>
      <c r="W4178"/>
      <c r="X4178" t="s">
        <v>30</v>
      </c>
    </row>
    <row r="4179" spans="2:24">
      <c r="B4179" s="2" t="s">
        <v>5954</v>
      </c>
      <c r="C4179" s="1">
        <v>8057809373</v>
      </c>
      <c r="D4179" s="1"/>
      <c r="E4179" s="1"/>
      <c r="F4179" s="1"/>
      <c r="G4179" s="1" t="s">
        <v>45</v>
      </c>
      <c r="H4179" s="1" t="s">
        <v>57</v>
      </c>
      <c r="I4179"/>
      <c r="J4179"/>
      <c r="K4179"/>
      <c r="L4179"/>
      <c r="M4179"/>
      <c r="N4179"/>
      <c r="O4179"/>
      <c r="Q4179" t="s">
        <v>25</v>
      </c>
      <c r="R4179" s="1" t="s">
        <v>5955</v>
      </c>
      <c r="S4179" s="1"/>
      <c r="T4179" s="1" t="s">
        <v>3586</v>
      </c>
      <c r="U4179" s="1" t="s">
        <v>289</v>
      </c>
      <c r="V4179" t="s">
        <v>29</v>
      </c>
      <c r="W4179"/>
      <c r="X4179" t="s">
        <v>30</v>
      </c>
    </row>
    <row r="4180" spans="2:24">
      <c r="B4180" s="2" t="s">
        <v>5956</v>
      </c>
      <c r="C4180" s="1"/>
      <c r="D4180" s="1"/>
      <c r="E4180" s="1"/>
      <c r="F4180" s="1"/>
      <c r="G4180" s="1"/>
      <c r="H4180" s="1"/>
      <c r="I4180"/>
      <c r="J4180"/>
      <c r="K4180"/>
      <c r="L4180"/>
      <c r="M4180"/>
      <c r="N4180"/>
      <c r="O4180"/>
      <c r="Q4180" t="s">
        <v>25</v>
      </c>
      <c r="R4180" s="1" t="s">
        <v>5957</v>
      </c>
      <c r="S4180" s="1"/>
      <c r="T4180" s="1" t="s">
        <v>99</v>
      </c>
      <c r="U4180" s="1" t="s">
        <v>43</v>
      </c>
      <c r="V4180" t="s">
        <v>29</v>
      </c>
      <c r="W4180"/>
      <c r="X4180" t="s">
        <v>30</v>
      </c>
    </row>
    <row r="4181" spans="2:24">
      <c r="B4181" s="2" t="s">
        <v>5958</v>
      </c>
      <c r="C4181" s="1"/>
      <c r="D4181" s="1"/>
      <c r="E4181" s="1"/>
      <c r="F4181" s="1"/>
      <c r="G4181" s="1"/>
      <c r="H4181" s="1"/>
      <c r="I4181"/>
      <c r="J4181"/>
      <c r="K4181"/>
      <c r="L4181"/>
      <c r="M4181"/>
      <c r="N4181"/>
      <c r="O4181"/>
      <c r="Q4181" t="s">
        <v>25</v>
      </c>
      <c r="R4181" s="1" t="s">
        <v>5959</v>
      </c>
      <c r="S4181" s="1"/>
      <c r="T4181" s="1" t="s">
        <v>516</v>
      </c>
      <c r="U4181" s="1" t="s">
        <v>105</v>
      </c>
      <c r="V4181" t="s">
        <v>29</v>
      </c>
      <c r="W4181"/>
      <c r="X4181" t="s">
        <v>30</v>
      </c>
    </row>
    <row r="4182" spans="2:24">
      <c r="B4182" s="2" t="s">
        <v>5960</v>
      </c>
      <c r="C4182" s="1"/>
      <c r="D4182" s="1"/>
      <c r="E4182" s="1"/>
      <c r="F4182" s="1"/>
      <c r="G4182" s="1"/>
      <c r="H4182" s="1"/>
      <c r="I4182"/>
      <c r="J4182"/>
      <c r="K4182"/>
      <c r="L4182"/>
      <c r="M4182"/>
      <c r="N4182"/>
      <c r="O4182"/>
      <c r="Q4182" t="s">
        <v>25</v>
      </c>
      <c r="R4182" s="1" t="s">
        <v>5961</v>
      </c>
      <c r="S4182" s="1"/>
      <c r="T4182" s="1" t="s">
        <v>454</v>
      </c>
      <c r="U4182" s="1" t="s">
        <v>70</v>
      </c>
      <c r="V4182" t="s">
        <v>29</v>
      </c>
      <c r="W4182"/>
      <c r="X4182" t="s">
        <v>30</v>
      </c>
    </row>
    <row r="4183" spans="2:24">
      <c r="B4183" s="2" t="s">
        <v>5962</v>
      </c>
      <c r="C4183" s="1"/>
      <c r="D4183" s="1"/>
      <c r="E4183" s="1"/>
      <c r="F4183" s="1"/>
      <c r="G4183" s="1"/>
      <c r="H4183" s="1"/>
      <c r="I4183"/>
      <c r="J4183"/>
      <c r="K4183"/>
      <c r="L4183"/>
      <c r="M4183"/>
      <c r="N4183"/>
      <c r="O4183"/>
      <c r="Q4183" t="s">
        <v>25</v>
      </c>
      <c r="R4183" s="1" t="s">
        <v>5963</v>
      </c>
      <c r="S4183" s="1"/>
      <c r="T4183" s="1" t="s">
        <v>5964</v>
      </c>
      <c r="U4183" s="1" t="s">
        <v>70</v>
      </c>
      <c r="V4183" t="s">
        <v>29</v>
      </c>
      <c r="W4183"/>
      <c r="X4183" t="s">
        <v>30</v>
      </c>
    </row>
    <row r="4184" spans="2:24">
      <c r="B4184" s="2" t="s">
        <v>5965</v>
      </c>
      <c r="C4184" s="1">
        <v>9607686829</v>
      </c>
      <c r="D4184" s="1"/>
      <c r="E4184" s="1"/>
      <c r="F4184" s="1"/>
      <c r="G4184" s="1" t="s">
        <v>45</v>
      </c>
      <c r="H4184" s="1" t="s">
        <v>247</v>
      </c>
      <c r="I4184"/>
      <c r="J4184"/>
      <c r="K4184"/>
      <c r="L4184"/>
      <c r="M4184"/>
      <c r="N4184"/>
      <c r="O4184"/>
      <c r="Q4184" t="s">
        <v>25</v>
      </c>
      <c r="R4184" s="1" t="s">
        <v>5966</v>
      </c>
      <c r="S4184" s="1"/>
      <c r="T4184" s="1" t="s">
        <v>305</v>
      </c>
      <c r="U4184" s="1" t="s">
        <v>33</v>
      </c>
      <c r="V4184" t="s">
        <v>29</v>
      </c>
      <c r="W4184"/>
      <c r="X4184" t="s">
        <v>30</v>
      </c>
    </row>
    <row r="4185" spans="2:24">
      <c r="B4185" s="2" t="s">
        <v>5967</v>
      </c>
      <c r="C4185" s="1"/>
      <c r="D4185" s="1"/>
      <c r="E4185" s="1"/>
      <c r="F4185" s="1"/>
      <c r="G4185" s="1"/>
      <c r="H4185" s="1"/>
      <c r="I4185"/>
      <c r="J4185"/>
      <c r="K4185"/>
      <c r="L4185"/>
      <c r="M4185"/>
      <c r="N4185"/>
      <c r="O4185"/>
      <c r="Q4185" t="s">
        <v>25</v>
      </c>
      <c r="R4185" s="1"/>
      <c r="S4185" s="1"/>
      <c r="T4185" s="1" t="s">
        <v>792</v>
      </c>
      <c r="U4185" s="1" t="s">
        <v>60</v>
      </c>
      <c r="V4185" t="s">
        <v>29</v>
      </c>
      <c r="W4185"/>
      <c r="X4185" t="s">
        <v>30</v>
      </c>
    </row>
    <row r="4186" spans="2:24">
      <c r="B4186" s="2" t="s">
        <v>5968</v>
      </c>
      <c r="C4186" s="1">
        <v>9443057730</v>
      </c>
      <c r="D4186" s="1"/>
      <c r="E4186" s="1"/>
      <c r="F4186" s="1"/>
      <c r="G4186" s="1" t="s">
        <v>146</v>
      </c>
      <c r="H4186" s="1" t="s">
        <v>743</v>
      </c>
      <c r="I4186"/>
      <c r="J4186"/>
      <c r="K4186"/>
      <c r="L4186"/>
      <c r="M4186"/>
      <c r="N4186"/>
      <c r="O4186"/>
      <c r="Q4186" t="s">
        <v>25</v>
      </c>
      <c r="R4186" s="1" t="s">
        <v>5969</v>
      </c>
      <c r="S4186" s="1"/>
      <c r="T4186" s="1" t="s">
        <v>3610</v>
      </c>
      <c r="U4186" s="1" t="s">
        <v>179</v>
      </c>
      <c r="V4186" t="s">
        <v>29</v>
      </c>
      <c r="W4186"/>
      <c r="X4186" t="s">
        <v>30</v>
      </c>
    </row>
    <row r="4187" spans="2:24">
      <c r="B4187" s="2" t="s">
        <v>5970</v>
      </c>
      <c r="C4187" s="1">
        <v>9466368456</v>
      </c>
      <c r="D4187" s="1"/>
      <c r="E4187" s="1"/>
      <c r="F4187" s="1"/>
      <c r="G4187" s="1" t="s">
        <v>45</v>
      </c>
      <c r="H4187" s="1" t="s">
        <v>247</v>
      </c>
      <c r="I4187"/>
      <c r="J4187"/>
      <c r="K4187"/>
      <c r="L4187"/>
      <c r="M4187"/>
      <c r="N4187"/>
      <c r="O4187"/>
      <c r="Q4187" t="s">
        <v>25</v>
      </c>
      <c r="R4187" s="1" t="s">
        <v>5971</v>
      </c>
      <c r="S4187" s="1"/>
      <c r="T4187" s="1" t="s">
        <v>463</v>
      </c>
      <c r="U4187" s="1" t="s">
        <v>78</v>
      </c>
      <c r="V4187" t="s">
        <v>29</v>
      </c>
      <c r="W4187"/>
      <c r="X4187" t="s">
        <v>30</v>
      </c>
    </row>
    <row r="4188" spans="2:24">
      <c r="B4188" s="2" t="s">
        <v>5972</v>
      </c>
      <c r="C4188" s="1"/>
      <c r="D4188" s="1"/>
      <c r="E4188" s="1"/>
      <c r="F4188" s="1"/>
      <c r="G4188" s="1"/>
      <c r="H4188" s="1"/>
      <c r="I4188"/>
      <c r="J4188"/>
      <c r="K4188"/>
      <c r="L4188"/>
      <c r="M4188"/>
      <c r="N4188"/>
      <c r="O4188"/>
      <c r="Q4188" t="s">
        <v>25</v>
      </c>
      <c r="R4188" s="1"/>
      <c r="S4188" s="1"/>
      <c r="T4188" s="1" t="s">
        <v>184</v>
      </c>
      <c r="U4188" s="1" t="s">
        <v>185</v>
      </c>
      <c r="V4188" t="s">
        <v>29</v>
      </c>
      <c r="W4188"/>
      <c r="X4188" t="s">
        <v>30</v>
      </c>
    </row>
    <row r="4189" spans="2:24">
      <c r="B4189" s="2" t="s">
        <v>5973</v>
      </c>
      <c r="C4189" s="1"/>
      <c r="D4189" s="1"/>
      <c r="E4189" s="1"/>
      <c r="F4189" s="1"/>
      <c r="G4189" s="1"/>
      <c r="H4189" s="1"/>
      <c r="I4189"/>
      <c r="J4189"/>
      <c r="K4189"/>
      <c r="L4189"/>
      <c r="M4189"/>
      <c r="N4189"/>
      <c r="O4189"/>
      <c r="Q4189" t="s">
        <v>25</v>
      </c>
      <c r="R4189" s="1" t="s">
        <v>5974</v>
      </c>
      <c r="S4189" s="1"/>
      <c r="T4189" s="1" t="s">
        <v>258</v>
      </c>
      <c r="U4189" s="1" t="s">
        <v>179</v>
      </c>
      <c r="V4189" t="s">
        <v>29</v>
      </c>
      <c r="W4189"/>
      <c r="X4189" t="s">
        <v>30</v>
      </c>
    </row>
    <row r="4190" spans="2:24">
      <c r="B4190" s="2" t="s">
        <v>5975</v>
      </c>
      <c r="C4190" s="1">
        <v>9980098199</v>
      </c>
      <c r="D4190" s="1"/>
      <c r="E4190" s="1"/>
      <c r="F4190" s="1"/>
      <c r="G4190" s="1" t="s">
        <v>56</v>
      </c>
      <c r="H4190" s="1" t="s">
        <v>57</v>
      </c>
      <c r="I4190"/>
      <c r="J4190"/>
      <c r="K4190"/>
      <c r="L4190"/>
      <c r="M4190"/>
      <c r="N4190"/>
      <c r="O4190"/>
      <c r="Q4190" t="s">
        <v>25</v>
      </c>
      <c r="R4190" s="1"/>
      <c r="S4190" s="1"/>
      <c r="T4190" s="1" t="s">
        <v>352</v>
      </c>
      <c r="U4190" s="1" t="s">
        <v>102</v>
      </c>
      <c r="V4190" t="s">
        <v>29</v>
      </c>
      <c r="W4190"/>
      <c r="X4190" t="s">
        <v>30</v>
      </c>
    </row>
    <row r="4191" spans="2:24">
      <c r="B4191" s="2" t="s">
        <v>5976</v>
      </c>
      <c r="C4191" s="1"/>
      <c r="D4191" s="1"/>
      <c r="E4191" s="1"/>
      <c r="F4191" s="1"/>
      <c r="G4191" s="1"/>
      <c r="H4191" s="1"/>
      <c r="I4191"/>
      <c r="J4191"/>
      <c r="K4191"/>
      <c r="L4191"/>
      <c r="M4191"/>
      <c r="N4191"/>
      <c r="O4191"/>
      <c r="Q4191" t="s">
        <v>25</v>
      </c>
      <c r="R4191" s="1" t="s">
        <v>5977</v>
      </c>
      <c r="S4191" s="1"/>
      <c r="T4191" s="1" t="s">
        <v>631</v>
      </c>
      <c r="U4191" s="1" t="s">
        <v>102</v>
      </c>
      <c r="V4191" t="s">
        <v>29</v>
      </c>
      <c r="W4191"/>
      <c r="X4191" t="s">
        <v>30</v>
      </c>
    </row>
    <row r="4192" spans="2:24">
      <c r="B4192" s="2" t="s">
        <v>5978</v>
      </c>
      <c r="C4192" s="1"/>
      <c r="D4192" s="1"/>
      <c r="E4192" s="1"/>
      <c r="F4192" s="1"/>
      <c r="G4192" s="1"/>
      <c r="H4192" s="1"/>
      <c r="I4192"/>
      <c r="J4192"/>
      <c r="K4192"/>
      <c r="L4192"/>
      <c r="M4192"/>
      <c r="N4192"/>
      <c r="O4192"/>
      <c r="Q4192" t="s">
        <v>25</v>
      </c>
      <c r="R4192" s="1" t="s">
        <v>5979</v>
      </c>
      <c r="S4192" s="1"/>
      <c r="T4192" s="1" t="s">
        <v>380</v>
      </c>
      <c r="U4192" s="1" t="s">
        <v>28</v>
      </c>
      <c r="V4192" t="s">
        <v>29</v>
      </c>
      <c r="W4192"/>
      <c r="X4192" t="s">
        <v>30</v>
      </c>
    </row>
    <row r="4193" spans="2:24">
      <c r="B4193" s="2" t="s">
        <v>5980</v>
      </c>
      <c r="C4193" s="1">
        <v>9463444350</v>
      </c>
      <c r="D4193" s="1"/>
      <c r="E4193" s="1"/>
      <c r="F4193" s="1"/>
      <c r="G4193" s="1" t="s">
        <v>146</v>
      </c>
      <c r="H4193" s="1" t="s">
        <v>1268</v>
      </c>
      <c r="I4193"/>
      <c r="J4193"/>
      <c r="K4193"/>
      <c r="L4193"/>
      <c r="M4193"/>
      <c r="N4193"/>
      <c r="O4193"/>
      <c r="Q4193" t="s">
        <v>25</v>
      </c>
      <c r="R4193" s="1" t="s">
        <v>5981</v>
      </c>
      <c r="S4193" s="1"/>
      <c r="T4193" s="1" t="s">
        <v>450</v>
      </c>
      <c r="U4193" s="1" t="s">
        <v>90</v>
      </c>
      <c r="V4193" t="s">
        <v>29</v>
      </c>
      <c r="W4193"/>
      <c r="X4193" t="s">
        <v>30</v>
      </c>
    </row>
    <row r="4194" spans="2:24">
      <c r="B4194" s="2" t="s">
        <v>5982</v>
      </c>
      <c r="C4194" s="1"/>
      <c r="D4194" s="1"/>
      <c r="E4194" s="1"/>
      <c r="F4194" s="1"/>
      <c r="G4194" s="1"/>
      <c r="H4194" s="1"/>
      <c r="I4194"/>
      <c r="J4194"/>
      <c r="K4194"/>
      <c r="L4194"/>
      <c r="M4194"/>
      <c r="N4194"/>
      <c r="O4194"/>
      <c r="Q4194" t="s">
        <v>25</v>
      </c>
      <c r="R4194" s="1" t="s">
        <v>5983</v>
      </c>
      <c r="S4194" s="1"/>
      <c r="T4194" s="1" t="s">
        <v>258</v>
      </c>
      <c r="U4194" s="1" t="s">
        <v>179</v>
      </c>
      <c r="V4194" t="s">
        <v>29</v>
      </c>
      <c r="W4194"/>
      <c r="X4194" t="s">
        <v>30</v>
      </c>
    </row>
    <row r="4195" spans="2:24">
      <c r="B4195" s="2" t="s">
        <v>5984</v>
      </c>
      <c r="C4195" s="1">
        <v>9359100074</v>
      </c>
      <c r="D4195" s="1"/>
      <c r="E4195" s="1"/>
      <c r="F4195" s="1"/>
      <c r="G4195" s="1" t="s">
        <v>146</v>
      </c>
      <c r="H4195" s="1" t="s">
        <v>476</v>
      </c>
      <c r="I4195"/>
      <c r="J4195"/>
      <c r="K4195"/>
      <c r="L4195"/>
      <c r="M4195"/>
      <c r="N4195"/>
      <c r="O4195"/>
      <c r="Q4195" t="s">
        <v>25</v>
      </c>
      <c r="R4195" s="1" t="s">
        <v>5985</v>
      </c>
      <c r="S4195" s="1"/>
      <c r="T4195" s="1" t="s">
        <v>662</v>
      </c>
      <c r="U4195" s="1" t="s">
        <v>28</v>
      </c>
      <c r="V4195" t="s">
        <v>29</v>
      </c>
      <c r="W4195"/>
      <c r="X4195" t="s">
        <v>30</v>
      </c>
    </row>
    <row r="4196" spans="2:24">
      <c r="B4196" s="2" t="s">
        <v>5986</v>
      </c>
      <c r="C4196" s="1">
        <v>9998525589</v>
      </c>
      <c r="D4196" s="1"/>
      <c r="E4196" s="1"/>
      <c r="F4196" s="1"/>
      <c r="G4196" s="1" t="s">
        <v>146</v>
      </c>
      <c r="H4196" s="1" t="s">
        <v>247</v>
      </c>
      <c r="I4196"/>
      <c r="J4196"/>
      <c r="K4196"/>
      <c r="L4196"/>
      <c r="M4196"/>
      <c r="N4196"/>
      <c r="O4196"/>
      <c r="Q4196" t="s">
        <v>25</v>
      </c>
      <c r="R4196" s="1"/>
      <c r="S4196" s="1"/>
      <c r="T4196" s="1" t="s">
        <v>5987</v>
      </c>
      <c r="U4196" s="1" t="s">
        <v>116</v>
      </c>
      <c r="V4196" t="s">
        <v>29</v>
      </c>
      <c r="W4196"/>
      <c r="X4196" t="s">
        <v>30</v>
      </c>
    </row>
    <row r="4197" spans="2:24">
      <c r="B4197" s="2" t="s">
        <v>5988</v>
      </c>
      <c r="C4197" s="1"/>
      <c r="D4197" s="1"/>
      <c r="E4197" s="1"/>
      <c r="F4197" s="1"/>
      <c r="G4197" s="1"/>
      <c r="H4197" s="1"/>
      <c r="I4197"/>
      <c r="J4197"/>
      <c r="K4197"/>
      <c r="L4197"/>
      <c r="M4197"/>
      <c r="N4197"/>
      <c r="O4197"/>
      <c r="Q4197" t="s">
        <v>25</v>
      </c>
      <c r="R4197" s="1" t="s">
        <v>5989</v>
      </c>
      <c r="S4197" s="1"/>
      <c r="T4197" s="1" t="s">
        <v>849</v>
      </c>
      <c r="U4197" s="1" t="s">
        <v>284</v>
      </c>
      <c r="V4197" t="s">
        <v>29</v>
      </c>
      <c r="W4197"/>
      <c r="X4197" t="s">
        <v>30</v>
      </c>
    </row>
    <row r="4198" spans="2:24">
      <c r="B4198" s="2" t="s">
        <v>5990</v>
      </c>
      <c r="C4198" s="1">
        <v>9876298025</v>
      </c>
      <c r="D4198" s="1"/>
      <c r="E4198" s="1"/>
      <c r="F4198" s="1"/>
      <c r="G4198" s="1" t="s">
        <v>56</v>
      </c>
      <c r="H4198" s="1" t="s">
        <v>46</v>
      </c>
      <c r="I4198"/>
      <c r="J4198"/>
      <c r="K4198"/>
      <c r="L4198"/>
      <c r="M4198"/>
      <c r="N4198"/>
      <c r="O4198"/>
      <c r="Q4198" t="s">
        <v>25</v>
      </c>
      <c r="R4198" s="1" t="s">
        <v>5991</v>
      </c>
      <c r="S4198" s="1"/>
      <c r="T4198" s="1" t="s">
        <v>321</v>
      </c>
      <c r="U4198" s="1" t="s">
        <v>90</v>
      </c>
      <c r="V4198" t="s">
        <v>29</v>
      </c>
      <c r="W4198"/>
      <c r="X4198" t="s">
        <v>30</v>
      </c>
    </row>
    <row r="4199" spans="2:24">
      <c r="B4199" s="2" t="s">
        <v>5992</v>
      </c>
      <c r="C4199" s="1">
        <v>8171826945</v>
      </c>
      <c r="D4199" s="1"/>
      <c r="E4199" s="1"/>
      <c r="F4199" s="1"/>
      <c r="G4199" s="1" t="s">
        <v>146</v>
      </c>
      <c r="H4199" s="1" t="s">
        <v>476</v>
      </c>
      <c r="I4199"/>
      <c r="J4199"/>
      <c r="K4199"/>
      <c r="L4199"/>
      <c r="M4199"/>
      <c r="N4199"/>
      <c r="O4199"/>
      <c r="Q4199" t="s">
        <v>25</v>
      </c>
      <c r="R4199" s="1" t="s">
        <v>5993</v>
      </c>
      <c r="S4199" s="1"/>
      <c r="T4199" s="1" t="s">
        <v>376</v>
      </c>
      <c r="U4199" s="1" t="s">
        <v>28</v>
      </c>
      <c r="V4199" t="s">
        <v>29</v>
      </c>
      <c r="W4199"/>
      <c r="X4199" t="s">
        <v>30</v>
      </c>
    </row>
    <row r="4200" spans="2:24">
      <c r="B4200" s="2" t="s">
        <v>5994</v>
      </c>
      <c r="C4200" s="1">
        <v>7007805470</v>
      </c>
      <c r="D4200" s="1"/>
      <c r="E4200" s="1"/>
      <c r="F4200" s="1"/>
      <c r="G4200" s="1" t="s">
        <v>45</v>
      </c>
      <c r="H4200" s="1" t="s">
        <v>331</v>
      </c>
      <c r="I4200"/>
      <c r="J4200"/>
      <c r="K4200"/>
      <c r="L4200"/>
      <c r="M4200"/>
      <c r="N4200"/>
      <c r="O4200"/>
      <c r="Q4200" t="s">
        <v>25</v>
      </c>
      <c r="R4200" s="1" t="s">
        <v>5995</v>
      </c>
      <c r="S4200" s="1"/>
      <c r="T4200" s="1" t="s">
        <v>294</v>
      </c>
      <c r="U4200" s="1" t="s">
        <v>28</v>
      </c>
      <c r="V4200" t="s">
        <v>29</v>
      </c>
      <c r="W4200"/>
      <c r="X4200" t="s">
        <v>30</v>
      </c>
    </row>
    <row r="4201" spans="2:24">
      <c r="B4201" s="2" t="s">
        <v>5996</v>
      </c>
      <c r="C4201" s="1">
        <v>9873848111</v>
      </c>
      <c r="D4201" s="1"/>
      <c r="E4201" s="1"/>
      <c r="F4201" s="1"/>
      <c r="G4201" s="1" t="s">
        <v>915</v>
      </c>
      <c r="H4201" s="1" t="s">
        <v>57</v>
      </c>
      <c r="I4201"/>
      <c r="J4201"/>
      <c r="K4201"/>
      <c r="L4201"/>
      <c r="M4201"/>
      <c r="N4201"/>
      <c r="O4201"/>
      <c r="Q4201" t="s">
        <v>25</v>
      </c>
      <c r="R4201" s="1"/>
      <c r="S4201" s="1"/>
      <c r="T4201" s="1" t="s">
        <v>93</v>
      </c>
      <c r="U4201" s="1" t="s">
        <v>53</v>
      </c>
      <c r="V4201" t="s">
        <v>29</v>
      </c>
      <c r="W4201"/>
      <c r="X4201" t="s">
        <v>30</v>
      </c>
    </row>
    <row r="4202" spans="2:24">
      <c r="B4202" s="2" t="s">
        <v>5997</v>
      </c>
      <c r="C4202" s="1"/>
      <c r="D4202" s="1"/>
      <c r="E4202" s="1"/>
      <c r="F4202" s="1"/>
      <c r="G4202" s="1"/>
      <c r="H4202" s="1"/>
      <c r="I4202"/>
      <c r="J4202"/>
      <c r="K4202"/>
      <c r="L4202"/>
      <c r="M4202"/>
      <c r="N4202"/>
      <c r="O4202"/>
      <c r="Q4202" t="s">
        <v>25</v>
      </c>
      <c r="R4202" s="1"/>
      <c r="S4202" s="1"/>
      <c r="T4202" s="1" t="s">
        <v>39</v>
      </c>
      <c r="U4202" s="1" t="s">
        <v>28</v>
      </c>
      <c r="V4202" t="s">
        <v>29</v>
      </c>
      <c r="W4202"/>
      <c r="X4202" t="s">
        <v>30</v>
      </c>
    </row>
    <row r="4203" spans="2:24">
      <c r="B4203" s="2" t="s">
        <v>5998</v>
      </c>
      <c r="C4203" s="1"/>
      <c r="D4203" s="1"/>
      <c r="E4203" s="1"/>
      <c r="F4203" s="1"/>
      <c r="G4203" s="1"/>
      <c r="H4203" s="1"/>
      <c r="I4203"/>
      <c r="J4203"/>
      <c r="K4203"/>
      <c r="L4203"/>
      <c r="M4203"/>
      <c r="N4203"/>
      <c r="O4203"/>
      <c r="Q4203" t="s">
        <v>25</v>
      </c>
      <c r="R4203" s="1" t="s">
        <v>5999</v>
      </c>
      <c r="S4203" s="1"/>
      <c r="T4203" s="1" t="s">
        <v>631</v>
      </c>
      <c r="U4203" s="1" t="s">
        <v>102</v>
      </c>
      <c r="V4203" t="s">
        <v>29</v>
      </c>
      <c r="W4203"/>
      <c r="X4203" t="s">
        <v>30</v>
      </c>
    </row>
    <row r="4204" spans="2:24">
      <c r="B4204" s="2" t="s">
        <v>6000</v>
      </c>
      <c r="C4204" s="1"/>
      <c r="D4204" s="1"/>
      <c r="E4204" s="1"/>
      <c r="F4204" s="1"/>
      <c r="G4204" s="1"/>
      <c r="H4204" s="1"/>
      <c r="I4204"/>
      <c r="J4204"/>
      <c r="K4204"/>
      <c r="L4204"/>
      <c r="M4204"/>
      <c r="N4204"/>
      <c r="O4204"/>
      <c r="Q4204" t="s">
        <v>25</v>
      </c>
      <c r="R4204" s="1" t="s">
        <v>6001</v>
      </c>
      <c r="S4204" s="1"/>
      <c r="T4204" s="1" t="s">
        <v>52</v>
      </c>
      <c r="U4204" s="1" t="s">
        <v>53</v>
      </c>
      <c r="V4204" t="s">
        <v>29</v>
      </c>
      <c r="W4204"/>
      <c r="X4204" t="s">
        <v>30</v>
      </c>
    </row>
    <row r="4205" spans="2:24">
      <c r="B4205" s="2" t="s">
        <v>6002</v>
      </c>
      <c r="C4205" s="1">
        <v>9827739877</v>
      </c>
      <c r="D4205" s="1"/>
      <c r="E4205" s="1"/>
      <c r="F4205" s="1"/>
      <c r="G4205" s="1" t="s">
        <v>45</v>
      </c>
      <c r="H4205" s="1" t="s">
        <v>57</v>
      </c>
      <c r="I4205"/>
      <c r="J4205"/>
      <c r="K4205"/>
      <c r="L4205"/>
      <c r="M4205"/>
      <c r="N4205"/>
      <c r="O4205"/>
      <c r="Q4205" t="s">
        <v>25</v>
      </c>
      <c r="R4205" s="1" t="s">
        <v>6003</v>
      </c>
      <c r="S4205" s="1"/>
      <c r="T4205" s="1" t="s">
        <v>516</v>
      </c>
      <c r="U4205" s="1" t="s">
        <v>105</v>
      </c>
      <c r="V4205" t="s">
        <v>29</v>
      </c>
      <c r="W4205"/>
      <c r="X4205" t="s">
        <v>30</v>
      </c>
    </row>
    <row r="4206" spans="2:24">
      <c r="B4206" s="2" t="s">
        <v>6004</v>
      </c>
      <c r="C4206" s="1">
        <v>9334465754</v>
      </c>
      <c r="D4206" s="1"/>
      <c r="E4206" s="1"/>
      <c r="F4206" s="1"/>
      <c r="G4206" s="1" t="s">
        <v>45</v>
      </c>
      <c r="H4206" s="1" t="s">
        <v>46</v>
      </c>
      <c r="I4206"/>
      <c r="J4206"/>
      <c r="K4206"/>
      <c r="L4206"/>
      <c r="M4206"/>
      <c r="N4206"/>
      <c r="O4206"/>
      <c r="Q4206" t="s">
        <v>25</v>
      </c>
      <c r="R4206" s="1" t="s">
        <v>6005</v>
      </c>
      <c r="S4206" s="1"/>
      <c r="T4206" s="1" t="s">
        <v>2637</v>
      </c>
      <c r="U4206" s="1" t="s">
        <v>284</v>
      </c>
      <c r="V4206" t="s">
        <v>29</v>
      </c>
      <c r="W4206"/>
      <c r="X4206" t="s">
        <v>30</v>
      </c>
    </row>
    <row r="4207" spans="2:24">
      <c r="B4207" s="2" t="s">
        <v>6006</v>
      </c>
      <c r="C4207" s="1"/>
      <c r="D4207" s="1"/>
      <c r="E4207" s="1"/>
      <c r="F4207" s="1"/>
      <c r="G4207" s="1"/>
      <c r="H4207" s="1"/>
      <c r="I4207"/>
      <c r="J4207"/>
      <c r="K4207"/>
      <c r="L4207"/>
      <c r="M4207"/>
      <c r="N4207"/>
      <c r="O4207"/>
      <c r="Q4207" t="s">
        <v>25</v>
      </c>
      <c r="R4207" s="1"/>
      <c r="S4207" s="1"/>
      <c r="T4207" s="1" t="s">
        <v>255</v>
      </c>
      <c r="U4207" s="1" t="s">
        <v>116</v>
      </c>
      <c r="V4207" t="s">
        <v>29</v>
      </c>
      <c r="W4207"/>
      <c r="X4207" t="s">
        <v>30</v>
      </c>
    </row>
    <row r="4208" spans="2:24">
      <c r="B4208" s="2" t="s">
        <v>6007</v>
      </c>
      <c r="C4208" s="1"/>
      <c r="D4208" s="1"/>
      <c r="E4208" s="1"/>
      <c r="F4208" s="1"/>
      <c r="G4208" s="1"/>
      <c r="H4208" s="1"/>
      <c r="I4208"/>
      <c r="J4208"/>
      <c r="K4208"/>
      <c r="L4208"/>
      <c r="M4208"/>
      <c r="N4208"/>
      <c r="O4208"/>
      <c r="Q4208" t="s">
        <v>25</v>
      </c>
      <c r="R4208" s="1"/>
      <c r="S4208" s="1"/>
      <c r="T4208" s="1" t="s">
        <v>421</v>
      </c>
      <c r="U4208" s="1" t="s">
        <v>28</v>
      </c>
      <c r="V4208" t="s">
        <v>29</v>
      </c>
      <c r="W4208"/>
      <c r="X4208" t="s">
        <v>30</v>
      </c>
    </row>
    <row r="4209" spans="2:24">
      <c r="B4209" s="2" t="s">
        <v>6008</v>
      </c>
      <c r="C4209" s="1"/>
      <c r="D4209" s="1"/>
      <c r="E4209" s="1"/>
      <c r="F4209" s="1"/>
      <c r="G4209" s="1"/>
      <c r="H4209" s="1"/>
      <c r="I4209"/>
      <c r="J4209"/>
      <c r="K4209"/>
      <c r="L4209"/>
      <c r="M4209"/>
      <c r="N4209"/>
      <c r="O4209"/>
      <c r="Q4209" t="s">
        <v>25</v>
      </c>
      <c r="R4209" s="1"/>
      <c r="S4209" s="1"/>
      <c r="T4209" s="1" t="s">
        <v>309</v>
      </c>
      <c r="U4209" s="1" t="s">
        <v>102</v>
      </c>
      <c r="V4209" t="s">
        <v>29</v>
      </c>
      <c r="W4209"/>
      <c r="X4209" t="s">
        <v>30</v>
      </c>
    </row>
    <row r="4210" spans="2:24">
      <c r="B4210" s="2" t="s">
        <v>6009</v>
      </c>
      <c r="C4210" s="1">
        <v>9599032927</v>
      </c>
      <c r="D4210" s="1"/>
      <c r="E4210" s="1"/>
      <c r="F4210" s="1"/>
      <c r="G4210" s="1" t="s">
        <v>72</v>
      </c>
      <c r="H4210" s="1" t="s">
        <v>231</v>
      </c>
      <c r="I4210"/>
      <c r="J4210"/>
      <c r="K4210"/>
      <c r="L4210"/>
      <c r="M4210"/>
      <c r="N4210"/>
      <c r="O4210"/>
      <c r="Q4210" t="s">
        <v>25</v>
      </c>
      <c r="R4210" s="1" t="s">
        <v>6010</v>
      </c>
      <c r="S4210" s="1"/>
      <c r="T4210" s="1" t="s">
        <v>39</v>
      </c>
      <c r="U4210" s="1" t="s">
        <v>28</v>
      </c>
      <c r="V4210" t="s">
        <v>29</v>
      </c>
      <c r="W4210"/>
      <c r="X4210" t="s">
        <v>30</v>
      </c>
    </row>
    <row r="4211" spans="2:24">
      <c r="B4211" s="2" t="s">
        <v>6011</v>
      </c>
      <c r="C4211" s="1">
        <v>9339450145</v>
      </c>
      <c r="D4211" s="1"/>
      <c r="E4211" s="1"/>
      <c r="F4211" s="1"/>
      <c r="G4211" s="1" t="s">
        <v>146</v>
      </c>
      <c r="H4211" s="1" t="s">
        <v>331</v>
      </c>
      <c r="I4211"/>
      <c r="J4211"/>
      <c r="K4211"/>
      <c r="L4211"/>
      <c r="M4211"/>
      <c r="N4211"/>
      <c r="O4211"/>
      <c r="Q4211" t="s">
        <v>25</v>
      </c>
      <c r="R4211" s="1" t="s">
        <v>6012</v>
      </c>
      <c r="S4211" s="1"/>
      <c r="T4211" s="1" t="s">
        <v>614</v>
      </c>
      <c r="U4211" s="1" t="s">
        <v>70</v>
      </c>
      <c r="V4211" t="s">
        <v>29</v>
      </c>
      <c r="W4211"/>
      <c r="X4211" t="s">
        <v>30</v>
      </c>
    </row>
    <row r="4212" spans="2:24">
      <c r="B4212" s="2" t="s">
        <v>6013</v>
      </c>
      <c r="C4212" s="1">
        <v>9301337524</v>
      </c>
      <c r="D4212" s="1"/>
      <c r="E4212" s="1"/>
      <c r="F4212" s="1"/>
      <c r="G4212" s="1" t="s">
        <v>146</v>
      </c>
      <c r="H4212" s="1" t="s">
        <v>331</v>
      </c>
      <c r="I4212"/>
      <c r="J4212"/>
      <c r="K4212"/>
      <c r="L4212"/>
      <c r="M4212"/>
      <c r="N4212"/>
      <c r="O4212"/>
      <c r="Q4212" t="s">
        <v>25</v>
      </c>
      <c r="R4212" s="1" t="s">
        <v>6014</v>
      </c>
      <c r="S4212" s="1"/>
      <c r="T4212" s="1" t="s">
        <v>519</v>
      </c>
      <c r="U4212" s="1" t="s">
        <v>105</v>
      </c>
      <c r="V4212" t="s">
        <v>29</v>
      </c>
      <c r="W4212"/>
      <c r="X4212" t="s">
        <v>30</v>
      </c>
    </row>
    <row r="4213" spans="2:24">
      <c r="B4213" s="2" t="s">
        <v>6015</v>
      </c>
      <c r="C4213" s="1"/>
      <c r="D4213" s="1"/>
      <c r="E4213" s="1"/>
      <c r="F4213" s="1"/>
      <c r="G4213" s="1"/>
      <c r="H4213" s="1"/>
      <c r="I4213"/>
      <c r="J4213"/>
      <c r="K4213"/>
      <c r="L4213"/>
      <c r="M4213"/>
      <c r="N4213"/>
      <c r="O4213"/>
      <c r="Q4213" t="s">
        <v>25</v>
      </c>
      <c r="R4213" s="1"/>
      <c r="S4213" s="1"/>
      <c r="T4213" s="1" t="s">
        <v>115</v>
      </c>
      <c r="U4213" s="1" t="s">
        <v>116</v>
      </c>
      <c r="V4213" t="s">
        <v>29</v>
      </c>
      <c r="W4213"/>
      <c r="X4213" t="s">
        <v>30</v>
      </c>
    </row>
    <row r="4214" spans="2:24">
      <c r="B4214" s="2" t="s">
        <v>6016</v>
      </c>
      <c r="C4214" s="1"/>
      <c r="D4214" s="1"/>
      <c r="E4214" s="1"/>
      <c r="F4214" s="1"/>
      <c r="G4214" s="1"/>
      <c r="H4214" s="1"/>
      <c r="I4214"/>
      <c r="J4214"/>
      <c r="K4214"/>
      <c r="L4214"/>
      <c r="M4214"/>
      <c r="N4214"/>
      <c r="O4214"/>
      <c r="Q4214" t="s">
        <v>25</v>
      </c>
      <c r="R4214" s="1"/>
      <c r="S4214" s="1"/>
      <c r="T4214" s="1" t="s">
        <v>258</v>
      </c>
      <c r="U4214" s="1" t="s">
        <v>179</v>
      </c>
      <c r="V4214" t="s">
        <v>29</v>
      </c>
      <c r="W4214"/>
      <c r="X4214" t="s">
        <v>30</v>
      </c>
    </row>
    <row r="4215" spans="2:24">
      <c r="B4215" s="2" t="s">
        <v>6017</v>
      </c>
      <c r="C4215" s="1"/>
      <c r="D4215" s="1"/>
      <c r="E4215" s="1"/>
      <c r="F4215" s="1"/>
      <c r="G4215" s="1"/>
      <c r="H4215" s="1"/>
      <c r="I4215"/>
      <c r="J4215"/>
      <c r="K4215"/>
      <c r="L4215"/>
      <c r="M4215"/>
      <c r="N4215"/>
      <c r="O4215"/>
      <c r="Q4215" t="s">
        <v>25</v>
      </c>
      <c r="R4215" s="1" t="s">
        <v>6018</v>
      </c>
      <c r="S4215" s="1"/>
      <c r="T4215" s="1" t="s">
        <v>946</v>
      </c>
      <c r="U4215" s="1" t="s">
        <v>179</v>
      </c>
      <c r="V4215" t="s">
        <v>29</v>
      </c>
      <c r="W4215"/>
      <c r="X4215" t="s">
        <v>30</v>
      </c>
    </row>
    <row r="4216" spans="2:24">
      <c r="B4216" s="2" t="s">
        <v>6019</v>
      </c>
      <c r="C4216" s="1"/>
      <c r="D4216" s="1"/>
      <c r="E4216" s="1"/>
      <c r="F4216" s="1"/>
      <c r="G4216" s="1"/>
      <c r="H4216" s="1"/>
      <c r="I4216"/>
      <c r="J4216"/>
      <c r="K4216"/>
      <c r="L4216"/>
      <c r="M4216"/>
      <c r="N4216"/>
      <c r="O4216"/>
      <c r="Q4216" t="s">
        <v>25</v>
      </c>
      <c r="R4216" s="1" t="s">
        <v>6020</v>
      </c>
      <c r="S4216" s="1"/>
      <c r="T4216" s="1" t="s">
        <v>1428</v>
      </c>
      <c r="U4216" s="1" t="s">
        <v>78</v>
      </c>
      <c r="V4216" t="s">
        <v>29</v>
      </c>
      <c r="W4216"/>
      <c r="X4216" t="s">
        <v>30</v>
      </c>
    </row>
    <row r="4217" spans="2:24">
      <c r="B4217" s="2" t="s">
        <v>6021</v>
      </c>
      <c r="C4217" s="1">
        <v>9896276554</v>
      </c>
      <c r="D4217" s="1"/>
      <c r="E4217" s="1"/>
      <c r="F4217" s="1"/>
      <c r="G4217" s="1" t="s">
        <v>146</v>
      </c>
      <c r="H4217" s="1" t="s">
        <v>476</v>
      </c>
      <c r="I4217"/>
      <c r="J4217"/>
      <c r="K4217"/>
      <c r="L4217"/>
      <c r="M4217"/>
      <c r="N4217"/>
      <c r="O4217"/>
      <c r="Q4217" t="s">
        <v>25</v>
      </c>
      <c r="R4217" s="1" t="s">
        <v>6022</v>
      </c>
      <c r="S4217" s="1"/>
      <c r="T4217" s="1" t="s">
        <v>1550</v>
      </c>
      <c r="U4217" s="1" t="s">
        <v>78</v>
      </c>
      <c r="V4217" t="s">
        <v>29</v>
      </c>
      <c r="W4217"/>
      <c r="X4217" t="s">
        <v>30</v>
      </c>
    </row>
    <row r="4218" spans="2:24">
      <c r="B4218" s="2" t="s">
        <v>6023</v>
      </c>
      <c r="C4218" s="1"/>
      <c r="D4218" s="1"/>
      <c r="E4218" s="1"/>
      <c r="F4218" s="1"/>
      <c r="G4218" s="1"/>
      <c r="H4218" s="1"/>
      <c r="I4218"/>
      <c r="J4218"/>
      <c r="K4218"/>
      <c r="L4218"/>
      <c r="M4218"/>
      <c r="N4218"/>
      <c r="O4218"/>
      <c r="Q4218" t="s">
        <v>25</v>
      </c>
      <c r="R4218" s="1"/>
      <c r="S4218" s="1"/>
      <c r="T4218" s="1" t="s">
        <v>53</v>
      </c>
      <c r="U4218" s="1" t="s">
        <v>53</v>
      </c>
      <c r="V4218" t="s">
        <v>29</v>
      </c>
      <c r="W4218"/>
      <c r="X4218" t="s">
        <v>30</v>
      </c>
    </row>
    <row r="4219" spans="2:24">
      <c r="B4219" s="2" t="s">
        <v>6024</v>
      </c>
      <c r="C4219" s="1">
        <v>9996691002</v>
      </c>
      <c r="D4219" s="1"/>
      <c r="E4219" s="1"/>
      <c r="F4219" s="1"/>
      <c r="G4219" s="1" t="s">
        <v>45</v>
      </c>
      <c r="H4219" s="1" t="s">
        <v>46</v>
      </c>
      <c r="I4219"/>
      <c r="J4219"/>
      <c r="K4219"/>
      <c r="L4219"/>
      <c r="M4219"/>
      <c r="N4219"/>
      <c r="O4219"/>
      <c r="Q4219" t="s">
        <v>25</v>
      </c>
      <c r="R4219" s="1"/>
      <c r="S4219" s="1"/>
      <c r="T4219" s="1" t="s">
        <v>1550</v>
      </c>
      <c r="U4219" s="1" t="s">
        <v>78</v>
      </c>
      <c r="V4219" t="s">
        <v>29</v>
      </c>
      <c r="W4219"/>
      <c r="X4219" t="s">
        <v>30</v>
      </c>
    </row>
    <row r="4220" spans="2:24">
      <c r="B4220" s="2" t="s">
        <v>6025</v>
      </c>
      <c r="C4220" s="1">
        <v>9099818382</v>
      </c>
      <c r="D4220" s="1"/>
      <c r="E4220" s="1"/>
      <c r="F4220" s="1"/>
      <c r="G4220" s="1" t="s">
        <v>45</v>
      </c>
      <c r="H4220" s="1" t="s">
        <v>57</v>
      </c>
      <c r="I4220"/>
      <c r="J4220"/>
      <c r="K4220"/>
      <c r="L4220"/>
      <c r="M4220"/>
      <c r="N4220"/>
      <c r="O4220"/>
      <c r="Q4220" t="s">
        <v>25</v>
      </c>
      <c r="R4220" s="1" t="s">
        <v>6026</v>
      </c>
      <c r="S4220" s="1"/>
      <c r="T4220" s="1" t="s">
        <v>6027</v>
      </c>
      <c r="U4220" s="1" t="s">
        <v>116</v>
      </c>
      <c r="V4220" t="s">
        <v>29</v>
      </c>
      <c r="W4220"/>
      <c r="X4220" t="s">
        <v>30</v>
      </c>
    </row>
    <row r="4221" spans="2:24">
      <c r="B4221" s="2" t="s">
        <v>6028</v>
      </c>
      <c r="C4221" s="1">
        <v>9422054287</v>
      </c>
      <c r="D4221" s="1"/>
      <c r="E4221" s="1"/>
      <c r="F4221" s="1"/>
      <c r="G4221" s="1" t="s">
        <v>45</v>
      </c>
      <c r="H4221" s="1" t="s">
        <v>57</v>
      </c>
      <c r="I4221"/>
      <c r="J4221"/>
      <c r="K4221"/>
      <c r="L4221"/>
      <c r="M4221"/>
      <c r="N4221"/>
      <c r="O4221"/>
      <c r="Q4221" t="s">
        <v>25</v>
      </c>
      <c r="R4221" s="1" t="s">
        <v>6029</v>
      </c>
      <c r="S4221" s="1"/>
      <c r="T4221" s="1" t="s">
        <v>2847</v>
      </c>
      <c r="U4221" s="1" t="s">
        <v>33</v>
      </c>
      <c r="V4221" t="s">
        <v>29</v>
      </c>
      <c r="W4221"/>
      <c r="X4221" t="s">
        <v>30</v>
      </c>
    </row>
    <row r="4222" spans="2:24">
      <c r="B4222" s="2" t="s">
        <v>6030</v>
      </c>
      <c r="C4222" s="1"/>
      <c r="D4222" s="1"/>
      <c r="E4222" s="1"/>
      <c r="F4222" s="1"/>
      <c r="G4222" s="1"/>
      <c r="H4222" s="1"/>
      <c r="I4222"/>
      <c r="J4222"/>
      <c r="K4222"/>
      <c r="L4222"/>
      <c r="M4222"/>
      <c r="N4222"/>
      <c r="O4222"/>
      <c r="Q4222" t="s">
        <v>25</v>
      </c>
      <c r="R4222" s="1" t="s">
        <v>6031</v>
      </c>
      <c r="S4222" s="1"/>
      <c r="T4222" s="1" t="s">
        <v>39</v>
      </c>
      <c r="U4222" s="1" t="s">
        <v>28</v>
      </c>
      <c r="V4222" t="s">
        <v>29</v>
      </c>
      <c r="W4222"/>
      <c r="X4222" t="s">
        <v>30</v>
      </c>
    </row>
    <row r="4223" spans="2:24">
      <c r="B4223" s="2" t="s">
        <v>6032</v>
      </c>
      <c r="C4223" s="1"/>
      <c r="D4223" s="1"/>
      <c r="E4223" s="1"/>
      <c r="F4223" s="1"/>
      <c r="G4223" s="1"/>
      <c r="H4223" s="1"/>
      <c r="I4223"/>
      <c r="J4223"/>
      <c r="K4223"/>
      <c r="L4223"/>
      <c r="M4223"/>
      <c r="N4223"/>
      <c r="O4223"/>
      <c r="Q4223" t="s">
        <v>25</v>
      </c>
      <c r="R4223" s="1"/>
      <c r="S4223" s="1"/>
      <c r="T4223" s="1" t="s">
        <v>52</v>
      </c>
      <c r="U4223" s="1" t="s">
        <v>53</v>
      </c>
      <c r="V4223" t="s">
        <v>29</v>
      </c>
      <c r="W4223"/>
      <c r="X4223" t="s">
        <v>30</v>
      </c>
    </row>
    <row r="4224" spans="2:24">
      <c r="B4224" s="2" t="s">
        <v>6033</v>
      </c>
      <c r="C4224" s="1">
        <v>9997000143</v>
      </c>
      <c r="D4224" s="1"/>
      <c r="E4224" s="1"/>
      <c r="F4224" s="1"/>
      <c r="G4224" s="1" t="s">
        <v>146</v>
      </c>
      <c r="H4224" s="1" t="s">
        <v>1268</v>
      </c>
      <c r="I4224"/>
      <c r="J4224"/>
      <c r="K4224"/>
      <c r="L4224"/>
      <c r="M4224"/>
      <c r="N4224"/>
      <c r="O4224"/>
      <c r="Q4224" t="s">
        <v>25</v>
      </c>
      <c r="R4224" s="1"/>
      <c r="S4224" s="1"/>
      <c r="T4224" s="1" t="s">
        <v>4845</v>
      </c>
      <c r="U4224" s="1" t="s">
        <v>28</v>
      </c>
      <c r="V4224" t="s">
        <v>29</v>
      </c>
      <c r="W4224"/>
      <c r="X4224" t="s">
        <v>30</v>
      </c>
    </row>
    <row r="4225" spans="2:24">
      <c r="B4225" s="2" t="s">
        <v>6034</v>
      </c>
      <c r="C4225" s="1"/>
      <c r="D4225" s="1"/>
      <c r="E4225" s="1"/>
      <c r="F4225" s="1"/>
      <c r="G4225" s="1"/>
      <c r="H4225" s="1"/>
      <c r="I4225"/>
      <c r="J4225"/>
      <c r="K4225"/>
      <c r="L4225"/>
      <c r="M4225"/>
      <c r="N4225"/>
      <c r="O4225"/>
      <c r="Q4225" t="s">
        <v>25</v>
      </c>
      <c r="R4225" s="1" t="s">
        <v>6035</v>
      </c>
      <c r="S4225" s="1"/>
      <c r="T4225" s="1" t="s">
        <v>6036</v>
      </c>
      <c r="U4225" s="1" t="s">
        <v>102</v>
      </c>
      <c r="V4225" t="s">
        <v>29</v>
      </c>
      <c r="W4225"/>
      <c r="X4225" t="s">
        <v>30</v>
      </c>
    </row>
    <row r="4226" spans="2:24">
      <c r="B4226" s="2" t="s">
        <v>6037</v>
      </c>
      <c r="C4226" s="1">
        <v>9232085180</v>
      </c>
      <c r="D4226" s="1"/>
      <c r="E4226" s="1"/>
      <c r="F4226" s="1"/>
      <c r="G4226" s="1" t="s">
        <v>45</v>
      </c>
      <c r="H4226" s="1" t="s">
        <v>510</v>
      </c>
      <c r="I4226"/>
      <c r="J4226"/>
      <c r="K4226"/>
      <c r="L4226"/>
      <c r="M4226"/>
      <c r="N4226"/>
      <c r="O4226"/>
      <c r="Q4226" t="s">
        <v>25</v>
      </c>
      <c r="R4226" s="1" t="s">
        <v>6038</v>
      </c>
      <c r="S4226" s="1"/>
      <c r="T4226" s="1" t="s">
        <v>6039</v>
      </c>
      <c r="U4226" s="1" t="s">
        <v>70</v>
      </c>
      <c r="V4226" t="s">
        <v>29</v>
      </c>
      <c r="W4226"/>
      <c r="X4226" t="s">
        <v>30</v>
      </c>
    </row>
    <row r="4227" spans="2:24">
      <c r="B4227" s="2" t="s">
        <v>6040</v>
      </c>
      <c r="C4227" s="1">
        <v>9999496577</v>
      </c>
      <c r="D4227" s="1"/>
      <c r="E4227" s="1"/>
      <c r="F4227" s="1"/>
      <c r="G4227" s="1" t="s">
        <v>230</v>
      </c>
      <c r="H4227" s="1" t="s">
        <v>46</v>
      </c>
      <c r="I4227"/>
      <c r="J4227"/>
      <c r="K4227"/>
      <c r="L4227"/>
      <c r="M4227"/>
      <c r="N4227"/>
      <c r="O4227"/>
      <c r="Q4227" t="s">
        <v>25</v>
      </c>
      <c r="R4227" s="1" t="s">
        <v>6041</v>
      </c>
      <c r="S4227" s="1"/>
      <c r="T4227" s="1" t="s">
        <v>594</v>
      </c>
      <c r="U4227" s="1" t="s">
        <v>53</v>
      </c>
      <c r="V4227" t="s">
        <v>29</v>
      </c>
      <c r="W4227"/>
      <c r="X4227" t="s">
        <v>30</v>
      </c>
    </row>
    <row r="4228" spans="2:24">
      <c r="B4228" s="2" t="s">
        <v>6042</v>
      </c>
      <c r="C4228" s="1">
        <v>9811396601</v>
      </c>
      <c r="D4228" s="1"/>
      <c r="E4228" s="1"/>
      <c r="F4228" s="1"/>
      <c r="G4228" s="1" t="s">
        <v>72</v>
      </c>
      <c r="H4228" s="1" t="s">
        <v>57</v>
      </c>
      <c r="I4228"/>
      <c r="J4228"/>
      <c r="K4228"/>
      <c r="L4228"/>
      <c r="M4228"/>
      <c r="N4228"/>
      <c r="O4228"/>
      <c r="Q4228" t="s">
        <v>25</v>
      </c>
      <c r="R4228" s="1"/>
      <c r="S4228" s="1"/>
      <c r="T4228" s="1" t="s">
        <v>84</v>
      </c>
      <c r="U4228" s="1" t="s">
        <v>53</v>
      </c>
      <c r="V4228" t="s">
        <v>29</v>
      </c>
      <c r="W4228"/>
      <c r="X4228" t="s">
        <v>30</v>
      </c>
    </row>
    <row r="4229" spans="2:24">
      <c r="B4229" s="2" t="s">
        <v>6043</v>
      </c>
      <c r="C4229" s="1">
        <v>9460645356</v>
      </c>
      <c r="D4229" s="1"/>
      <c r="E4229" s="1"/>
      <c r="F4229" s="1"/>
      <c r="G4229" s="1" t="s">
        <v>72</v>
      </c>
      <c r="H4229" s="1" t="s">
        <v>476</v>
      </c>
      <c r="I4229"/>
      <c r="J4229"/>
      <c r="K4229"/>
      <c r="L4229"/>
      <c r="M4229"/>
      <c r="N4229"/>
      <c r="O4229"/>
      <c r="Q4229" t="s">
        <v>25</v>
      </c>
      <c r="R4229" s="1"/>
      <c r="S4229" s="1"/>
      <c r="T4229" s="1" t="s">
        <v>95</v>
      </c>
      <c r="U4229" s="1" t="s">
        <v>43</v>
      </c>
      <c r="V4229" t="s">
        <v>29</v>
      </c>
      <c r="W4229"/>
      <c r="X4229" t="s">
        <v>30</v>
      </c>
    </row>
    <row r="4230" spans="2:24">
      <c r="B4230" s="2" t="s">
        <v>6044</v>
      </c>
      <c r="C4230" s="1"/>
      <c r="D4230" s="1"/>
      <c r="E4230" s="1"/>
      <c r="F4230" s="1"/>
      <c r="G4230" s="1"/>
      <c r="H4230" s="1"/>
      <c r="I4230"/>
      <c r="J4230"/>
      <c r="K4230"/>
      <c r="L4230"/>
      <c r="M4230"/>
      <c r="N4230"/>
      <c r="O4230"/>
      <c r="Q4230" t="s">
        <v>25</v>
      </c>
      <c r="R4230" s="1" t="s">
        <v>6045</v>
      </c>
      <c r="S4230" s="1"/>
      <c r="T4230" s="1" t="s">
        <v>631</v>
      </c>
      <c r="U4230" s="1" t="s">
        <v>102</v>
      </c>
      <c r="V4230" t="s">
        <v>29</v>
      </c>
      <c r="W4230"/>
      <c r="X4230" t="s">
        <v>30</v>
      </c>
    </row>
    <row r="4231" spans="2:24">
      <c r="B4231" s="2" t="s">
        <v>6046</v>
      </c>
      <c r="C4231" s="1"/>
      <c r="D4231" s="1"/>
      <c r="E4231" s="1"/>
      <c r="F4231" s="1"/>
      <c r="G4231" s="1"/>
      <c r="H4231" s="1"/>
      <c r="I4231"/>
      <c r="J4231"/>
      <c r="K4231"/>
      <c r="L4231"/>
      <c r="M4231"/>
      <c r="N4231"/>
      <c r="O4231"/>
      <c r="Q4231" t="s">
        <v>25</v>
      </c>
      <c r="R4231" s="1" t="s">
        <v>6047</v>
      </c>
      <c r="S4231" s="1"/>
      <c r="T4231" s="1" t="s">
        <v>3862</v>
      </c>
      <c r="U4231" s="1" t="s">
        <v>105</v>
      </c>
      <c r="V4231" t="s">
        <v>29</v>
      </c>
      <c r="W4231"/>
      <c r="X4231" t="s">
        <v>30</v>
      </c>
    </row>
    <row r="4232" spans="2:24">
      <c r="B4232" s="2" t="s">
        <v>6048</v>
      </c>
      <c r="C4232" s="1">
        <v>9687951915</v>
      </c>
      <c r="D4232" s="1"/>
      <c r="E4232" s="1"/>
      <c r="F4232" s="1"/>
      <c r="G4232" s="1" t="s">
        <v>45</v>
      </c>
      <c r="H4232" s="1" t="s">
        <v>57</v>
      </c>
      <c r="I4232"/>
      <c r="J4232"/>
      <c r="K4232"/>
      <c r="L4232"/>
      <c r="M4232"/>
      <c r="N4232"/>
      <c r="O4232"/>
      <c r="Q4232" t="s">
        <v>25</v>
      </c>
      <c r="R4232" s="1"/>
      <c r="S4232" s="1"/>
      <c r="T4232" s="1" t="s">
        <v>1342</v>
      </c>
      <c r="U4232" s="1" t="s">
        <v>116</v>
      </c>
      <c r="V4232" t="s">
        <v>29</v>
      </c>
      <c r="W4232"/>
      <c r="X4232" t="s">
        <v>30</v>
      </c>
    </row>
    <row r="4233" spans="2:24">
      <c r="B4233" s="2" t="s">
        <v>6049</v>
      </c>
      <c r="C4233" s="1">
        <v>9703967849</v>
      </c>
      <c r="D4233" s="1"/>
      <c r="E4233" s="1"/>
      <c r="F4233" s="1"/>
      <c r="G4233" s="1" t="s">
        <v>146</v>
      </c>
      <c r="H4233" s="1" t="s">
        <v>247</v>
      </c>
      <c r="I4233"/>
      <c r="J4233"/>
      <c r="K4233"/>
      <c r="L4233"/>
      <c r="M4233"/>
      <c r="N4233"/>
      <c r="O4233"/>
      <c r="Q4233" t="s">
        <v>25</v>
      </c>
      <c r="R4233" s="1" t="s">
        <v>6050</v>
      </c>
      <c r="S4233" s="1"/>
      <c r="T4233" s="1" t="s">
        <v>184</v>
      </c>
      <c r="U4233" s="1" t="s">
        <v>185</v>
      </c>
      <c r="V4233" t="s">
        <v>29</v>
      </c>
      <c r="W4233"/>
      <c r="X4233" t="s">
        <v>30</v>
      </c>
    </row>
    <row r="4234" spans="2:24">
      <c r="B4234" s="2" t="s">
        <v>6051</v>
      </c>
      <c r="C4234" s="1">
        <v>9123997395</v>
      </c>
      <c r="D4234" s="1"/>
      <c r="E4234" s="1"/>
      <c r="F4234" s="1"/>
      <c r="G4234" s="1" t="s">
        <v>45</v>
      </c>
      <c r="H4234" s="1" t="s">
        <v>247</v>
      </c>
      <c r="I4234"/>
      <c r="J4234"/>
      <c r="K4234"/>
      <c r="L4234"/>
      <c r="M4234"/>
      <c r="N4234"/>
      <c r="O4234"/>
      <c r="Q4234" t="s">
        <v>25</v>
      </c>
      <c r="R4234" s="1"/>
      <c r="S4234" s="1"/>
      <c r="T4234" s="1" t="s">
        <v>849</v>
      </c>
      <c r="U4234" s="1" t="s">
        <v>284</v>
      </c>
      <c r="V4234" t="s">
        <v>29</v>
      </c>
      <c r="W4234"/>
      <c r="X4234" t="s">
        <v>30</v>
      </c>
    </row>
    <row r="4235" spans="2:24">
      <c r="B4235" s="2" t="s">
        <v>6052</v>
      </c>
      <c r="C4235" s="1">
        <v>9899775589</v>
      </c>
      <c r="D4235" s="1"/>
      <c r="E4235" s="1"/>
      <c r="F4235" s="1"/>
      <c r="G4235" s="1" t="s">
        <v>146</v>
      </c>
      <c r="H4235" s="1" t="s">
        <v>247</v>
      </c>
      <c r="I4235"/>
      <c r="J4235"/>
      <c r="K4235"/>
      <c r="L4235"/>
      <c r="M4235"/>
      <c r="N4235"/>
      <c r="O4235"/>
      <c r="Q4235" t="s">
        <v>25</v>
      </c>
      <c r="R4235" s="1" t="s">
        <v>6053</v>
      </c>
      <c r="S4235" s="1"/>
      <c r="T4235" s="1" t="s">
        <v>73</v>
      </c>
      <c r="U4235" s="1" t="s">
        <v>53</v>
      </c>
      <c r="V4235" t="s">
        <v>29</v>
      </c>
      <c r="W4235"/>
      <c r="X4235" t="s">
        <v>30</v>
      </c>
    </row>
    <row r="4236" spans="2:24">
      <c r="B4236" s="2" t="s">
        <v>6054</v>
      </c>
      <c r="C4236" s="1"/>
      <c r="D4236" s="1"/>
      <c r="E4236" s="1"/>
      <c r="F4236" s="1"/>
      <c r="G4236" s="1"/>
      <c r="H4236" s="1"/>
      <c r="I4236"/>
      <c r="J4236"/>
      <c r="K4236"/>
      <c r="L4236"/>
      <c r="M4236"/>
      <c r="N4236"/>
      <c r="O4236"/>
      <c r="Q4236" t="s">
        <v>25</v>
      </c>
      <c r="R4236" s="1" t="s">
        <v>6055</v>
      </c>
      <c r="S4236" s="1"/>
      <c r="T4236" s="1" t="s">
        <v>77</v>
      </c>
      <c r="U4236" s="1" t="s">
        <v>78</v>
      </c>
      <c r="V4236" t="s">
        <v>29</v>
      </c>
      <c r="W4236"/>
      <c r="X4236" t="s">
        <v>30</v>
      </c>
    </row>
    <row r="4237" spans="2:24">
      <c r="B4237" s="2" t="s">
        <v>6056</v>
      </c>
      <c r="C4237" s="1"/>
      <c r="D4237" s="1"/>
      <c r="E4237" s="1"/>
      <c r="F4237" s="1"/>
      <c r="G4237" s="1"/>
      <c r="H4237" s="1"/>
      <c r="I4237"/>
      <c r="J4237"/>
      <c r="K4237"/>
      <c r="L4237"/>
      <c r="M4237"/>
      <c r="N4237"/>
      <c r="O4237"/>
      <c r="Q4237" t="s">
        <v>25</v>
      </c>
      <c r="R4237" s="1"/>
      <c r="S4237" s="1"/>
      <c r="T4237" s="1" t="s">
        <v>52</v>
      </c>
      <c r="U4237" s="1" t="s">
        <v>53</v>
      </c>
      <c r="V4237" t="s">
        <v>29</v>
      </c>
      <c r="W4237"/>
      <c r="X4237" t="s">
        <v>30</v>
      </c>
    </row>
    <row r="4238" spans="2:24">
      <c r="B4238" s="2" t="s">
        <v>6057</v>
      </c>
      <c r="C4238" s="1">
        <v>9829152460</v>
      </c>
      <c r="D4238" s="1"/>
      <c r="E4238" s="1"/>
      <c r="F4238" s="1"/>
      <c r="G4238" s="1" t="s">
        <v>45</v>
      </c>
      <c r="H4238" s="1" t="s">
        <v>331</v>
      </c>
      <c r="I4238"/>
      <c r="J4238"/>
      <c r="K4238"/>
      <c r="L4238"/>
      <c r="M4238"/>
      <c r="N4238"/>
      <c r="O4238"/>
      <c r="Q4238" t="s">
        <v>25</v>
      </c>
      <c r="R4238" s="1" t="s">
        <v>6058</v>
      </c>
      <c r="S4238" s="1"/>
      <c r="T4238" s="1" t="s">
        <v>950</v>
      </c>
      <c r="U4238" s="1" t="s">
        <v>43</v>
      </c>
      <c r="V4238" t="s">
        <v>29</v>
      </c>
      <c r="W4238"/>
      <c r="X4238" t="s">
        <v>30</v>
      </c>
    </row>
    <row r="4239" spans="2:24">
      <c r="B4239" s="2" t="s">
        <v>6059</v>
      </c>
      <c r="C4239" s="1"/>
      <c r="D4239" s="1"/>
      <c r="E4239" s="1"/>
      <c r="F4239" s="1"/>
      <c r="G4239" s="1"/>
      <c r="H4239" s="1"/>
      <c r="I4239"/>
      <c r="J4239"/>
      <c r="K4239"/>
      <c r="L4239"/>
      <c r="M4239"/>
      <c r="N4239"/>
      <c r="O4239"/>
      <c r="Q4239" t="s">
        <v>25</v>
      </c>
      <c r="R4239" s="1"/>
      <c r="S4239" s="1"/>
      <c r="T4239" s="1" t="s">
        <v>115</v>
      </c>
      <c r="U4239" s="1" t="s">
        <v>116</v>
      </c>
      <c r="V4239" t="s">
        <v>29</v>
      </c>
      <c r="W4239"/>
      <c r="X4239" t="s">
        <v>30</v>
      </c>
    </row>
    <row r="4240" spans="2:24">
      <c r="B4240" s="2" t="s">
        <v>6060</v>
      </c>
      <c r="C4240" s="1"/>
      <c r="D4240" s="1"/>
      <c r="E4240" s="1"/>
      <c r="F4240" s="1"/>
      <c r="G4240" s="1"/>
      <c r="H4240" s="1"/>
      <c r="I4240"/>
      <c r="J4240"/>
      <c r="K4240"/>
      <c r="L4240"/>
      <c r="M4240"/>
      <c r="N4240"/>
      <c r="O4240"/>
      <c r="Q4240" t="s">
        <v>25</v>
      </c>
      <c r="R4240" s="1" t="s">
        <v>6061</v>
      </c>
      <c r="S4240" s="1"/>
      <c r="T4240" s="1" t="s">
        <v>1225</v>
      </c>
      <c r="U4240" s="1" t="s">
        <v>179</v>
      </c>
      <c r="V4240" t="s">
        <v>29</v>
      </c>
      <c r="W4240"/>
      <c r="X4240" t="s">
        <v>30</v>
      </c>
    </row>
    <row r="4241" spans="2:24">
      <c r="B4241" s="2" t="s">
        <v>6062</v>
      </c>
      <c r="C4241" s="1">
        <v>9908392731</v>
      </c>
      <c r="D4241" s="1"/>
      <c r="E4241" s="1"/>
      <c r="F4241" s="1"/>
      <c r="G4241" s="1" t="s">
        <v>45</v>
      </c>
      <c r="H4241" s="1" t="s">
        <v>743</v>
      </c>
      <c r="I4241"/>
      <c r="J4241"/>
      <c r="K4241"/>
      <c r="L4241"/>
      <c r="M4241"/>
      <c r="N4241"/>
      <c r="O4241"/>
      <c r="Q4241" t="s">
        <v>25</v>
      </c>
      <c r="R4241" s="1" t="s">
        <v>6063</v>
      </c>
      <c r="S4241" s="1"/>
      <c r="T4241" s="1" t="s">
        <v>184</v>
      </c>
      <c r="U4241" s="1" t="s">
        <v>185</v>
      </c>
      <c r="V4241" t="s">
        <v>29</v>
      </c>
      <c r="W4241"/>
      <c r="X4241" t="s">
        <v>30</v>
      </c>
    </row>
    <row r="4242" spans="2:24">
      <c r="B4242" s="2" t="s">
        <v>6064</v>
      </c>
      <c r="C4242" s="1">
        <v>7893084285</v>
      </c>
      <c r="D4242" s="1"/>
      <c r="E4242" s="1"/>
      <c r="F4242" s="1"/>
      <c r="G4242" s="1" t="s">
        <v>45</v>
      </c>
      <c r="H4242" s="1" t="s">
        <v>476</v>
      </c>
      <c r="I4242"/>
      <c r="J4242"/>
      <c r="K4242"/>
      <c r="L4242"/>
      <c r="M4242"/>
      <c r="N4242"/>
      <c r="O4242"/>
      <c r="Q4242" t="s">
        <v>25</v>
      </c>
      <c r="R4242" s="1"/>
      <c r="S4242" s="1"/>
      <c r="T4242" s="1" t="s">
        <v>6065</v>
      </c>
      <c r="U4242" s="1" t="s">
        <v>276</v>
      </c>
      <c r="V4242" t="s">
        <v>29</v>
      </c>
      <c r="W4242"/>
      <c r="X4242" t="s">
        <v>30</v>
      </c>
    </row>
    <row r="4243" spans="2:24">
      <c r="B4243" s="2" t="s">
        <v>6066</v>
      </c>
      <c r="C4243" s="1">
        <v>9902997323</v>
      </c>
      <c r="D4243" s="1"/>
      <c r="E4243" s="1"/>
      <c r="F4243" s="1"/>
      <c r="G4243" s="1" t="s">
        <v>56</v>
      </c>
      <c r="H4243" s="1" t="s">
        <v>92</v>
      </c>
      <c r="I4243"/>
      <c r="J4243"/>
      <c r="K4243"/>
      <c r="L4243"/>
      <c r="M4243"/>
      <c r="N4243"/>
      <c r="O4243"/>
      <c r="Q4243" t="s">
        <v>25</v>
      </c>
      <c r="R4243" s="1" t="s">
        <v>6067</v>
      </c>
      <c r="S4243" s="1"/>
      <c r="T4243" s="1" t="s">
        <v>6068</v>
      </c>
      <c r="U4243" s="1" t="s">
        <v>102</v>
      </c>
      <c r="V4243" t="s">
        <v>29</v>
      </c>
      <c r="W4243"/>
      <c r="X4243" t="s">
        <v>30</v>
      </c>
    </row>
    <row r="4244" spans="2:24">
      <c r="B4244" s="2" t="s">
        <v>6069</v>
      </c>
      <c r="C4244" s="1">
        <v>9960318822</v>
      </c>
      <c r="D4244" s="1"/>
      <c r="E4244" s="1"/>
      <c r="F4244" s="1"/>
      <c r="G4244" s="1" t="s">
        <v>45</v>
      </c>
      <c r="H4244" s="1" t="s">
        <v>57</v>
      </c>
      <c r="I4244"/>
      <c r="J4244"/>
      <c r="K4244"/>
      <c r="L4244"/>
      <c r="M4244"/>
      <c r="N4244"/>
      <c r="O4244"/>
      <c r="Q4244" t="s">
        <v>25</v>
      </c>
      <c r="R4244" s="1" t="s">
        <v>6070</v>
      </c>
      <c r="S4244" s="1"/>
      <c r="T4244" s="1" t="s">
        <v>6071</v>
      </c>
      <c r="U4244" s="1" t="s">
        <v>33</v>
      </c>
      <c r="V4244" t="s">
        <v>29</v>
      </c>
      <c r="W4244"/>
      <c r="X4244" t="s">
        <v>30</v>
      </c>
    </row>
    <row r="4245" spans="2:24">
      <c r="B4245" s="2" t="s">
        <v>6072</v>
      </c>
      <c r="C4245" s="1"/>
      <c r="D4245" s="1"/>
      <c r="E4245" s="1"/>
      <c r="F4245" s="1"/>
      <c r="G4245" s="1"/>
      <c r="H4245" s="1"/>
      <c r="I4245"/>
      <c r="J4245"/>
      <c r="K4245"/>
      <c r="L4245"/>
      <c r="M4245"/>
      <c r="N4245"/>
      <c r="O4245"/>
      <c r="Q4245" t="s">
        <v>25</v>
      </c>
      <c r="R4245" s="1"/>
      <c r="S4245" s="1"/>
      <c r="T4245" s="1" t="s">
        <v>115</v>
      </c>
      <c r="U4245" s="1" t="s">
        <v>116</v>
      </c>
      <c r="V4245" t="s">
        <v>29</v>
      </c>
      <c r="W4245"/>
      <c r="X4245" t="s">
        <v>30</v>
      </c>
    </row>
    <row r="4246" spans="2:24">
      <c r="B4246" s="2" t="s">
        <v>6073</v>
      </c>
      <c r="C4246" s="1"/>
      <c r="D4246" s="1"/>
      <c r="E4246" s="1"/>
      <c r="F4246" s="1"/>
      <c r="G4246" s="1"/>
      <c r="H4246" s="1"/>
      <c r="I4246"/>
      <c r="J4246"/>
      <c r="K4246"/>
      <c r="L4246"/>
      <c r="M4246"/>
      <c r="N4246"/>
      <c r="O4246"/>
      <c r="Q4246" t="s">
        <v>25</v>
      </c>
      <c r="R4246" s="1" t="s">
        <v>6074</v>
      </c>
      <c r="S4246" s="1"/>
      <c r="T4246" s="1" t="s">
        <v>328</v>
      </c>
      <c r="U4246" s="1" t="s">
        <v>28</v>
      </c>
      <c r="V4246" t="s">
        <v>29</v>
      </c>
      <c r="W4246"/>
      <c r="X4246" t="s">
        <v>30</v>
      </c>
    </row>
    <row r="4247" spans="2:24">
      <c r="B4247" s="2" t="s">
        <v>6075</v>
      </c>
      <c r="C4247" s="1">
        <v>9140854718</v>
      </c>
      <c r="D4247" s="1"/>
      <c r="E4247" s="1"/>
      <c r="F4247" s="1"/>
      <c r="G4247" s="1" t="s">
        <v>45</v>
      </c>
      <c r="H4247" s="1" t="s">
        <v>57</v>
      </c>
      <c r="I4247"/>
      <c r="J4247"/>
      <c r="K4247"/>
      <c r="L4247"/>
      <c r="M4247"/>
      <c r="N4247"/>
      <c r="O4247"/>
      <c r="Q4247" t="s">
        <v>25</v>
      </c>
      <c r="R4247" s="1" t="s">
        <v>6076</v>
      </c>
      <c r="S4247" s="1"/>
      <c r="T4247" s="1" t="s">
        <v>6077</v>
      </c>
      <c r="U4247" s="1" t="s">
        <v>28</v>
      </c>
      <c r="V4247" t="s">
        <v>29</v>
      </c>
      <c r="W4247"/>
      <c r="X4247" t="s">
        <v>30</v>
      </c>
    </row>
    <row r="4248" spans="2:24">
      <c r="B4248" s="2" t="s">
        <v>6078</v>
      </c>
      <c r="C4248" s="1">
        <v>7086715159</v>
      </c>
      <c r="D4248" s="1"/>
      <c r="E4248" s="1"/>
      <c r="F4248" s="1"/>
      <c r="G4248" s="1" t="s">
        <v>72</v>
      </c>
      <c r="H4248" s="1" t="s">
        <v>510</v>
      </c>
      <c r="I4248"/>
      <c r="J4248"/>
      <c r="K4248"/>
      <c r="L4248"/>
      <c r="M4248"/>
      <c r="N4248"/>
      <c r="O4248"/>
      <c r="Q4248" t="s">
        <v>25</v>
      </c>
      <c r="R4248" s="1" t="s">
        <v>6079</v>
      </c>
      <c r="S4248" s="1"/>
      <c r="T4248" s="1" t="s">
        <v>2438</v>
      </c>
      <c r="U4248" s="1" t="s">
        <v>37</v>
      </c>
      <c r="V4248" t="s">
        <v>29</v>
      </c>
      <c r="W4248"/>
      <c r="X4248" t="s">
        <v>30</v>
      </c>
    </row>
    <row r="4249" spans="2:24">
      <c r="B4249" s="2" t="s">
        <v>6080</v>
      </c>
      <c r="C4249" s="1"/>
      <c r="D4249" s="1"/>
      <c r="E4249" s="1"/>
      <c r="F4249" s="1"/>
      <c r="G4249" s="1"/>
      <c r="H4249" s="1"/>
      <c r="I4249"/>
      <c r="J4249"/>
      <c r="K4249"/>
      <c r="L4249"/>
      <c r="M4249"/>
      <c r="N4249"/>
      <c r="O4249"/>
      <c r="Q4249" t="s">
        <v>25</v>
      </c>
      <c r="R4249" s="1" t="s">
        <v>6081</v>
      </c>
      <c r="S4249" s="1"/>
      <c r="T4249" s="1" t="s">
        <v>261</v>
      </c>
      <c r="U4249" s="1" t="s">
        <v>28</v>
      </c>
      <c r="V4249" t="s">
        <v>29</v>
      </c>
      <c r="W4249"/>
      <c r="X4249" t="s">
        <v>30</v>
      </c>
    </row>
    <row r="4250" spans="2:24">
      <c r="B4250" s="2" t="s">
        <v>6082</v>
      </c>
      <c r="C4250" s="1"/>
      <c r="D4250" s="1"/>
      <c r="E4250" s="1"/>
      <c r="F4250" s="1"/>
      <c r="G4250" s="1"/>
      <c r="H4250" s="1"/>
      <c r="I4250"/>
      <c r="J4250"/>
      <c r="K4250"/>
      <c r="L4250"/>
      <c r="M4250"/>
      <c r="N4250"/>
      <c r="O4250"/>
      <c r="Q4250" t="s">
        <v>25</v>
      </c>
      <c r="R4250" s="1" t="s">
        <v>6083</v>
      </c>
      <c r="S4250" s="1"/>
      <c r="T4250" s="1" t="s">
        <v>110</v>
      </c>
      <c r="U4250" s="1" t="s">
        <v>105</v>
      </c>
      <c r="V4250" t="s">
        <v>29</v>
      </c>
      <c r="W4250"/>
      <c r="X4250" t="s">
        <v>30</v>
      </c>
    </row>
    <row r="4251" spans="2:24">
      <c r="B4251" s="2" t="s">
        <v>6084</v>
      </c>
      <c r="C4251" s="1">
        <v>7002019527</v>
      </c>
      <c r="D4251" s="1"/>
      <c r="E4251" s="1"/>
      <c r="F4251" s="1"/>
      <c r="G4251" s="1" t="s">
        <v>45</v>
      </c>
      <c r="H4251" s="1" t="s">
        <v>409</v>
      </c>
      <c r="I4251"/>
      <c r="J4251"/>
      <c r="K4251"/>
      <c r="L4251"/>
      <c r="M4251"/>
      <c r="N4251"/>
      <c r="O4251"/>
      <c r="Q4251" t="s">
        <v>25</v>
      </c>
      <c r="R4251" s="1"/>
      <c r="S4251" s="1"/>
      <c r="T4251" s="1" t="s">
        <v>1896</v>
      </c>
      <c r="U4251" s="1" t="s">
        <v>37</v>
      </c>
      <c r="V4251" t="s">
        <v>29</v>
      </c>
      <c r="W4251"/>
      <c r="X4251" t="s">
        <v>30</v>
      </c>
    </row>
    <row r="4252" spans="2:24">
      <c r="B4252" s="2" t="s">
        <v>6085</v>
      </c>
      <c r="C4252" s="1"/>
      <c r="D4252" s="1"/>
      <c r="E4252" s="1"/>
      <c r="F4252" s="1"/>
      <c r="G4252" s="1"/>
      <c r="H4252" s="1"/>
      <c r="I4252"/>
      <c r="J4252"/>
      <c r="K4252"/>
      <c r="L4252"/>
      <c r="M4252"/>
      <c r="N4252"/>
      <c r="O4252"/>
      <c r="Q4252" t="s">
        <v>25</v>
      </c>
      <c r="R4252" s="1" t="s">
        <v>6086</v>
      </c>
      <c r="S4252" s="1"/>
      <c r="T4252" s="1" t="s">
        <v>211</v>
      </c>
      <c r="U4252" s="1" t="s">
        <v>33</v>
      </c>
      <c r="V4252" t="s">
        <v>29</v>
      </c>
      <c r="W4252"/>
      <c r="X4252" t="s">
        <v>30</v>
      </c>
    </row>
    <row r="4253" spans="2:24">
      <c r="B4253" s="2" t="s">
        <v>6087</v>
      </c>
      <c r="C4253" s="1">
        <v>9321878767</v>
      </c>
      <c r="D4253" s="1"/>
      <c r="E4253" s="1"/>
      <c r="F4253" s="1"/>
      <c r="G4253" s="1" t="s">
        <v>45</v>
      </c>
      <c r="H4253" s="1" t="s">
        <v>57</v>
      </c>
      <c r="I4253"/>
      <c r="J4253"/>
      <c r="K4253"/>
      <c r="L4253"/>
      <c r="M4253"/>
      <c r="N4253"/>
      <c r="O4253"/>
      <c r="Q4253" t="s">
        <v>25</v>
      </c>
      <c r="R4253" s="1" t="s">
        <v>6088</v>
      </c>
      <c r="S4253" s="1"/>
      <c r="T4253" s="1" t="s">
        <v>457</v>
      </c>
      <c r="U4253" s="1" t="s">
        <v>33</v>
      </c>
      <c r="V4253" t="s">
        <v>29</v>
      </c>
      <c r="W4253"/>
      <c r="X4253" t="s">
        <v>30</v>
      </c>
    </row>
    <row r="4254" spans="2:24">
      <c r="B4254" s="2" t="s">
        <v>6089</v>
      </c>
      <c r="C4254" s="1">
        <v>9821394709</v>
      </c>
      <c r="D4254" s="1"/>
      <c r="E4254" s="1"/>
      <c r="F4254" s="1"/>
      <c r="G4254" s="1" t="s">
        <v>72</v>
      </c>
      <c r="H4254" s="1" t="s">
        <v>46</v>
      </c>
      <c r="I4254"/>
      <c r="J4254"/>
      <c r="K4254"/>
      <c r="L4254"/>
      <c r="M4254"/>
      <c r="N4254"/>
      <c r="O4254"/>
      <c r="Q4254" t="s">
        <v>25</v>
      </c>
      <c r="R4254" s="1" t="s">
        <v>6090</v>
      </c>
      <c r="S4254" s="1"/>
      <c r="T4254" s="1" t="s">
        <v>825</v>
      </c>
      <c r="U4254" s="1" t="s">
        <v>43</v>
      </c>
      <c r="V4254" t="s">
        <v>29</v>
      </c>
      <c r="W4254"/>
      <c r="X4254" t="s">
        <v>30</v>
      </c>
    </row>
    <row r="4255" spans="2:24">
      <c r="B4255" s="2" t="s">
        <v>6091</v>
      </c>
      <c r="C4255" s="1"/>
      <c r="D4255" s="1"/>
      <c r="E4255" s="1"/>
      <c r="F4255" s="1"/>
      <c r="G4255" s="1"/>
      <c r="H4255" s="1"/>
      <c r="I4255"/>
      <c r="J4255"/>
      <c r="K4255"/>
      <c r="L4255"/>
      <c r="M4255"/>
      <c r="N4255"/>
      <c r="O4255"/>
      <c r="Q4255" t="s">
        <v>25</v>
      </c>
      <c r="R4255" s="1" t="s">
        <v>6092</v>
      </c>
      <c r="S4255" s="1"/>
      <c r="T4255" s="1" t="s">
        <v>356</v>
      </c>
      <c r="U4255" s="1" t="s">
        <v>78</v>
      </c>
      <c r="V4255" t="s">
        <v>29</v>
      </c>
      <c r="W4255"/>
      <c r="X4255" t="s">
        <v>30</v>
      </c>
    </row>
    <row r="4256" spans="2:24">
      <c r="B4256" s="2" t="s">
        <v>6093</v>
      </c>
      <c r="C4256" s="1">
        <v>9416544988</v>
      </c>
      <c r="D4256" s="1"/>
      <c r="E4256" s="1"/>
      <c r="F4256" s="1"/>
      <c r="G4256" s="1" t="s">
        <v>56</v>
      </c>
      <c r="H4256" s="1" t="s">
        <v>46</v>
      </c>
      <c r="I4256"/>
      <c r="J4256"/>
      <c r="K4256"/>
      <c r="L4256"/>
      <c r="M4256"/>
      <c r="N4256"/>
      <c r="O4256"/>
      <c r="Q4256" t="s">
        <v>25</v>
      </c>
      <c r="R4256" s="1"/>
      <c r="S4256" s="1"/>
      <c r="T4256" s="1" t="s">
        <v>382</v>
      </c>
      <c r="U4256" s="1" t="s">
        <v>53</v>
      </c>
      <c r="V4256" t="s">
        <v>29</v>
      </c>
      <c r="W4256"/>
      <c r="X4256" t="s">
        <v>30</v>
      </c>
    </row>
    <row r="4257" spans="2:24">
      <c r="B4257" s="2" t="s">
        <v>6094</v>
      </c>
      <c r="C4257" s="1"/>
      <c r="D4257" s="1"/>
      <c r="E4257" s="1"/>
      <c r="F4257" s="1"/>
      <c r="G4257" s="1"/>
      <c r="H4257" s="1"/>
      <c r="I4257"/>
      <c r="J4257"/>
      <c r="K4257"/>
      <c r="L4257"/>
      <c r="M4257"/>
      <c r="N4257"/>
      <c r="O4257"/>
      <c r="Q4257" t="s">
        <v>25</v>
      </c>
      <c r="R4257" s="1"/>
      <c r="S4257" s="1"/>
      <c r="T4257" s="1" t="s">
        <v>52</v>
      </c>
      <c r="U4257" s="1" t="s">
        <v>53</v>
      </c>
      <c r="V4257" t="s">
        <v>29</v>
      </c>
      <c r="W4257"/>
      <c r="X4257" t="s">
        <v>30</v>
      </c>
    </row>
    <row r="4258" spans="2:24">
      <c r="B4258" s="2" t="s">
        <v>6095</v>
      </c>
      <c r="C4258" s="1"/>
      <c r="D4258" s="1"/>
      <c r="E4258" s="1"/>
      <c r="F4258" s="1"/>
      <c r="G4258" s="1"/>
      <c r="H4258" s="1"/>
      <c r="I4258"/>
      <c r="J4258"/>
      <c r="K4258"/>
      <c r="L4258"/>
      <c r="M4258"/>
      <c r="N4258"/>
      <c r="O4258"/>
      <c r="Q4258" t="s">
        <v>25</v>
      </c>
      <c r="R4258" s="1" t="s">
        <v>6096</v>
      </c>
      <c r="S4258" s="1"/>
      <c r="T4258" s="1" t="s">
        <v>39</v>
      </c>
      <c r="U4258" s="1" t="s">
        <v>28</v>
      </c>
      <c r="V4258" t="s">
        <v>29</v>
      </c>
      <c r="W4258"/>
      <c r="X4258" t="s">
        <v>30</v>
      </c>
    </row>
    <row r="4259" spans="2:24">
      <c r="B4259" s="2" t="s">
        <v>6097</v>
      </c>
      <c r="C4259" s="1">
        <v>8870887684</v>
      </c>
      <c r="D4259" s="1"/>
      <c r="E4259" s="1"/>
      <c r="F4259" s="1"/>
      <c r="G4259" s="1" t="s">
        <v>56</v>
      </c>
      <c r="H4259" s="1" t="s">
        <v>46</v>
      </c>
      <c r="I4259"/>
      <c r="J4259"/>
      <c r="K4259"/>
      <c r="L4259"/>
      <c r="M4259"/>
      <c r="N4259"/>
      <c r="O4259"/>
      <c r="Q4259" t="s">
        <v>25</v>
      </c>
      <c r="R4259" s="1" t="s">
        <v>6098</v>
      </c>
      <c r="S4259" s="1"/>
      <c r="T4259" s="1" t="s">
        <v>1225</v>
      </c>
      <c r="U4259" s="1" t="s">
        <v>179</v>
      </c>
      <c r="V4259" t="s">
        <v>29</v>
      </c>
      <c r="W4259"/>
      <c r="X4259" t="s">
        <v>30</v>
      </c>
    </row>
    <row r="4260" spans="2:24">
      <c r="B4260" s="2" t="s">
        <v>6099</v>
      </c>
      <c r="C4260" s="1">
        <v>9111112400</v>
      </c>
      <c r="D4260" s="1"/>
      <c r="E4260" s="1"/>
      <c r="F4260" s="1"/>
      <c r="G4260" s="1" t="s">
        <v>230</v>
      </c>
      <c r="H4260" s="1" t="s">
        <v>1065</v>
      </c>
      <c r="I4260"/>
      <c r="J4260"/>
      <c r="K4260"/>
      <c r="L4260"/>
      <c r="M4260"/>
      <c r="N4260"/>
      <c r="O4260"/>
      <c r="Q4260" t="s">
        <v>25</v>
      </c>
      <c r="R4260" s="1"/>
      <c r="S4260" s="1"/>
      <c r="T4260" s="1" t="s">
        <v>356</v>
      </c>
      <c r="U4260" s="1" t="s">
        <v>78</v>
      </c>
      <c r="V4260" t="s">
        <v>29</v>
      </c>
      <c r="W4260"/>
      <c r="X4260" t="s">
        <v>30</v>
      </c>
    </row>
    <row r="4261" spans="2:24">
      <c r="B4261" s="2" t="s">
        <v>6100</v>
      </c>
      <c r="C4261" s="1">
        <v>9999986681</v>
      </c>
      <c r="D4261" s="1"/>
      <c r="E4261" s="1"/>
      <c r="F4261" s="1"/>
      <c r="G4261" s="1" t="s">
        <v>72</v>
      </c>
      <c r="H4261" s="1" t="s">
        <v>46</v>
      </c>
      <c r="I4261"/>
      <c r="J4261"/>
      <c r="K4261"/>
      <c r="L4261"/>
      <c r="M4261"/>
      <c r="N4261"/>
      <c r="O4261"/>
      <c r="Q4261" t="s">
        <v>25</v>
      </c>
      <c r="R4261" s="1" t="s">
        <v>6101</v>
      </c>
      <c r="S4261" s="1"/>
      <c r="T4261" s="1" t="s">
        <v>789</v>
      </c>
      <c r="U4261" s="1" t="s">
        <v>53</v>
      </c>
      <c r="V4261" t="s">
        <v>29</v>
      </c>
      <c r="W4261"/>
      <c r="X4261" t="s">
        <v>30</v>
      </c>
    </row>
    <row r="4262" spans="2:24">
      <c r="B4262" s="2" t="s">
        <v>6102</v>
      </c>
      <c r="C4262" s="1">
        <v>9920031445</v>
      </c>
      <c r="D4262" s="1"/>
      <c r="E4262" s="1"/>
      <c r="F4262" s="1"/>
      <c r="G4262" s="1" t="s">
        <v>45</v>
      </c>
      <c r="H4262" s="1" t="s">
        <v>57</v>
      </c>
      <c r="I4262"/>
      <c r="J4262"/>
      <c r="K4262"/>
      <c r="L4262"/>
      <c r="M4262"/>
      <c r="N4262"/>
      <c r="O4262"/>
      <c r="Q4262" t="s">
        <v>25</v>
      </c>
      <c r="R4262" s="1" t="s">
        <v>6103</v>
      </c>
      <c r="S4262" s="1"/>
      <c r="T4262" s="1" t="s">
        <v>6104</v>
      </c>
      <c r="U4262" s="1" t="s">
        <v>33</v>
      </c>
      <c r="V4262" t="s">
        <v>29</v>
      </c>
      <c r="W4262"/>
      <c r="X4262" t="s">
        <v>30</v>
      </c>
    </row>
    <row r="4263" spans="2:24">
      <c r="B4263" s="2" t="s">
        <v>6105</v>
      </c>
      <c r="C4263" s="1"/>
      <c r="D4263" s="1"/>
      <c r="E4263" s="1"/>
      <c r="F4263" s="1"/>
      <c r="G4263" s="1"/>
      <c r="H4263" s="1"/>
      <c r="I4263"/>
      <c r="J4263"/>
      <c r="K4263"/>
      <c r="L4263"/>
      <c r="M4263"/>
      <c r="N4263"/>
      <c r="O4263"/>
      <c r="Q4263" t="s">
        <v>25</v>
      </c>
      <c r="R4263" s="1" t="s">
        <v>6106</v>
      </c>
      <c r="S4263" s="1"/>
      <c r="T4263" s="1" t="s">
        <v>52</v>
      </c>
      <c r="U4263" s="1" t="s">
        <v>53</v>
      </c>
      <c r="V4263" t="s">
        <v>29</v>
      </c>
      <c r="W4263"/>
      <c r="X4263" t="s">
        <v>30</v>
      </c>
    </row>
    <row r="4264" spans="2:24">
      <c r="B4264" s="2" t="s">
        <v>6107</v>
      </c>
      <c r="C4264" s="1">
        <v>9870436981</v>
      </c>
      <c r="D4264" s="1"/>
      <c r="E4264" s="1"/>
      <c r="F4264" s="1"/>
      <c r="G4264" s="1" t="s">
        <v>146</v>
      </c>
      <c r="H4264" s="1" t="s">
        <v>247</v>
      </c>
      <c r="I4264"/>
      <c r="J4264"/>
      <c r="K4264"/>
      <c r="L4264"/>
      <c r="M4264"/>
      <c r="N4264"/>
      <c r="O4264"/>
      <c r="Q4264" t="s">
        <v>25</v>
      </c>
      <c r="R4264" s="1" t="s">
        <v>6108</v>
      </c>
      <c r="S4264" s="1"/>
      <c r="T4264" s="1" t="s">
        <v>39</v>
      </c>
      <c r="U4264" s="1" t="s">
        <v>28</v>
      </c>
      <c r="V4264" t="s">
        <v>29</v>
      </c>
      <c r="W4264"/>
      <c r="X4264" t="s">
        <v>30</v>
      </c>
    </row>
    <row r="4265" spans="2:24">
      <c r="B4265" s="2" t="s">
        <v>6109</v>
      </c>
      <c r="C4265" s="1">
        <v>9898440690</v>
      </c>
      <c r="D4265" s="1"/>
      <c r="E4265" s="1"/>
      <c r="F4265" s="1"/>
      <c r="G4265" s="1" t="s">
        <v>230</v>
      </c>
      <c r="H4265" s="1" t="s">
        <v>1065</v>
      </c>
      <c r="I4265"/>
      <c r="J4265"/>
      <c r="K4265"/>
      <c r="L4265"/>
      <c r="M4265"/>
      <c r="N4265"/>
      <c r="O4265"/>
      <c r="Q4265" t="s">
        <v>25</v>
      </c>
      <c r="R4265" s="1"/>
      <c r="S4265" s="1"/>
      <c r="T4265" s="1" t="s">
        <v>575</v>
      </c>
      <c r="U4265" s="1" t="s">
        <v>78</v>
      </c>
      <c r="V4265" t="s">
        <v>29</v>
      </c>
      <c r="W4265"/>
      <c r="X4265" t="s">
        <v>30</v>
      </c>
    </row>
    <row r="4266" spans="2:24">
      <c r="B4266" s="2" t="s">
        <v>6110</v>
      </c>
      <c r="C4266" s="1">
        <v>9466478209</v>
      </c>
      <c r="D4266" s="1"/>
      <c r="E4266" s="1"/>
      <c r="F4266" s="1"/>
      <c r="G4266" s="1" t="s">
        <v>45</v>
      </c>
      <c r="H4266" s="1" t="s">
        <v>247</v>
      </c>
      <c r="I4266"/>
      <c r="J4266"/>
      <c r="K4266"/>
      <c r="L4266"/>
      <c r="M4266"/>
      <c r="N4266"/>
      <c r="O4266"/>
      <c r="Q4266" t="s">
        <v>25</v>
      </c>
      <c r="R4266" s="1" t="s">
        <v>6111</v>
      </c>
      <c r="S4266" s="1"/>
      <c r="T4266" s="1" t="s">
        <v>746</v>
      </c>
      <c r="U4266" s="1" t="s">
        <v>78</v>
      </c>
      <c r="V4266" t="s">
        <v>29</v>
      </c>
      <c r="W4266"/>
      <c r="X4266" t="s">
        <v>30</v>
      </c>
    </row>
    <row r="4267" spans="2:24">
      <c r="B4267" s="2" t="s">
        <v>6112</v>
      </c>
      <c r="C4267" s="1"/>
      <c r="D4267" s="1"/>
      <c r="E4267" s="1"/>
      <c r="F4267" s="1"/>
      <c r="G4267" s="1"/>
      <c r="H4267" s="1"/>
      <c r="I4267"/>
      <c r="J4267"/>
      <c r="K4267"/>
      <c r="L4267"/>
      <c r="M4267"/>
      <c r="N4267"/>
      <c r="O4267"/>
      <c r="Q4267" t="s">
        <v>25</v>
      </c>
      <c r="R4267" s="1"/>
      <c r="S4267" s="1"/>
      <c r="T4267" s="1" t="s">
        <v>3440</v>
      </c>
      <c r="U4267" s="1" t="s">
        <v>319</v>
      </c>
      <c r="V4267" t="s">
        <v>29</v>
      </c>
      <c r="W4267"/>
      <c r="X4267" t="s">
        <v>30</v>
      </c>
    </row>
    <row r="4268" spans="2:24">
      <c r="B4268" s="2" t="s">
        <v>6113</v>
      </c>
      <c r="C4268" s="1">
        <v>9311279269</v>
      </c>
      <c r="D4268" s="1"/>
      <c r="E4268" s="1"/>
      <c r="F4268" s="1"/>
      <c r="G4268" s="1" t="s">
        <v>230</v>
      </c>
      <c r="H4268" s="1" t="s">
        <v>46</v>
      </c>
      <c r="I4268"/>
      <c r="J4268"/>
      <c r="K4268"/>
      <c r="L4268"/>
      <c r="M4268"/>
      <c r="N4268"/>
      <c r="O4268"/>
      <c r="Q4268" t="s">
        <v>25</v>
      </c>
      <c r="R4268" s="1"/>
      <c r="S4268" s="1"/>
      <c r="T4268" s="1" t="s">
        <v>301</v>
      </c>
      <c r="U4268" s="1" t="s">
        <v>53</v>
      </c>
      <c r="V4268" t="s">
        <v>29</v>
      </c>
      <c r="W4268"/>
      <c r="X4268" t="s">
        <v>30</v>
      </c>
    </row>
    <row r="4269" spans="2:24">
      <c r="B4269" s="2" t="s">
        <v>6114</v>
      </c>
      <c r="C4269" s="1">
        <v>9315620754</v>
      </c>
      <c r="D4269" s="1"/>
      <c r="E4269" s="1"/>
      <c r="F4269" s="1"/>
      <c r="G4269" s="1" t="s">
        <v>146</v>
      </c>
      <c r="H4269" s="1" t="s">
        <v>331</v>
      </c>
      <c r="I4269"/>
      <c r="J4269"/>
      <c r="K4269"/>
      <c r="L4269"/>
      <c r="M4269"/>
      <c r="N4269"/>
      <c r="O4269"/>
      <c r="Q4269" t="s">
        <v>25</v>
      </c>
      <c r="R4269" s="1" t="s">
        <v>6115</v>
      </c>
      <c r="S4269" s="1"/>
      <c r="T4269" s="1" t="s">
        <v>4319</v>
      </c>
      <c r="U4269" s="1" t="s">
        <v>78</v>
      </c>
      <c r="V4269" t="s">
        <v>29</v>
      </c>
      <c r="W4269"/>
      <c r="X4269" t="s">
        <v>30</v>
      </c>
    </row>
    <row r="4270" spans="2:24">
      <c r="B4270" s="2" t="s">
        <v>6116</v>
      </c>
      <c r="C4270" s="1"/>
      <c r="D4270" s="1"/>
      <c r="E4270" s="1"/>
      <c r="F4270" s="1"/>
      <c r="G4270" s="1"/>
      <c r="H4270" s="1"/>
      <c r="I4270"/>
      <c r="J4270"/>
      <c r="K4270"/>
      <c r="L4270"/>
      <c r="M4270"/>
      <c r="N4270"/>
      <c r="O4270"/>
      <c r="Q4270" t="s">
        <v>25</v>
      </c>
      <c r="R4270" s="1" t="s">
        <v>6117</v>
      </c>
      <c r="S4270" s="1"/>
      <c r="T4270" s="1" t="s">
        <v>575</v>
      </c>
      <c r="U4270" s="1" t="s">
        <v>78</v>
      </c>
      <c r="V4270" t="s">
        <v>29</v>
      </c>
      <c r="W4270"/>
      <c r="X4270" t="s">
        <v>30</v>
      </c>
    </row>
    <row r="4271" spans="2:24">
      <c r="B4271" s="2" t="s">
        <v>6118</v>
      </c>
      <c r="C4271" s="1">
        <v>9917330044</v>
      </c>
      <c r="D4271" s="1"/>
      <c r="E4271" s="1"/>
      <c r="F4271" s="1"/>
      <c r="G4271" s="1" t="s">
        <v>146</v>
      </c>
      <c r="H4271" s="1" t="s">
        <v>247</v>
      </c>
      <c r="I4271"/>
      <c r="J4271"/>
      <c r="K4271"/>
      <c r="L4271"/>
      <c r="M4271"/>
      <c r="N4271"/>
      <c r="O4271"/>
      <c r="Q4271" t="s">
        <v>25</v>
      </c>
      <c r="R4271" s="1" t="s">
        <v>6119</v>
      </c>
      <c r="S4271" s="1"/>
      <c r="T4271" s="1" t="s">
        <v>1326</v>
      </c>
      <c r="U4271" s="1" t="s">
        <v>28</v>
      </c>
      <c r="V4271" t="s">
        <v>29</v>
      </c>
      <c r="W4271"/>
      <c r="X4271" t="s">
        <v>30</v>
      </c>
    </row>
    <row r="4272" spans="2:24">
      <c r="B4272" s="2" t="s">
        <v>6120</v>
      </c>
      <c r="C4272" s="1"/>
      <c r="D4272" s="1"/>
      <c r="E4272" s="1"/>
      <c r="F4272" s="1"/>
      <c r="G4272" s="1"/>
      <c r="H4272" s="1"/>
      <c r="I4272"/>
      <c r="J4272"/>
      <c r="K4272"/>
      <c r="L4272"/>
      <c r="M4272"/>
      <c r="N4272"/>
      <c r="O4272"/>
      <c r="Q4272" t="s">
        <v>25</v>
      </c>
      <c r="R4272" s="1" t="s">
        <v>6121</v>
      </c>
      <c r="S4272" s="1"/>
      <c r="T4272" s="1" t="s">
        <v>678</v>
      </c>
      <c r="U4272" s="1" t="s">
        <v>90</v>
      </c>
      <c r="V4272" t="s">
        <v>29</v>
      </c>
      <c r="W4272"/>
      <c r="X4272" t="s">
        <v>30</v>
      </c>
    </row>
    <row r="4273" spans="2:24">
      <c r="B4273" s="2" t="s">
        <v>6122</v>
      </c>
      <c r="C4273" s="1">
        <v>6303890345</v>
      </c>
      <c r="D4273" s="1"/>
      <c r="E4273" s="1"/>
      <c r="F4273" s="1"/>
      <c r="G4273" s="1" t="s">
        <v>72</v>
      </c>
      <c r="H4273" s="1" t="s">
        <v>57</v>
      </c>
      <c r="I4273"/>
      <c r="J4273"/>
      <c r="K4273"/>
      <c r="L4273"/>
      <c r="M4273"/>
      <c r="N4273"/>
      <c r="O4273"/>
      <c r="Q4273" t="s">
        <v>25</v>
      </c>
      <c r="R4273" s="1" t="s">
        <v>6123</v>
      </c>
      <c r="S4273" s="1"/>
      <c r="T4273" s="1" t="s">
        <v>1219</v>
      </c>
      <c r="U4273" s="1" t="s">
        <v>276</v>
      </c>
      <c r="V4273" t="s">
        <v>29</v>
      </c>
      <c r="W4273"/>
      <c r="X4273" t="s">
        <v>30</v>
      </c>
    </row>
    <row r="4274" spans="2:24">
      <c r="B4274" s="2" t="s">
        <v>6124</v>
      </c>
      <c r="C4274" s="1"/>
      <c r="D4274" s="1"/>
      <c r="E4274" s="1"/>
      <c r="F4274" s="1"/>
      <c r="G4274" s="1"/>
      <c r="H4274" s="1"/>
      <c r="I4274"/>
      <c r="J4274"/>
      <c r="K4274"/>
      <c r="L4274"/>
      <c r="M4274"/>
      <c r="N4274"/>
      <c r="O4274"/>
      <c r="Q4274" t="s">
        <v>25</v>
      </c>
      <c r="R4274" s="1" t="s">
        <v>6125</v>
      </c>
      <c r="S4274" s="1"/>
      <c r="T4274" s="1" t="s">
        <v>39</v>
      </c>
      <c r="U4274" s="1" t="s">
        <v>28</v>
      </c>
      <c r="V4274" t="s">
        <v>29</v>
      </c>
      <c r="W4274"/>
      <c r="X4274" t="s">
        <v>30</v>
      </c>
    </row>
    <row r="4275" spans="2:24">
      <c r="B4275" s="2" t="s">
        <v>6126</v>
      </c>
      <c r="C4275" s="1">
        <v>7874699991</v>
      </c>
      <c r="D4275" s="1"/>
      <c r="E4275" s="1"/>
      <c r="F4275" s="1"/>
      <c r="G4275" s="1" t="s">
        <v>45</v>
      </c>
      <c r="H4275" s="1" t="s">
        <v>57</v>
      </c>
      <c r="I4275"/>
      <c r="J4275"/>
      <c r="K4275"/>
      <c r="L4275"/>
      <c r="M4275"/>
      <c r="N4275"/>
      <c r="O4275"/>
      <c r="Q4275" t="s">
        <v>25</v>
      </c>
      <c r="R4275" s="1"/>
      <c r="S4275" s="1"/>
      <c r="T4275" s="1" t="s">
        <v>558</v>
      </c>
      <c r="U4275" s="1" t="s">
        <v>116</v>
      </c>
      <c r="V4275" t="s">
        <v>29</v>
      </c>
      <c r="W4275"/>
      <c r="X4275" t="s">
        <v>30</v>
      </c>
    </row>
    <row r="4276" spans="2:24">
      <c r="B4276" s="2" t="s">
        <v>6127</v>
      </c>
      <c r="C4276" s="1">
        <v>9810018343</v>
      </c>
      <c r="D4276" s="1"/>
      <c r="E4276" s="1"/>
      <c r="F4276" s="1"/>
      <c r="G4276" s="1" t="s">
        <v>72</v>
      </c>
      <c r="H4276" s="1" t="s">
        <v>247</v>
      </c>
      <c r="I4276"/>
      <c r="J4276"/>
      <c r="K4276"/>
      <c r="L4276"/>
      <c r="M4276"/>
      <c r="N4276"/>
      <c r="O4276"/>
      <c r="Q4276" t="s">
        <v>25</v>
      </c>
      <c r="R4276" s="1" t="s">
        <v>6128</v>
      </c>
      <c r="S4276" s="1"/>
      <c r="T4276" s="1" t="s">
        <v>356</v>
      </c>
      <c r="U4276" s="1" t="s">
        <v>78</v>
      </c>
      <c r="V4276" t="s">
        <v>29</v>
      </c>
      <c r="W4276"/>
      <c r="X4276" t="s">
        <v>30</v>
      </c>
    </row>
    <row r="4277" spans="2:24">
      <c r="B4277" s="2" t="s">
        <v>6129</v>
      </c>
      <c r="C4277" s="1">
        <v>9697500049</v>
      </c>
      <c r="D4277" s="1"/>
      <c r="E4277" s="1"/>
      <c r="F4277" s="1"/>
      <c r="G4277" s="1" t="s">
        <v>45</v>
      </c>
      <c r="H4277" s="1" t="s">
        <v>57</v>
      </c>
      <c r="I4277"/>
      <c r="J4277"/>
      <c r="K4277"/>
      <c r="L4277"/>
      <c r="M4277"/>
      <c r="N4277"/>
      <c r="O4277"/>
      <c r="Q4277" t="s">
        <v>25</v>
      </c>
      <c r="R4277" s="1"/>
      <c r="S4277" s="1"/>
      <c r="T4277" s="1" t="s">
        <v>6130</v>
      </c>
      <c r="U4277" s="1" t="s">
        <v>90</v>
      </c>
      <c r="V4277" t="s">
        <v>29</v>
      </c>
      <c r="W4277"/>
      <c r="X4277" t="s">
        <v>30</v>
      </c>
    </row>
    <row r="4278" spans="2:24">
      <c r="B4278" s="2" t="s">
        <v>6131</v>
      </c>
      <c r="C4278" s="1"/>
      <c r="D4278" s="1"/>
      <c r="E4278" s="1"/>
      <c r="F4278" s="1"/>
      <c r="G4278" s="1"/>
      <c r="H4278" s="1"/>
      <c r="I4278"/>
      <c r="J4278"/>
      <c r="K4278"/>
      <c r="L4278"/>
      <c r="M4278"/>
      <c r="N4278"/>
      <c r="O4278"/>
      <c r="Q4278" t="s">
        <v>25</v>
      </c>
      <c r="R4278" s="1" t="s">
        <v>6132</v>
      </c>
      <c r="S4278" s="1"/>
      <c r="T4278" s="1" t="s">
        <v>1896</v>
      </c>
      <c r="U4278" s="1" t="s">
        <v>37</v>
      </c>
      <c r="V4278" t="s">
        <v>29</v>
      </c>
      <c r="W4278"/>
      <c r="X4278" t="s">
        <v>30</v>
      </c>
    </row>
    <row r="4279" spans="2:24">
      <c r="B4279" s="2" t="s">
        <v>6133</v>
      </c>
      <c r="C4279" s="1"/>
      <c r="D4279" s="1"/>
      <c r="E4279" s="1"/>
      <c r="F4279" s="1"/>
      <c r="G4279" s="1"/>
      <c r="H4279" s="1"/>
      <c r="I4279"/>
      <c r="J4279"/>
      <c r="K4279"/>
      <c r="L4279"/>
      <c r="M4279"/>
      <c r="N4279"/>
      <c r="O4279"/>
      <c r="Q4279" t="s">
        <v>25</v>
      </c>
      <c r="R4279" s="1" t="s">
        <v>6134</v>
      </c>
      <c r="S4279" s="1"/>
      <c r="T4279" s="1" t="s">
        <v>52</v>
      </c>
      <c r="U4279" s="1" t="s">
        <v>53</v>
      </c>
      <c r="V4279" t="s">
        <v>29</v>
      </c>
      <c r="W4279"/>
      <c r="X4279" t="s">
        <v>30</v>
      </c>
    </row>
    <row r="4280" spans="2:24">
      <c r="B4280" s="2" t="s">
        <v>6135</v>
      </c>
      <c r="C4280" s="1"/>
      <c r="D4280" s="1"/>
      <c r="E4280" s="1"/>
      <c r="F4280" s="1"/>
      <c r="G4280" s="1"/>
      <c r="H4280" s="1"/>
      <c r="I4280"/>
      <c r="J4280"/>
      <c r="K4280"/>
      <c r="L4280"/>
      <c r="M4280"/>
      <c r="N4280"/>
      <c r="O4280"/>
      <c r="Q4280" t="s">
        <v>25</v>
      </c>
      <c r="R4280" s="1"/>
      <c r="S4280" s="1"/>
      <c r="T4280" s="1" t="s">
        <v>184</v>
      </c>
      <c r="U4280" s="1" t="s">
        <v>185</v>
      </c>
      <c r="V4280" t="s">
        <v>29</v>
      </c>
      <c r="W4280"/>
      <c r="X4280" t="s">
        <v>30</v>
      </c>
    </row>
    <row r="4281" spans="2:24">
      <c r="B4281" s="2" t="s">
        <v>6136</v>
      </c>
      <c r="C4281" s="1">
        <v>9800000127</v>
      </c>
      <c r="D4281" s="1"/>
      <c r="E4281" s="1"/>
      <c r="F4281" s="1"/>
      <c r="G4281" s="1" t="s">
        <v>1942</v>
      </c>
      <c r="H4281" s="1" t="s">
        <v>476</v>
      </c>
      <c r="I4281"/>
      <c r="J4281"/>
      <c r="K4281"/>
      <c r="L4281"/>
      <c r="M4281"/>
      <c r="N4281"/>
      <c r="O4281"/>
      <c r="Q4281" t="s">
        <v>25</v>
      </c>
      <c r="R4281" s="1" t="s">
        <v>6137</v>
      </c>
      <c r="S4281" s="1"/>
      <c r="T4281" s="1" t="s">
        <v>516</v>
      </c>
      <c r="U4281" s="1" t="s">
        <v>105</v>
      </c>
      <c r="V4281" t="s">
        <v>29</v>
      </c>
      <c r="W4281"/>
      <c r="X4281" t="s">
        <v>30</v>
      </c>
    </row>
    <row r="4282" spans="2:24">
      <c r="B4282" s="2" t="s">
        <v>6138</v>
      </c>
      <c r="C4282" s="1"/>
      <c r="D4282" s="1"/>
      <c r="E4282" s="1"/>
      <c r="F4282" s="1"/>
      <c r="G4282" s="1"/>
      <c r="H4282" s="1"/>
      <c r="I4282"/>
      <c r="J4282"/>
      <c r="K4282"/>
      <c r="L4282"/>
      <c r="M4282"/>
      <c r="N4282"/>
      <c r="O4282"/>
      <c r="Q4282" t="s">
        <v>25</v>
      </c>
      <c r="R4282" s="1" t="s">
        <v>6139</v>
      </c>
      <c r="S4282" s="1"/>
      <c r="T4282" s="1" t="s">
        <v>39</v>
      </c>
      <c r="U4282" s="1" t="s">
        <v>28</v>
      </c>
      <c r="V4282" t="s">
        <v>29</v>
      </c>
      <c r="W4282"/>
      <c r="X4282" t="s">
        <v>30</v>
      </c>
    </row>
    <row r="4283" spans="2:24">
      <c r="B4283" s="2" t="s">
        <v>6140</v>
      </c>
      <c r="C4283" s="1"/>
      <c r="D4283" s="1"/>
      <c r="E4283" s="1"/>
      <c r="F4283" s="1"/>
      <c r="G4283" s="1"/>
      <c r="H4283" s="1"/>
      <c r="I4283"/>
      <c r="J4283"/>
      <c r="K4283"/>
      <c r="L4283"/>
      <c r="M4283"/>
      <c r="N4283"/>
      <c r="O4283"/>
      <c r="Q4283" t="s">
        <v>25</v>
      </c>
      <c r="R4283" s="1"/>
      <c r="S4283" s="1"/>
      <c r="T4283" s="1" t="s">
        <v>474</v>
      </c>
      <c r="U4283" s="1" t="s">
        <v>33</v>
      </c>
      <c r="V4283" t="s">
        <v>29</v>
      </c>
      <c r="W4283"/>
      <c r="X4283" t="s">
        <v>30</v>
      </c>
    </row>
    <row r="4284" spans="2:24">
      <c r="B4284" s="2" t="s">
        <v>6141</v>
      </c>
      <c r="C4284" s="1">
        <v>8077516780</v>
      </c>
      <c r="D4284" s="1"/>
      <c r="E4284" s="1"/>
      <c r="F4284" s="1"/>
      <c r="G4284" s="1" t="s">
        <v>45</v>
      </c>
      <c r="H4284" s="1" t="s">
        <v>476</v>
      </c>
      <c r="I4284"/>
      <c r="J4284"/>
      <c r="K4284"/>
      <c r="L4284"/>
      <c r="M4284"/>
      <c r="N4284"/>
      <c r="O4284"/>
      <c r="Q4284" t="s">
        <v>25</v>
      </c>
      <c r="R4284" s="1" t="s">
        <v>6142</v>
      </c>
      <c r="S4284" s="1"/>
      <c r="T4284" s="1" t="s">
        <v>167</v>
      </c>
      <c r="U4284" s="1" t="s">
        <v>28</v>
      </c>
      <c r="V4284" t="s">
        <v>29</v>
      </c>
      <c r="W4284"/>
      <c r="X4284" t="s">
        <v>30</v>
      </c>
    </row>
    <row r="4285" spans="2:24">
      <c r="B4285" s="2" t="s">
        <v>6143</v>
      </c>
      <c r="C4285" s="1">
        <v>9818188426</v>
      </c>
      <c r="D4285" s="1"/>
      <c r="E4285" s="1"/>
      <c r="F4285" s="1"/>
      <c r="G4285" s="1" t="s">
        <v>56</v>
      </c>
      <c r="H4285" s="1" t="s">
        <v>57</v>
      </c>
      <c r="I4285"/>
      <c r="J4285"/>
      <c r="K4285"/>
      <c r="L4285"/>
      <c r="M4285"/>
      <c r="N4285"/>
      <c r="O4285"/>
      <c r="Q4285" t="s">
        <v>25</v>
      </c>
      <c r="R4285" s="1" t="s">
        <v>6144</v>
      </c>
      <c r="S4285" s="1"/>
      <c r="T4285" s="1" t="s">
        <v>73</v>
      </c>
      <c r="U4285" s="1" t="s">
        <v>53</v>
      </c>
      <c r="V4285" t="s">
        <v>29</v>
      </c>
      <c r="W4285"/>
      <c r="X4285" t="s">
        <v>30</v>
      </c>
    </row>
    <row r="4286" spans="2:24">
      <c r="B4286" s="2" t="s">
        <v>6145</v>
      </c>
      <c r="C4286" s="1"/>
      <c r="D4286" s="1"/>
      <c r="E4286" s="1"/>
      <c r="F4286" s="1"/>
      <c r="G4286" s="1"/>
      <c r="H4286" s="1"/>
      <c r="I4286"/>
      <c r="J4286"/>
      <c r="K4286"/>
      <c r="L4286"/>
      <c r="M4286"/>
      <c r="N4286"/>
      <c r="O4286"/>
      <c r="Q4286" t="s">
        <v>25</v>
      </c>
      <c r="R4286" s="1" t="s">
        <v>97</v>
      </c>
      <c r="S4286" s="1"/>
      <c r="T4286" s="1" t="s">
        <v>157</v>
      </c>
      <c r="U4286" s="1" t="s">
        <v>158</v>
      </c>
      <c r="V4286" t="s">
        <v>29</v>
      </c>
      <c r="W4286"/>
      <c r="X4286" t="s">
        <v>30</v>
      </c>
    </row>
    <row r="4287" spans="2:24">
      <c r="B4287" s="2" t="s">
        <v>6146</v>
      </c>
      <c r="C4287" s="1">
        <v>9822220895</v>
      </c>
      <c r="D4287" s="1"/>
      <c r="E4287" s="1"/>
      <c r="F4287" s="1"/>
      <c r="G4287" s="1" t="s">
        <v>45</v>
      </c>
      <c r="H4287" s="1" t="s">
        <v>57</v>
      </c>
      <c r="I4287"/>
      <c r="J4287"/>
      <c r="K4287"/>
      <c r="L4287"/>
      <c r="M4287"/>
      <c r="N4287"/>
      <c r="O4287"/>
      <c r="Q4287" t="s">
        <v>25</v>
      </c>
      <c r="R4287" s="1"/>
      <c r="S4287" s="1"/>
      <c r="T4287" s="1" t="s">
        <v>1859</v>
      </c>
      <c r="U4287" s="1" t="s">
        <v>33</v>
      </c>
      <c r="V4287" t="s">
        <v>29</v>
      </c>
      <c r="W4287"/>
      <c r="X4287" t="s">
        <v>30</v>
      </c>
    </row>
    <row r="4288" spans="2:24">
      <c r="B4288" s="2" t="s">
        <v>6147</v>
      </c>
      <c r="C4288" s="1"/>
      <c r="D4288" s="1"/>
      <c r="E4288" s="1"/>
      <c r="F4288" s="1"/>
      <c r="G4288" s="1"/>
      <c r="H4288" s="1"/>
      <c r="I4288"/>
      <c r="J4288"/>
      <c r="K4288"/>
      <c r="L4288"/>
      <c r="M4288"/>
      <c r="N4288"/>
      <c r="O4288"/>
      <c r="Q4288" t="s">
        <v>25</v>
      </c>
      <c r="R4288" s="1" t="s">
        <v>6148</v>
      </c>
      <c r="S4288" s="1"/>
      <c r="T4288" s="1" t="s">
        <v>39</v>
      </c>
      <c r="U4288" s="1" t="s">
        <v>28</v>
      </c>
      <c r="V4288" t="s">
        <v>29</v>
      </c>
      <c r="W4288"/>
      <c r="X4288" t="s">
        <v>30</v>
      </c>
    </row>
    <row r="4289" spans="2:24">
      <c r="B4289" s="2" t="s">
        <v>6149</v>
      </c>
      <c r="C4289" s="1"/>
      <c r="D4289" s="1"/>
      <c r="E4289" s="1"/>
      <c r="F4289" s="1"/>
      <c r="G4289" s="1"/>
      <c r="H4289" s="1"/>
      <c r="I4289"/>
      <c r="J4289"/>
      <c r="K4289"/>
      <c r="L4289"/>
      <c r="M4289"/>
      <c r="N4289"/>
      <c r="O4289"/>
      <c r="Q4289" t="s">
        <v>25</v>
      </c>
      <c r="R4289" s="1" t="s">
        <v>6150</v>
      </c>
      <c r="S4289" s="1"/>
      <c r="T4289" s="1" t="s">
        <v>39</v>
      </c>
      <c r="U4289" s="1" t="s">
        <v>28</v>
      </c>
      <c r="V4289" t="s">
        <v>29</v>
      </c>
      <c r="W4289"/>
      <c r="X4289" t="s">
        <v>30</v>
      </c>
    </row>
    <row r="4290" spans="2:24">
      <c r="B4290" s="2" t="s">
        <v>6151</v>
      </c>
      <c r="C4290" s="1"/>
      <c r="D4290" s="1"/>
      <c r="E4290" s="1"/>
      <c r="F4290" s="1"/>
      <c r="G4290" s="1"/>
      <c r="H4290" s="1"/>
      <c r="I4290"/>
      <c r="J4290"/>
      <c r="K4290"/>
      <c r="L4290"/>
      <c r="M4290"/>
      <c r="N4290"/>
      <c r="O4290"/>
      <c r="Q4290" t="s">
        <v>25</v>
      </c>
      <c r="R4290" s="1" t="s">
        <v>6152</v>
      </c>
      <c r="S4290" s="1"/>
      <c r="T4290" s="1" t="s">
        <v>52</v>
      </c>
      <c r="U4290" s="1" t="s">
        <v>53</v>
      </c>
      <c r="V4290" t="s">
        <v>29</v>
      </c>
      <c r="W4290"/>
      <c r="X4290" t="s">
        <v>30</v>
      </c>
    </row>
    <row r="4291" spans="2:24">
      <c r="B4291" s="2" t="s">
        <v>6153</v>
      </c>
      <c r="C4291" s="1">
        <v>9811506034</v>
      </c>
      <c r="D4291" s="1"/>
      <c r="E4291" s="1"/>
      <c r="F4291" s="1"/>
      <c r="G4291" s="1" t="s">
        <v>146</v>
      </c>
      <c r="H4291" s="1" t="s">
        <v>476</v>
      </c>
      <c r="I4291"/>
      <c r="J4291"/>
      <c r="K4291"/>
      <c r="L4291"/>
      <c r="M4291"/>
      <c r="N4291"/>
      <c r="O4291"/>
      <c r="Q4291" t="s">
        <v>25</v>
      </c>
      <c r="R4291" s="1" t="s">
        <v>6154</v>
      </c>
      <c r="S4291" s="1"/>
      <c r="T4291" s="1" t="s">
        <v>789</v>
      </c>
      <c r="U4291" s="1" t="s">
        <v>53</v>
      </c>
      <c r="V4291" t="s">
        <v>29</v>
      </c>
      <c r="W4291"/>
      <c r="X4291" t="s">
        <v>30</v>
      </c>
    </row>
    <row r="4292" spans="2:24">
      <c r="B4292" s="2" t="s">
        <v>6155</v>
      </c>
      <c r="C4292" s="1"/>
      <c r="D4292" s="1"/>
      <c r="E4292" s="1"/>
      <c r="F4292" s="1"/>
      <c r="G4292" s="1"/>
      <c r="H4292" s="1"/>
      <c r="I4292"/>
      <c r="J4292"/>
      <c r="K4292"/>
      <c r="L4292"/>
      <c r="M4292"/>
      <c r="N4292"/>
      <c r="O4292"/>
      <c r="Q4292" t="s">
        <v>25</v>
      </c>
      <c r="R4292" s="1"/>
      <c r="S4292" s="1"/>
      <c r="T4292" s="1" t="s">
        <v>590</v>
      </c>
      <c r="U4292" s="1" t="s">
        <v>33</v>
      </c>
      <c r="V4292" t="s">
        <v>29</v>
      </c>
      <c r="W4292"/>
      <c r="X4292" t="s">
        <v>30</v>
      </c>
    </row>
    <row r="4293" spans="2:24">
      <c r="B4293" s="2" t="s">
        <v>6156</v>
      </c>
      <c r="C4293" s="1">
        <v>9068040930</v>
      </c>
      <c r="D4293" s="1"/>
      <c r="E4293" s="1"/>
      <c r="F4293" s="1"/>
      <c r="G4293" s="1" t="s">
        <v>72</v>
      </c>
      <c r="H4293" s="1" t="s">
        <v>46</v>
      </c>
      <c r="I4293"/>
      <c r="J4293"/>
      <c r="K4293"/>
      <c r="L4293"/>
      <c r="M4293"/>
      <c r="N4293"/>
      <c r="O4293"/>
      <c r="Q4293" t="s">
        <v>25</v>
      </c>
      <c r="R4293" s="1" t="s">
        <v>6157</v>
      </c>
      <c r="S4293" s="1"/>
      <c r="T4293" s="1" t="s">
        <v>1191</v>
      </c>
      <c r="U4293" s="1" t="s">
        <v>289</v>
      </c>
      <c r="V4293" t="s">
        <v>29</v>
      </c>
      <c r="W4293"/>
      <c r="X4293" t="s">
        <v>30</v>
      </c>
    </row>
    <row r="4294" spans="2:24">
      <c r="B4294" s="2" t="s">
        <v>6158</v>
      </c>
      <c r="C4294" s="1">
        <v>9910800698</v>
      </c>
      <c r="D4294" s="1"/>
      <c r="E4294" s="1"/>
      <c r="F4294" s="1"/>
      <c r="G4294" s="1" t="s">
        <v>72</v>
      </c>
      <c r="H4294" s="1" t="s">
        <v>1065</v>
      </c>
      <c r="I4294"/>
      <c r="J4294"/>
      <c r="K4294"/>
      <c r="L4294"/>
      <c r="M4294"/>
      <c r="N4294"/>
      <c r="O4294"/>
      <c r="Q4294" t="s">
        <v>25</v>
      </c>
      <c r="R4294" s="1"/>
      <c r="S4294" s="1"/>
      <c r="T4294" s="1" t="s">
        <v>84</v>
      </c>
      <c r="U4294" s="1" t="s">
        <v>53</v>
      </c>
      <c r="V4294" t="s">
        <v>29</v>
      </c>
      <c r="W4294"/>
      <c r="X4294" t="s">
        <v>30</v>
      </c>
    </row>
    <row r="4295" spans="2:24">
      <c r="B4295" s="2" t="s">
        <v>6159</v>
      </c>
      <c r="C4295" s="1"/>
      <c r="D4295" s="1"/>
      <c r="E4295" s="1"/>
      <c r="F4295" s="1"/>
      <c r="G4295" s="1"/>
      <c r="H4295" s="1"/>
      <c r="I4295"/>
      <c r="J4295"/>
      <c r="K4295"/>
      <c r="L4295"/>
      <c r="M4295"/>
      <c r="N4295"/>
      <c r="O4295"/>
      <c r="Q4295" t="s">
        <v>25</v>
      </c>
      <c r="R4295" s="1"/>
      <c r="S4295" s="1"/>
      <c r="T4295" s="1" t="s">
        <v>52</v>
      </c>
      <c r="U4295" s="1" t="s">
        <v>53</v>
      </c>
      <c r="V4295" t="s">
        <v>29</v>
      </c>
      <c r="W4295"/>
      <c r="X4295" t="s">
        <v>30</v>
      </c>
    </row>
    <row r="4296" spans="2:24">
      <c r="B4296" s="2" t="s">
        <v>6160</v>
      </c>
      <c r="C4296" s="1">
        <v>7086419756</v>
      </c>
      <c r="D4296" s="1"/>
      <c r="E4296" s="1"/>
      <c r="F4296" s="1"/>
      <c r="G4296" s="1" t="s">
        <v>915</v>
      </c>
      <c r="H4296" s="1" t="s">
        <v>57</v>
      </c>
      <c r="I4296"/>
      <c r="J4296"/>
      <c r="K4296"/>
      <c r="L4296"/>
      <c r="M4296"/>
      <c r="N4296"/>
      <c r="O4296"/>
      <c r="Q4296" t="s">
        <v>25</v>
      </c>
      <c r="R4296" s="1"/>
      <c r="S4296" s="1"/>
      <c r="T4296" s="1" t="s">
        <v>933</v>
      </c>
      <c r="U4296" s="1" t="s">
        <v>37</v>
      </c>
      <c r="V4296" t="s">
        <v>29</v>
      </c>
      <c r="W4296"/>
      <c r="X4296" t="s">
        <v>30</v>
      </c>
    </row>
    <row r="4297" spans="2:24">
      <c r="B4297" s="2" t="s">
        <v>6161</v>
      </c>
      <c r="C4297" s="1"/>
      <c r="D4297" s="1"/>
      <c r="E4297" s="1"/>
      <c r="F4297" s="1"/>
      <c r="G4297" s="1"/>
      <c r="H4297" s="1"/>
      <c r="I4297"/>
      <c r="J4297"/>
      <c r="K4297"/>
      <c r="L4297"/>
      <c r="M4297"/>
      <c r="N4297"/>
      <c r="O4297"/>
      <c r="Q4297" t="s">
        <v>25</v>
      </c>
      <c r="R4297" s="1"/>
      <c r="S4297" s="1"/>
      <c r="T4297" s="1" t="s">
        <v>423</v>
      </c>
      <c r="U4297" s="1" t="s">
        <v>28</v>
      </c>
      <c r="V4297" t="s">
        <v>29</v>
      </c>
      <c r="W4297"/>
      <c r="X4297" t="s">
        <v>30</v>
      </c>
    </row>
    <row r="4298" spans="2:24">
      <c r="B4298" s="2" t="s">
        <v>6162</v>
      </c>
      <c r="C4298" s="1">
        <v>9235309760</v>
      </c>
      <c r="D4298" s="1"/>
      <c r="E4298" s="1"/>
      <c r="F4298" s="1"/>
      <c r="G4298" s="1" t="s">
        <v>45</v>
      </c>
      <c r="H4298" s="1" t="s">
        <v>331</v>
      </c>
      <c r="I4298"/>
      <c r="J4298"/>
      <c r="K4298"/>
      <c r="L4298"/>
      <c r="M4298"/>
      <c r="N4298"/>
      <c r="O4298"/>
      <c r="Q4298" t="s">
        <v>25</v>
      </c>
      <c r="R4298" s="1" t="s">
        <v>6163</v>
      </c>
      <c r="S4298" s="1"/>
      <c r="T4298" s="1" t="s">
        <v>176</v>
      </c>
      <c r="U4298" s="1" t="s">
        <v>28</v>
      </c>
      <c r="V4298" t="s">
        <v>29</v>
      </c>
      <c r="W4298"/>
      <c r="X4298" t="s">
        <v>30</v>
      </c>
    </row>
    <row r="4299" spans="2:24">
      <c r="B4299" s="2" t="s">
        <v>6164</v>
      </c>
      <c r="C4299" s="1"/>
      <c r="D4299" s="1"/>
      <c r="E4299" s="1"/>
      <c r="F4299" s="1"/>
      <c r="G4299" s="1"/>
      <c r="H4299" s="1"/>
      <c r="I4299"/>
      <c r="J4299"/>
      <c r="K4299"/>
      <c r="L4299"/>
      <c r="M4299"/>
      <c r="N4299"/>
      <c r="O4299"/>
      <c r="Q4299" t="s">
        <v>25</v>
      </c>
      <c r="R4299" s="1" t="s">
        <v>6165</v>
      </c>
      <c r="S4299" s="1"/>
      <c r="T4299" s="1" t="s">
        <v>474</v>
      </c>
      <c r="U4299" s="1" t="s">
        <v>33</v>
      </c>
      <c r="V4299" t="s">
        <v>29</v>
      </c>
      <c r="W4299"/>
      <c r="X4299" t="s">
        <v>30</v>
      </c>
    </row>
    <row r="4300" spans="2:24">
      <c r="B4300" s="2" t="s">
        <v>6166</v>
      </c>
      <c r="C4300" s="1">
        <v>9777770254</v>
      </c>
      <c r="D4300" s="1"/>
      <c r="E4300" s="1"/>
      <c r="F4300" s="1"/>
      <c r="G4300" s="1" t="s">
        <v>56</v>
      </c>
      <c r="H4300" s="1" t="s">
        <v>247</v>
      </c>
      <c r="I4300"/>
      <c r="J4300"/>
      <c r="K4300"/>
      <c r="L4300"/>
      <c r="M4300"/>
      <c r="N4300"/>
      <c r="O4300"/>
      <c r="Q4300" t="s">
        <v>25</v>
      </c>
      <c r="R4300" s="1"/>
      <c r="S4300" s="1"/>
      <c r="T4300" s="1" t="s">
        <v>962</v>
      </c>
      <c r="U4300" s="1" t="s">
        <v>240</v>
      </c>
      <c r="V4300" t="s">
        <v>29</v>
      </c>
      <c r="W4300"/>
      <c r="X4300" t="s">
        <v>30</v>
      </c>
    </row>
    <row r="4301" spans="2:24">
      <c r="B4301" s="2" t="s">
        <v>6167</v>
      </c>
      <c r="C4301" s="1"/>
      <c r="D4301" s="1"/>
      <c r="E4301" s="1"/>
      <c r="F4301" s="1"/>
      <c r="G4301" s="1"/>
      <c r="H4301" s="1"/>
      <c r="I4301"/>
      <c r="J4301"/>
      <c r="K4301"/>
      <c r="L4301"/>
      <c r="M4301"/>
      <c r="N4301"/>
      <c r="O4301"/>
      <c r="Q4301" t="s">
        <v>25</v>
      </c>
      <c r="R4301" s="1"/>
      <c r="S4301" s="1"/>
      <c r="T4301" s="1" t="s">
        <v>6168</v>
      </c>
      <c r="U4301" s="1" t="s">
        <v>33</v>
      </c>
      <c r="V4301" t="s">
        <v>29</v>
      </c>
      <c r="W4301"/>
      <c r="X4301" t="s">
        <v>30</v>
      </c>
    </row>
    <row r="4302" spans="2:24">
      <c r="B4302" s="2" t="s">
        <v>6169</v>
      </c>
      <c r="C4302" s="1">
        <v>9096544667</v>
      </c>
      <c r="D4302" s="1"/>
      <c r="E4302" s="1"/>
      <c r="F4302" s="1"/>
      <c r="G4302" s="1" t="s">
        <v>146</v>
      </c>
      <c r="H4302" s="1" t="s">
        <v>331</v>
      </c>
      <c r="I4302"/>
      <c r="J4302"/>
      <c r="K4302"/>
      <c r="L4302"/>
      <c r="M4302"/>
      <c r="N4302"/>
      <c r="O4302"/>
      <c r="Q4302" t="s">
        <v>25</v>
      </c>
      <c r="R4302" s="1"/>
      <c r="S4302" s="1"/>
      <c r="T4302" s="1" t="s">
        <v>305</v>
      </c>
      <c r="U4302" s="1" t="s">
        <v>33</v>
      </c>
      <c r="V4302" t="s">
        <v>29</v>
      </c>
      <c r="W4302"/>
      <c r="X4302" t="s">
        <v>30</v>
      </c>
    </row>
    <row r="4303" spans="2:24">
      <c r="B4303" s="2" t="s">
        <v>6170</v>
      </c>
      <c r="C4303" s="1">
        <v>8888565661</v>
      </c>
      <c r="D4303" s="1"/>
      <c r="E4303" s="1"/>
      <c r="F4303" s="1"/>
      <c r="G4303" s="1" t="s">
        <v>146</v>
      </c>
      <c r="H4303" s="1" t="s">
        <v>247</v>
      </c>
      <c r="I4303"/>
      <c r="J4303"/>
      <c r="K4303"/>
      <c r="L4303"/>
      <c r="M4303"/>
      <c r="N4303"/>
      <c r="O4303"/>
      <c r="Q4303" t="s">
        <v>25</v>
      </c>
      <c r="R4303" s="1"/>
      <c r="S4303" s="1"/>
      <c r="T4303" s="1" t="s">
        <v>305</v>
      </c>
      <c r="U4303" s="1" t="s">
        <v>33</v>
      </c>
      <c r="V4303" t="s">
        <v>29</v>
      </c>
      <c r="W4303"/>
      <c r="X4303" t="s">
        <v>30</v>
      </c>
    </row>
    <row r="4304" spans="2:24">
      <c r="B4304" s="2" t="s">
        <v>6171</v>
      </c>
      <c r="C4304" s="1"/>
      <c r="D4304" s="1"/>
      <c r="E4304" s="1"/>
      <c r="F4304" s="1"/>
      <c r="G4304" s="1"/>
      <c r="H4304" s="1"/>
      <c r="I4304"/>
      <c r="J4304"/>
      <c r="K4304"/>
      <c r="L4304"/>
      <c r="M4304"/>
      <c r="N4304"/>
      <c r="O4304"/>
      <c r="Q4304" t="s">
        <v>25</v>
      </c>
      <c r="R4304" s="1" t="s">
        <v>6172</v>
      </c>
      <c r="S4304" s="1"/>
      <c r="T4304" s="1" t="s">
        <v>184</v>
      </c>
      <c r="U4304" s="1" t="s">
        <v>185</v>
      </c>
      <c r="V4304" t="s">
        <v>29</v>
      </c>
      <c r="W4304"/>
      <c r="X4304" t="s">
        <v>30</v>
      </c>
    </row>
    <row r="4305" spans="2:24">
      <c r="B4305" s="2" t="s">
        <v>6173</v>
      </c>
      <c r="C4305" s="1"/>
      <c r="D4305" s="1"/>
      <c r="E4305" s="1"/>
      <c r="F4305" s="1"/>
      <c r="G4305" s="1"/>
      <c r="H4305" s="1"/>
      <c r="I4305"/>
      <c r="J4305"/>
      <c r="K4305"/>
      <c r="L4305"/>
      <c r="M4305"/>
      <c r="N4305"/>
      <c r="O4305"/>
      <c r="Q4305" t="s">
        <v>25</v>
      </c>
      <c r="R4305" s="1" t="s">
        <v>6174</v>
      </c>
      <c r="S4305" s="1"/>
      <c r="T4305" s="1" t="s">
        <v>52</v>
      </c>
      <c r="U4305" s="1" t="s">
        <v>53</v>
      </c>
      <c r="V4305" t="s">
        <v>29</v>
      </c>
      <c r="W4305"/>
      <c r="X4305" t="s">
        <v>30</v>
      </c>
    </row>
    <row r="4306" spans="2:24">
      <c r="B4306" s="2" t="s">
        <v>6175</v>
      </c>
      <c r="C4306" s="1">
        <v>9576479647</v>
      </c>
      <c r="D4306" s="1"/>
      <c r="E4306" s="1"/>
      <c r="F4306" s="1"/>
      <c r="G4306" s="1" t="s">
        <v>45</v>
      </c>
      <c r="H4306" s="1" t="s">
        <v>476</v>
      </c>
      <c r="I4306"/>
      <c r="J4306"/>
      <c r="K4306"/>
      <c r="L4306"/>
      <c r="M4306"/>
      <c r="N4306"/>
      <c r="O4306"/>
      <c r="Q4306" t="s">
        <v>25</v>
      </c>
      <c r="R4306" s="1"/>
      <c r="S4306" s="1"/>
      <c r="T4306" s="1" t="s">
        <v>363</v>
      </c>
      <c r="U4306" s="1" t="s">
        <v>78</v>
      </c>
      <c r="V4306" t="s">
        <v>29</v>
      </c>
      <c r="W4306"/>
      <c r="X4306" t="s">
        <v>30</v>
      </c>
    </row>
    <row r="4307" spans="2:24">
      <c r="B4307" s="2" t="s">
        <v>6176</v>
      </c>
      <c r="C4307" s="1"/>
      <c r="D4307" s="1"/>
      <c r="E4307" s="1"/>
      <c r="F4307" s="1"/>
      <c r="G4307" s="1"/>
      <c r="H4307" s="1"/>
      <c r="I4307"/>
      <c r="J4307"/>
      <c r="K4307"/>
      <c r="L4307"/>
      <c r="M4307"/>
      <c r="N4307"/>
      <c r="O4307"/>
      <c r="Q4307" t="s">
        <v>25</v>
      </c>
      <c r="R4307" s="1" t="s">
        <v>6177</v>
      </c>
      <c r="S4307" s="1"/>
      <c r="T4307" s="1" t="s">
        <v>849</v>
      </c>
      <c r="U4307" s="1" t="s">
        <v>284</v>
      </c>
      <c r="V4307" t="s">
        <v>29</v>
      </c>
      <c r="W4307"/>
      <c r="X4307" t="s">
        <v>30</v>
      </c>
    </row>
    <row r="4308" spans="2:24">
      <c r="B4308" s="2" t="s">
        <v>6178</v>
      </c>
      <c r="C4308" s="1"/>
      <c r="D4308" s="1"/>
      <c r="E4308" s="1"/>
      <c r="F4308" s="1"/>
      <c r="G4308" s="1"/>
      <c r="H4308" s="1"/>
      <c r="I4308"/>
      <c r="J4308"/>
      <c r="K4308"/>
      <c r="L4308"/>
      <c r="M4308"/>
      <c r="N4308"/>
      <c r="O4308"/>
      <c r="Q4308" t="s">
        <v>25</v>
      </c>
      <c r="R4308" s="1"/>
      <c r="S4308" s="1"/>
      <c r="T4308" s="1" t="s">
        <v>2726</v>
      </c>
      <c r="U4308" s="1" t="s">
        <v>33</v>
      </c>
      <c r="V4308" t="s">
        <v>29</v>
      </c>
      <c r="W4308"/>
      <c r="X4308" t="s">
        <v>30</v>
      </c>
    </row>
    <row r="4309" spans="2:24">
      <c r="B4309" s="2" t="s">
        <v>6179</v>
      </c>
      <c r="C4309" s="1">
        <v>9027676797</v>
      </c>
      <c r="D4309" s="1"/>
      <c r="E4309" s="1"/>
      <c r="F4309" s="1"/>
      <c r="G4309" s="1" t="s">
        <v>146</v>
      </c>
      <c r="H4309" s="1" t="s">
        <v>247</v>
      </c>
      <c r="I4309"/>
      <c r="J4309"/>
      <c r="K4309"/>
      <c r="L4309"/>
      <c r="M4309"/>
      <c r="N4309"/>
      <c r="O4309"/>
      <c r="Q4309" t="s">
        <v>25</v>
      </c>
      <c r="R4309" s="1"/>
      <c r="S4309" s="1"/>
      <c r="T4309" s="1" t="s">
        <v>376</v>
      </c>
      <c r="U4309" s="1" t="s">
        <v>28</v>
      </c>
      <c r="V4309" t="s">
        <v>29</v>
      </c>
      <c r="W4309"/>
      <c r="X4309" t="s">
        <v>30</v>
      </c>
    </row>
    <row r="4310" spans="2:24">
      <c r="B4310" s="2" t="s">
        <v>6180</v>
      </c>
      <c r="C4310" s="1"/>
      <c r="D4310" s="1"/>
      <c r="E4310" s="1"/>
      <c r="F4310" s="1"/>
      <c r="G4310" s="1"/>
      <c r="H4310" s="1"/>
      <c r="I4310"/>
      <c r="J4310"/>
      <c r="K4310"/>
      <c r="L4310"/>
      <c r="M4310"/>
      <c r="N4310"/>
      <c r="O4310"/>
      <c r="Q4310" t="s">
        <v>25</v>
      </c>
      <c r="R4310" s="1"/>
      <c r="S4310" s="1"/>
      <c r="T4310" s="1" t="s">
        <v>758</v>
      </c>
      <c r="U4310" s="1" t="s">
        <v>78</v>
      </c>
      <c r="V4310" t="s">
        <v>29</v>
      </c>
      <c r="W4310"/>
      <c r="X4310" t="s">
        <v>30</v>
      </c>
    </row>
    <row r="4311" spans="2:24">
      <c r="B4311" s="2" t="s">
        <v>6181</v>
      </c>
      <c r="C4311" s="1">
        <v>9891155846</v>
      </c>
      <c r="D4311" s="1"/>
      <c r="E4311" s="1"/>
      <c r="F4311" s="1"/>
      <c r="G4311" s="1" t="s">
        <v>919</v>
      </c>
      <c r="H4311" s="1" t="s">
        <v>247</v>
      </c>
      <c r="I4311"/>
      <c r="J4311"/>
      <c r="K4311"/>
      <c r="L4311"/>
      <c r="M4311"/>
      <c r="N4311"/>
      <c r="O4311"/>
      <c r="Q4311" t="s">
        <v>25</v>
      </c>
      <c r="R4311" s="1"/>
      <c r="S4311" s="1"/>
      <c r="T4311" s="1" t="s">
        <v>820</v>
      </c>
      <c r="U4311" s="1" t="s">
        <v>53</v>
      </c>
      <c r="V4311" t="s">
        <v>29</v>
      </c>
      <c r="W4311"/>
      <c r="X4311" t="s">
        <v>30</v>
      </c>
    </row>
    <row r="4312" spans="2:24">
      <c r="B4312" s="2" t="s">
        <v>6182</v>
      </c>
      <c r="C4312" s="1">
        <v>9999649439</v>
      </c>
      <c r="D4312" s="1"/>
      <c r="E4312" s="1"/>
      <c r="F4312" s="1"/>
      <c r="G4312" s="1" t="s">
        <v>45</v>
      </c>
      <c r="H4312" s="1" t="s">
        <v>46</v>
      </c>
      <c r="I4312"/>
      <c r="J4312"/>
      <c r="K4312"/>
      <c r="L4312"/>
      <c r="M4312"/>
      <c r="N4312"/>
      <c r="O4312"/>
      <c r="Q4312" t="s">
        <v>25</v>
      </c>
      <c r="R4312" s="1" t="s">
        <v>6183</v>
      </c>
      <c r="S4312" s="1"/>
      <c r="T4312" s="1" t="s">
        <v>594</v>
      </c>
      <c r="U4312" s="1" t="s">
        <v>53</v>
      </c>
      <c r="V4312" t="s">
        <v>29</v>
      </c>
      <c r="W4312"/>
      <c r="X4312" t="s">
        <v>30</v>
      </c>
    </row>
    <row r="4313" spans="2:24">
      <c r="B4313" s="2" t="s">
        <v>6184</v>
      </c>
      <c r="C4313" s="1"/>
      <c r="D4313" s="1"/>
      <c r="E4313" s="1"/>
      <c r="F4313" s="1"/>
      <c r="G4313" s="1"/>
      <c r="H4313" s="1"/>
      <c r="I4313"/>
      <c r="J4313"/>
      <c r="K4313"/>
      <c r="L4313"/>
      <c r="M4313"/>
      <c r="N4313"/>
      <c r="O4313"/>
      <c r="Q4313" t="s">
        <v>25</v>
      </c>
      <c r="R4313" s="1" t="s">
        <v>6185</v>
      </c>
      <c r="S4313" s="1"/>
      <c r="T4313" s="1" t="s">
        <v>286</v>
      </c>
      <c r="U4313" s="1" t="s">
        <v>28</v>
      </c>
      <c r="V4313" t="s">
        <v>29</v>
      </c>
      <c r="W4313"/>
      <c r="X4313" t="s">
        <v>30</v>
      </c>
    </row>
    <row r="4314" spans="2:24">
      <c r="B4314" s="2" t="s">
        <v>6186</v>
      </c>
      <c r="C4314" s="1">
        <v>9361130070</v>
      </c>
      <c r="D4314" s="1"/>
      <c r="E4314" s="1"/>
      <c r="F4314" s="1"/>
      <c r="G4314" s="1" t="s">
        <v>146</v>
      </c>
      <c r="H4314" s="1" t="s">
        <v>331</v>
      </c>
      <c r="I4314"/>
      <c r="J4314"/>
      <c r="K4314"/>
      <c r="L4314"/>
      <c r="M4314"/>
      <c r="N4314"/>
      <c r="O4314"/>
      <c r="Q4314" t="s">
        <v>25</v>
      </c>
      <c r="R4314" s="1" t="s">
        <v>6187</v>
      </c>
      <c r="S4314" s="1"/>
      <c r="T4314" s="1" t="s">
        <v>784</v>
      </c>
      <c r="U4314" s="1" t="s">
        <v>179</v>
      </c>
      <c r="V4314" t="s">
        <v>29</v>
      </c>
      <c r="W4314"/>
      <c r="X4314" t="s">
        <v>30</v>
      </c>
    </row>
    <row r="4315" spans="2:24">
      <c r="B4315" s="2" t="s">
        <v>6188</v>
      </c>
      <c r="C4315" s="1">
        <v>9893277233</v>
      </c>
      <c r="D4315" s="1"/>
      <c r="E4315" s="1"/>
      <c r="F4315" s="1"/>
      <c r="G4315" s="1" t="s">
        <v>45</v>
      </c>
      <c r="H4315" s="1" t="s">
        <v>476</v>
      </c>
      <c r="I4315"/>
      <c r="J4315"/>
      <c r="K4315"/>
      <c r="L4315"/>
      <c r="M4315"/>
      <c r="N4315"/>
      <c r="O4315"/>
      <c r="Q4315" t="s">
        <v>25</v>
      </c>
      <c r="R4315" s="1" t="s">
        <v>6189</v>
      </c>
      <c r="S4315" s="1"/>
      <c r="T4315" s="1" t="s">
        <v>1076</v>
      </c>
      <c r="U4315" s="1" t="s">
        <v>105</v>
      </c>
      <c r="V4315" t="s">
        <v>29</v>
      </c>
      <c r="W4315"/>
      <c r="X4315" t="s">
        <v>30</v>
      </c>
    </row>
    <row r="4316" spans="2:24">
      <c r="B4316" s="2" t="s">
        <v>6190</v>
      </c>
      <c r="C4316" s="1">
        <v>8920035505</v>
      </c>
      <c r="D4316" s="1"/>
      <c r="E4316" s="1"/>
      <c r="F4316" s="1"/>
      <c r="G4316" s="1" t="s">
        <v>230</v>
      </c>
      <c r="H4316" s="1" t="s">
        <v>57</v>
      </c>
      <c r="I4316"/>
      <c r="J4316"/>
      <c r="K4316"/>
      <c r="L4316"/>
      <c r="M4316"/>
      <c r="N4316"/>
      <c r="O4316"/>
      <c r="Q4316" t="s">
        <v>25</v>
      </c>
      <c r="R4316" s="1"/>
      <c r="S4316" s="1"/>
      <c r="T4316" s="1" t="s">
        <v>594</v>
      </c>
      <c r="U4316" s="1" t="s">
        <v>53</v>
      </c>
      <c r="V4316" t="s">
        <v>29</v>
      </c>
      <c r="W4316"/>
      <c r="X4316" t="s">
        <v>30</v>
      </c>
    </row>
    <row r="4317" spans="2:24">
      <c r="B4317" s="2" t="s">
        <v>6191</v>
      </c>
      <c r="C4317" s="1">
        <v>9288000002</v>
      </c>
      <c r="D4317" s="1"/>
      <c r="E4317" s="1"/>
      <c r="F4317" s="1"/>
      <c r="G4317" s="1" t="s">
        <v>45</v>
      </c>
      <c r="H4317" s="1" t="s">
        <v>57</v>
      </c>
      <c r="I4317"/>
      <c r="J4317"/>
      <c r="K4317"/>
      <c r="L4317"/>
      <c r="M4317"/>
      <c r="N4317"/>
      <c r="O4317"/>
      <c r="Q4317" t="s">
        <v>25</v>
      </c>
      <c r="R4317" s="1" t="s">
        <v>6192</v>
      </c>
      <c r="S4317" s="1"/>
      <c r="T4317" s="1" t="s">
        <v>4978</v>
      </c>
      <c r="U4317" s="1" t="s">
        <v>60</v>
      </c>
      <c r="V4317" t="s">
        <v>29</v>
      </c>
      <c r="W4317"/>
      <c r="X4317" t="s">
        <v>30</v>
      </c>
    </row>
    <row r="4318" spans="2:24">
      <c r="B4318" s="2" t="s">
        <v>6193</v>
      </c>
      <c r="C4318" s="1"/>
      <c r="D4318" s="1"/>
      <c r="E4318" s="1"/>
      <c r="F4318" s="1"/>
      <c r="G4318" s="1"/>
      <c r="H4318" s="1"/>
      <c r="I4318"/>
      <c r="J4318"/>
      <c r="K4318"/>
      <c r="L4318"/>
      <c r="M4318"/>
      <c r="N4318"/>
      <c r="O4318"/>
      <c r="Q4318" t="s">
        <v>25</v>
      </c>
      <c r="R4318" s="1" t="s">
        <v>6194</v>
      </c>
      <c r="S4318" s="1"/>
      <c r="T4318" s="1" t="s">
        <v>1076</v>
      </c>
      <c r="U4318" s="1" t="s">
        <v>105</v>
      </c>
      <c r="V4318" t="s">
        <v>29</v>
      </c>
      <c r="W4318"/>
      <c r="X4318" t="s">
        <v>30</v>
      </c>
    </row>
    <row r="4319" spans="2:24">
      <c r="B4319" s="2" t="s">
        <v>6195</v>
      </c>
      <c r="C4319" s="1">
        <v>9459184616</v>
      </c>
      <c r="D4319" s="1"/>
      <c r="E4319" s="1"/>
      <c r="F4319" s="1"/>
      <c r="G4319" s="1" t="s">
        <v>146</v>
      </c>
      <c r="H4319" s="1" t="s">
        <v>92</v>
      </c>
      <c r="I4319"/>
      <c r="J4319"/>
      <c r="K4319"/>
      <c r="L4319"/>
      <c r="M4319"/>
      <c r="N4319"/>
      <c r="O4319"/>
      <c r="Q4319" t="s">
        <v>25</v>
      </c>
      <c r="R4319" s="1" t="s">
        <v>6196</v>
      </c>
      <c r="S4319" s="1"/>
      <c r="T4319" s="1" t="s">
        <v>4895</v>
      </c>
      <c r="U4319" s="1" t="s">
        <v>477</v>
      </c>
      <c r="V4319" t="s">
        <v>29</v>
      </c>
      <c r="W4319"/>
      <c r="X4319" t="s">
        <v>30</v>
      </c>
    </row>
    <row r="4320" spans="2:24">
      <c r="B4320" s="2" t="s">
        <v>6197</v>
      </c>
      <c r="C4320" s="1">
        <v>7000956657</v>
      </c>
      <c r="D4320" s="1"/>
      <c r="E4320" s="1"/>
      <c r="F4320" s="1"/>
      <c r="G4320" s="1" t="s">
        <v>45</v>
      </c>
      <c r="H4320" s="1" t="s">
        <v>476</v>
      </c>
      <c r="I4320"/>
      <c r="J4320"/>
      <c r="K4320"/>
      <c r="L4320"/>
      <c r="M4320"/>
      <c r="N4320"/>
      <c r="O4320"/>
      <c r="Q4320" t="s">
        <v>25</v>
      </c>
      <c r="R4320" s="1" t="s">
        <v>6198</v>
      </c>
      <c r="S4320" s="1"/>
      <c r="T4320" s="1" t="s">
        <v>1836</v>
      </c>
      <c r="U4320" s="1" t="s">
        <v>105</v>
      </c>
      <c r="V4320" t="s">
        <v>29</v>
      </c>
      <c r="W4320"/>
      <c r="X4320" t="s">
        <v>30</v>
      </c>
    </row>
    <row r="4321" spans="2:24">
      <c r="B4321" s="2" t="s">
        <v>6199</v>
      </c>
      <c r="C4321" s="1">
        <v>8368543768</v>
      </c>
      <c r="D4321" s="1"/>
      <c r="E4321" s="1"/>
      <c r="F4321" s="1"/>
      <c r="G4321" s="1" t="s">
        <v>146</v>
      </c>
      <c r="H4321" s="1" t="s">
        <v>331</v>
      </c>
      <c r="I4321"/>
      <c r="J4321"/>
      <c r="K4321"/>
      <c r="L4321"/>
      <c r="M4321"/>
      <c r="N4321"/>
      <c r="O4321"/>
      <c r="Q4321" t="s">
        <v>25</v>
      </c>
      <c r="R4321" s="1" t="s">
        <v>6200</v>
      </c>
      <c r="S4321" s="1"/>
      <c r="T4321" s="1" t="s">
        <v>594</v>
      </c>
      <c r="U4321" s="1" t="s">
        <v>53</v>
      </c>
      <c r="V4321" t="s">
        <v>29</v>
      </c>
      <c r="W4321"/>
      <c r="X4321" t="s">
        <v>30</v>
      </c>
    </row>
    <row r="4322" spans="2:24">
      <c r="B4322" s="2" t="s">
        <v>6201</v>
      </c>
      <c r="C4322" s="1"/>
      <c r="D4322" s="1"/>
      <c r="E4322" s="1"/>
      <c r="F4322" s="1"/>
      <c r="G4322" s="1"/>
      <c r="H4322" s="1"/>
      <c r="I4322"/>
      <c r="J4322"/>
      <c r="K4322"/>
      <c r="L4322"/>
      <c r="M4322"/>
      <c r="N4322"/>
      <c r="O4322"/>
      <c r="Q4322" t="s">
        <v>25</v>
      </c>
      <c r="R4322" s="1"/>
      <c r="S4322" s="1"/>
      <c r="T4322" s="1" t="s">
        <v>286</v>
      </c>
      <c r="U4322" s="1" t="s">
        <v>28</v>
      </c>
      <c r="V4322" t="s">
        <v>29</v>
      </c>
      <c r="W4322"/>
      <c r="X4322" t="s">
        <v>30</v>
      </c>
    </row>
    <row r="4323" spans="2:24">
      <c r="B4323" s="2" t="s">
        <v>6202</v>
      </c>
      <c r="C4323" s="1">
        <v>7038278669</v>
      </c>
      <c r="D4323" s="1"/>
      <c r="E4323" s="1"/>
      <c r="F4323" s="1"/>
      <c r="G4323" s="1" t="s">
        <v>45</v>
      </c>
      <c r="H4323" s="1" t="s">
        <v>247</v>
      </c>
      <c r="I4323"/>
      <c r="J4323"/>
      <c r="K4323"/>
      <c r="L4323"/>
      <c r="M4323"/>
      <c r="N4323"/>
      <c r="O4323"/>
      <c r="Q4323" t="s">
        <v>25</v>
      </c>
      <c r="R4323" s="1" t="s">
        <v>6203</v>
      </c>
      <c r="S4323" s="1"/>
      <c r="T4323" s="1" t="s">
        <v>1859</v>
      </c>
      <c r="U4323" s="1" t="s">
        <v>33</v>
      </c>
      <c r="V4323" t="s">
        <v>29</v>
      </c>
      <c r="W4323"/>
      <c r="X4323" t="s">
        <v>30</v>
      </c>
    </row>
    <row r="4324" spans="2:24">
      <c r="B4324" s="2" t="s">
        <v>6204</v>
      </c>
      <c r="C4324" s="1">
        <v>9845777759</v>
      </c>
      <c r="D4324" s="1"/>
      <c r="E4324" s="1"/>
      <c r="F4324" s="1"/>
      <c r="G4324" s="1" t="s">
        <v>56</v>
      </c>
      <c r="H4324" s="1" t="s">
        <v>46</v>
      </c>
      <c r="I4324"/>
      <c r="J4324"/>
      <c r="K4324"/>
      <c r="L4324"/>
      <c r="M4324"/>
      <c r="N4324"/>
      <c r="O4324"/>
      <c r="Q4324" t="s">
        <v>25</v>
      </c>
      <c r="R4324" s="1"/>
      <c r="S4324" s="1"/>
      <c r="T4324" s="1" t="s">
        <v>215</v>
      </c>
      <c r="U4324" s="1" t="s">
        <v>102</v>
      </c>
      <c r="V4324" t="s">
        <v>29</v>
      </c>
      <c r="W4324"/>
      <c r="X4324" t="s">
        <v>30</v>
      </c>
    </row>
    <row r="4325" spans="2:24">
      <c r="B4325" s="2" t="s">
        <v>6205</v>
      </c>
      <c r="C4325" s="1">
        <v>9873191420</v>
      </c>
      <c r="D4325" s="1"/>
      <c r="E4325" s="1"/>
      <c r="F4325" s="1"/>
      <c r="G4325" s="1" t="s">
        <v>146</v>
      </c>
      <c r="H4325" s="1" t="s">
        <v>1268</v>
      </c>
      <c r="I4325"/>
      <c r="J4325"/>
      <c r="K4325"/>
      <c r="L4325"/>
      <c r="M4325"/>
      <c r="N4325"/>
      <c r="O4325"/>
      <c r="Q4325" t="s">
        <v>25</v>
      </c>
      <c r="R4325" s="1"/>
      <c r="S4325" s="1"/>
      <c r="T4325" s="1" t="s">
        <v>84</v>
      </c>
      <c r="U4325" s="1" t="s">
        <v>53</v>
      </c>
      <c r="V4325" t="s">
        <v>29</v>
      </c>
      <c r="W4325"/>
      <c r="X4325" t="s">
        <v>30</v>
      </c>
    </row>
    <row r="4326" spans="2:24">
      <c r="B4326" s="2" t="s">
        <v>6206</v>
      </c>
      <c r="C4326" s="1"/>
      <c r="D4326" s="1"/>
      <c r="E4326" s="1"/>
      <c r="F4326" s="1"/>
      <c r="G4326" s="1"/>
      <c r="H4326" s="1"/>
      <c r="I4326"/>
      <c r="J4326"/>
      <c r="K4326"/>
      <c r="L4326"/>
      <c r="M4326"/>
      <c r="N4326"/>
      <c r="O4326"/>
      <c r="Q4326" t="s">
        <v>25</v>
      </c>
      <c r="R4326" s="1"/>
      <c r="S4326" s="1"/>
      <c r="T4326" s="1" t="s">
        <v>211</v>
      </c>
      <c r="U4326" s="1" t="s">
        <v>33</v>
      </c>
      <c r="V4326" t="s">
        <v>29</v>
      </c>
      <c r="W4326"/>
      <c r="X4326" t="s">
        <v>30</v>
      </c>
    </row>
    <row r="4327" spans="2:24">
      <c r="B4327" s="2" t="s">
        <v>6207</v>
      </c>
      <c r="C4327" s="1">
        <v>9242105575</v>
      </c>
      <c r="D4327" s="1"/>
      <c r="E4327" s="1"/>
      <c r="F4327" s="1"/>
      <c r="G4327" s="1" t="s">
        <v>45</v>
      </c>
      <c r="H4327" s="1" t="s">
        <v>331</v>
      </c>
      <c r="I4327"/>
      <c r="J4327"/>
      <c r="K4327"/>
      <c r="L4327"/>
      <c r="M4327"/>
      <c r="N4327"/>
      <c r="O4327"/>
      <c r="Q4327" t="s">
        <v>25</v>
      </c>
      <c r="R4327" s="1"/>
      <c r="S4327" s="1"/>
      <c r="T4327" s="1" t="s">
        <v>215</v>
      </c>
      <c r="U4327" s="1" t="s">
        <v>102</v>
      </c>
      <c r="V4327" t="s">
        <v>29</v>
      </c>
      <c r="W4327"/>
      <c r="X4327" t="s">
        <v>30</v>
      </c>
    </row>
    <row r="4328" spans="2:24">
      <c r="B4328" s="2" t="s">
        <v>6208</v>
      </c>
      <c r="C4328" s="1"/>
      <c r="D4328" s="1"/>
      <c r="E4328" s="1"/>
      <c r="F4328" s="1"/>
      <c r="G4328" s="1"/>
      <c r="H4328" s="1"/>
      <c r="I4328"/>
      <c r="J4328"/>
      <c r="K4328"/>
      <c r="L4328"/>
      <c r="M4328"/>
      <c r="N4328"/>
      <c r="O4328"/>
      <c r="Q4328" t="s">
        <v>25</v>
      </c>
      <c r="R4328" s="1"/>
      <c r="S4328" s="1"/>
      <c r="T4328" s="1" t="s">
        <v>380</v>
      </c>
      <c r="U4328" s="1" t="s">
        <v>28</v>
      </c>
      <c r="V4328" t="s">
        <v>29</v>
      </c>
      <c r="W4328"/>
      <c r="X4328" t="s">
        <v>30</v>
      </c>
    </row>
    <row r="4329" spans="2:24">
      <c r="B4329" s="2" t="s">
        <v>6209</v>
      </c>
      <c r="C4329" s="1"/>
      <c r="D4329" s="1"/>
      <c r="E4329" s="1"/>
      <c r="F4329" s="1"/>
      <c r="G4329" s="1"/>
      <c r="H4329" s="1"/>
      <c r="I4329"/>
      <c r="J4329"/>
      <c r="K4329"/>
      <c r="L4329"/>
      <c r="M4329"/>
      <c r="N4329"/>
      <c r="O4329"/>
      <c r="Q4329" t="s">
        <v>25</v>
      </c>
      <c r="R4329" s="1"/>
      <c r="S4329" s="1"/>
      <c r="T4329" s="1" t="s">
        <v>211</v>
      </c>
      <c r="U4329" s="1" t="s">
        <v>33</v>
      </c>
      <c r="V4329" t="s">
        <v>29</v>
      </c>
      <c r="W4329"/>
      <c r="X4329" t="s">
        <v>30</v>
      </c>
    </row>
    <row r="4330" spans="2:24">
      <c r="B4330" s="2" t="s">
        <v>6210</v>
      </c>
      <c r="C4330" s="1">
        <v>9315517302</v>
      </c>
      <c r="D4330" s="1"/>
      <c r="E4330" s="1"/>
      <c r="F4330" s="1"/>
      <c r="G4330" s="1" t="s">
        <v>45</v>
      </c>
      <c r="H4330" s="1" t="s">
        <v>331</v>
      </c>
      <c r="I4330"/>
      <c r="J4330"/>
      <c r="K4330"/>
      <c r="L4330"/>
      <c r="M4330"/>
      <c r="N4330"/>
      <c r="O4330"/>
      <c r="Q4330" t="s">
        <v>25</v>
      </c>
      <c r="R4330" s="1" t="s">
        <v>6211</v>
      </c>
      <c r="S4330" s="1"/>
      <c r="T4330" s="1" t="s">
        <v>746</v>
      </c>
      <c r="U4330" s="1" t="s">
        <v>78</v>
      </c>
      <c r="V4330" t="s">
        <v>29</v>
      </c>
      <c r="W4330"/>
      <c r="X4330" t="s">
        <v>30</v>
      </c>
    </row>
    <row r="4331" spans="2:24">
      <c r="B4331" s="2" t="s">
        <v>6212</v>
      </c>
      <c r="C4331" s="1">
        <v>9743937483</v>
      </c>
      <c r="D4331" s="1"/>
      <c r="E4331" s="1"/>
      <c r="F4331" s="1"/>
      <c r="G4331" s="1" t="s">
        <v>45</v>
      </c>
      <c r="H4331" s="1" t="s">
        <v>743</v>
      </c>
      <c r="I4331"/>
      <c r="J4331"/>
      <c r="K4331"/>
      <c r="L4331"/>
      <c r="M4331"/>
      <c r="N4331"/>
      <c r="O4331"/>
      <c r="Q4331" t="s">
        <v>25</v>
      </c>
      <c r="R4331" s="1"/>
      <c r="S4331" s="1"/>
      <c r="T4331" s="1" t="s">
        <v>2967</v>
      </c>
      <c r="U4331" s="1" t="s">
        <v>102</v>
      </c>
      <c r="V4331" t="s">
        <v>29</v>
      </c>
      <c r="W4331"/>
      <c r="X4331" t="s">
        <v>30</v>
      </c>
    </row>
    <row r="4332" spans="2:24">
      <c r="B4332" s="2" t="s">
        <v>6213</v>
      </c>
      <c r="C4332" s="1"/>
      <c r="D4332" s="1"/>
      <c r="E4332" s="1"/>
      <c r="F4332" s="1"/>
      <c r="G4332" s="1"/>
      <c r="H4332" s="1"/>
      <c r="I4332"/>
      <c r="J4332"/>
      <c r="K4332"/>
      <c r="L4332"/>
      <c r="M4332"/>
      <c r="N4332"/>
      <c r="O4332"/>
      <c r="Q4332" t="s">
        <v>25</v>
      </c>
      <c r="R4332" s="1" t="s">
        <v>6214</v>
      </c>
      <c r="S4332" s="1"/>
      <c r="T4332" s="1" t="s">
        <v>908</v>
      </c>
      <c r="U4332" s="1" t="s">
        <v>43</v>
      </c>
      <c r="V4332" t="s">
        <v>29</v>
      </c>
      <c r="W4332"/>
      <c r="X4332" t="s">
        <v>30</v>
      </c>
    </row>
    <row r="4333" spans="2:24">
      <c r="B4333" s="2" t="s">
        <v>6215</v>
      </c>
      <c r="C4333" s="1">
        <v>7557298300</v>
      </c>
      <c r="D4333" s="1"/>
      <c r="E4333" s="1"/>
      <c r="F4333" s="1"/>
      <c r="G4333" s="1" t="s">
        <v>230</v>
      </c>
      <c r="H4333" s="1" t="s">
        <v>46</v>
      </c>
      <c r="I4333"/>
      <c r="J4333"/>
      <c r="K4333"/>
      <c r="L4333"/>
      <c r="M4333"/>
      <c r="N4333"/>
      <c r="O4333"/>
      <c r="Q4333" t="s">
        <v>25</v>
      </c>
      <c r="R4333" s="1" t="s">
        <v>6216</v>
      </c>
      <c r="S4333" s="1"/>
      <c r="T4333" s="1" t="s">
        <v>86</v>
      </c>
      <c r="U4333" s="1" t="s">
        <v>43</v>
      </c>
      <c r="V4333" t="s">
        <v>29</v>
      </c>
      <c r="W4333"/>
      <c r="X4333" t="s">
        <v>30</v>
      </c>
    </row>
    <row r="4334" spans="2:24">
      <c r="B4334" s="2" t="s">
        <v>6217</v>
      </c>
      <c r="C4334" s="1"/>
      <c r="D4334" s="1"/>
      <c r="E4334" s="1"/>
      <c r="F4334" s="1"/>
      <c r="G4334" s="1"/>
      <c r="H4334" s="1"/>
      <c r="I4334"/>
      <c r="J4334"/>
      <c r="K4334"/>
      <c r="L4334"/>
      <c r="M4334"/>
      <c r="N4334"/>
      <c r="O4334"/>
      <c r="Q4334" t="s">
        <v>25</v>
      </c>
      <c r="R4334" s="1"/>
      <c r="S4334" s="1"/>
      <c r="T4334" s="1" t="s">
        <v>184</v>
      </c>
      <c r="U4334" s="1" t="s">
        <v>185</v>
      </c>
      <c r="V4334" t="s">
        <v>29</v>
      </c>
      <c r="W4334"/>
      <c r="X4334" t="s">
        <v>30</v>
      </c>
    </row>
    <row r="4335" spans="2:24">
      <c r="B4335" s="2" t="s">
        <v>6218</v>
      </c>
      <c r="C4335" s="1">
        <v>9999361262</v>
      </c>
      <c r="D4335" s="1"/>
      <c r="E4335" s="1"/>
      <c r="F4335" s="1"/>
      <c r="G4335" s="1" t="s">
        <v>72</v>
      </c>
      <c r="H4335" s="1" t="s">
        <v>57</v>
      </c>
      <c r="I4335"/>
      <c r="J4335"/>
      <c r="K4335"/>
      <c r="L4335"/>
      <c r="M4335"/>
      <c r="N4335"/>
      <c r="O4335"/>
      <c r="Q4335" t="s">
        <v>25</v>
      </c>
      <c r="R4335" s="1" t="s">
        <v>6219</v>
      </c>
      <c r="S4335" s="1"/>
      <c r="T4335" s="1" t="s">
        <v>423</v>
      </c>
      <c r="U4335" s="1" t="s">
        <v>28</v>
      </c>
      <c r="V4335" t="s">
        <v>29</v>
      </c>
      <c r="W4335"/>
      <c r="X4335" t="s">
        <v>30</v>
      </c>
    </row>
    <row r="4336" spans="2:24">
      <c r="B4336" s="2" t="s">
        <v>6220</v>
      </c>
      <c r="C4336" s="1">
        <v>9440017711</v>
      </c>
      <c r="D4336" s="1"/>
      <c r="E4336" s="1"/>
      <c r="F4336" s="1"/>
      <c r="G4336" s="1" t="s">
        <v>45</v>
      </c>
      <c r="H4336" s="1" t="s">
        <v>476</v>
      </c>
      <c r="I4336"/>
      <c r="J4336"/>
      <c r="K4336"/>
      <c r="L4336"/>
      <c r="M4336"/>
      <c r="N4336"/>
      <c r="O4336"/>
      <c r="Q4336" t="s">
        <v>25</v>
      </c>
      <c r="R4336" s="1" t="s">
        <v>6221</v>
      </c>
      <c r="S4336" s="1"/>
      <c r="T4336" s="1" t="s">
        <v>275</v>
      </c>
      <c r="U4336" s="1" t="s">
        <v>276</v>
      </c>
      <c r="V4336" t="s">
        <v>29</v>
      </c>
      <c r="W4336"/>
      <c r="X4336" t="s">
        <v>30</v>
      </c>
    </row>
    <row r="4337" spans="2:24">
      <c r="B4337" s="2" t="s">
        <v>6222</v>
      </c>
      <c r="C4337" s="1">
        <v>9993634826</v>
      </c>
      <c r="D4337" s="1"/>
      <c r="E4337" s="1"/>
      <c r="F4337" s="1"/>
      <c r="G4337" s="1" t="s">
        <v>45</v>
      </c>
      <c r="H4337" s="1" t="s">
        <v>476</v>
      </c>
      <c r="I4337"/>
      <c r="J4337"/>
      <c r="K4337"/>
      <c r="L4337"/>
      <c r="M4337"/>
      <c r="N4337"/>
      <c r="O4337"/>
      <c r="Q4337" t="s">
        <v>25</v>
      </c>
      <c r="R4337" s="1" t="s">
        <v>6223</v>
      </c>
      <c r="S4337" s="1"/>
      <c r="T4337" s="1" t="s">
        <v>187</v>
      </c>
      <c r="U4337" s="1" t="s">
        <v>105</v>
      </c>
      <c r="V4337" t="s">
        <v>29</v>
      </c>
      <c r="W4337"/>
      <c r="X4337" t="s">
        <v>30</v>
      </c>
    </row>
    <row r="4338" spans="2:24">
      <c r="B4338" s="2" t="s">
        <v>6224</v>
      </c>
      <c r="C4338" s="1">
        <v>8801577669</v>
      </c>
      <c r="D4338" s="1"/>
      <c r="E4338" s="1"/>
      <c r="F4338" s="1"/>
      <c r="G4338" s="1" t="s">
        <v>146</v>
      </c>
      <c r="H4338" s="1" t="s">
        <v>1268</v>
      </c>
      <c r="I4338"/>
      <c r="J4338"/>
      <c r="K4338"/>
      <c r="L4338"/>
      <c r="M4338"/>
      <c r="N4338"/>
      <c r="O4338"/>
      <c r="Q4338" t="s">
        <v>25</v>
      </c>
      <c r="R4338" s="1" t="s">
        <v>6225</v>
      </c>
      <c r="S4338" s="1"/>
      <c r="T4338" s="1" t="s">
        <v>184</v>
      </c>
      <c r="U4338" s="1" t="s">
        <v>185</v>
      </c>
      <c r="V4338" t="s">
        <v>29</v>
      </c>
      <c r="W4338"/>
      <c r="X4338" t="s">
        <v>30</v>
      </c>
    </row>
    <row r="4339" spans="2:24">
      <c r="B4339" s="2" t="s">
        <v>6226</v>
      </c>
      <c r="C4339" s="1">
        <v>9823230478</v>
      </c>
      <c r="D4339" s="1"/>
      <c r="E4339" s="1"/>
      <c r="F4339" s="1"/>
      <c r="G4339" s="1" t="s">
        <v>146</v>
      </c>
      <c r="H4339" s="1" t="s">
        <v>247</v>
      </c>
      <c r="I4339"/>
      <c r="J4339"/>
      <c r="K4339"/>
      <c r="L4339"/>
      <c r="M4339"/>
      <c r="N4339"/>
      <c r="O4339"/>
      <c r="Q4339" t="s">
        <v>25</v>
      </c>
      <c r="R4339" s="1" t="s">
        <v>6227</v>
      </c>
      <c r="S4339" s="1"/>
      <c r="T4339" s="1" t="s">
        <v>1256</v>
      </c>
      <c r="U4339" s="1" t="s">
        <v>33</v>
      </c>
      <c r="V4339" t="s">
        <v>29</v>
      </c>
      <c r="W4339"/>
      <c r="X4339" t="s">
        <v>30</v>
      </c>
    </row>
    <row r="4340" spans="2:24">
      <c r="B4340" s="2" t="s">
        <v>6228</v>
      </c>
      <c r="C4340" s="1"/>
      <c r="D4340" s="1"/>
      <c r="E4340" s="1"/>
      <c r="F4340" s="1"/>
      <c r="G4340" s="1"/>
      <c r="H4340" s="1"/>
      <c r="I4340"/>
      <c r="J4340"/>
      <c r="K4340"/>
      <c r="L4340"/>
      <c r="M4340"/>
      <c r="N4340"/>
      <c r="O4340"/>
      <c r="Q4340" t="s">
        <v>25</v>
      </c>
      <c r="R4340" s="1" t="s">
        <v>6229</v>
      </c>
      <c r="S4340" s="1"/>
      <c r="T4340" s="1" t="s">
        <v>6230</v>
      </c>
      <c r="U4340" s="1" t="s">
        <v>78</v>
      </c>
      <c r="V4340" t="s">
        <v>29</v>
      </c>
      <c r="W4340"/>
      <c r="X4340" t="s">
        <v>30</v>
      </c>
    </row>
    <row r="4341" spans="2:24">
      <c r="B4341" s="2" t="s">
        <v>6231</v>
      </c>
      <c r="C4341" s="1"/>
      <c r="D4341" s="1"/>
      <c r="E4341" s="1"/>
      <c r="F4341" s="1"/>
      <c r="G4341" s="1"/>
      <c r="H4341" s="1"/>
      <c r="I4341"/>
      <c r="J4341"/>
      <c r="K4341"/>
      <c r="L4341"/>
      <c r="M4341"/>
      <c r="N4341"/>
      <c r="O4341"/>
      <c r="Q4341" t="s">
        <v>25</v>
      </c>
      <c r="R4341" s="1" t="s">
        <v>6232</v>
      </c>
      <c r="S4341" s="1"/>
      <c r="T4341" s="1" t="s">
        <v>474</v>
      </c>
      <c r="U4341" s="1" t="s">
        <v>33</v>
      </c>
      <c r="V4341" t="s">
        <v>29</v>
      </c>
      <c r="W4341"/>
      <c r="X4341" t="s">
        <v>30</v>
      </c>
    </row>
    <row r="4342" spans="2:24">
      <c r="B4342" s="2" t="s">
        <v>6233</v>
      </c>
      <c r="C4342" s="1"/>
      <c r="D4342" s="1"/>
      <c r="E4342" s="1"/>
      <c r="F4342" s="1"/>
      <c r="G4342" s="1" t="s">
        <v>45</v>
      </c>
      <c r="H4342" s="1" t="s">
        <v>331</v>
      </c>
      <c r="I4342"/>
      <c r="J4342"/>
      <c r="K4342"/>
      <c r="L4342"/>
      <c r="M4342"/>
      <c r="N4342"/>
      <c r="O4342"/>
      <c r="Q4342" t="s">
        <v>25</v>
      </c>
      <c r="R4342" s="1"/>
      <c r="S4342" s="1"/>
      <c r="T4342" s="1" t="s">
        <v>3862</v>
      </c>
      <c r="U4342" s="1" t="s">
        <v>105</v>
      </c>
      <c r="V4342" t="s">
        <v>29</v>
      </c>
      <c r="W4342"/>
      <c r="X4342" t="s">
        <v>30</v>
      </c>
    </row>
    <row r="4343" spans="2:24">
      <c r="B4343" s="2" t="s">
        <v>6234</v>
      </c>
      <c r="C4343" s="1"/>
      <c r="D4343" s="1"/>
      <c r="E4343" s="1"/>
      <c r="F4343" s="1"/>
      <c r="G4343" s="1"/>
      <c r="H4343" s="1"/>
      <c r="I4343"/>
      <c r="J4343"/>
      <c r="K4343"/>
      <c r="L4343"/>
      <c r="M4343"/>
      <c r="N4343"/>
      <c r="O4343"/>
      <c r="Q4343" t="s">
        <v>25</v>
      </c>
      <c r="R4343" s="1"/>
      <c r="S4343" s="1"/>
      <c r="T4343" s="1" t="s">
        <v>1052</v>
      </c>
      <c r="U4343" s="1" t="s">
        <v>78</v>
      </c>
      <c r="V4343" t="s">
        <v>29</v>
      </c>
      <c r="W4343"/>
      <c r="X4343" t="s">
        <v>30</v>
      </c>
    </row>
    <row r="4344" spans="2:24">
      <c r="B4344" s="2" t="s">
        <v>6235</v>
      </c>
      <c r="C4344" s="1"/>
      <c r="D4344" s="1"/>
      <c r="E4344" s="1"/>
      <c r="F4344" s="1"/>
      <c r="G4344" s="1"/>
      <c r="H4344" s="1"/>
      <c r="I4344"/>
      <c r="J4344"/>
      <c r="K4344"/>
      <c r="L4344"/>
      <c r="M4344"/>
      <c r="N4344"/>
      <c r="O4344"/>
      <c r="Q4344" t="s">
        <v>25</v>
      </c>
      <c r="R4344" s="1" t="s">
        <v>6236</v>
      </c>
      <c r="S4344" s="1"/>
      <c r="T4344" s="1" t="s">
        <v>2999</v>
      </c>
      <c r="U4344" s="1" t="s">
        <v>33</v>
      </c>
      <c r="V4344" t="s">
        <v>29</v>
      </c>
      <c r="W4344"/>
      <c r="X4344" t="s">
        <v>30</v>
      </c>
    </row>
    <row r="4345" spans="2:24">
      <c r="B4345" s="2" t="s">
        <v>6237</v>
      </c>
      <c r="C4345" s="1">
        <v>9619943398</v>
      </c>
      <c r="D4345" s="1"/>
      <c r="E4345" s="1"/>
      <c r="F4345" s="1"/>
      <c r="G4345" s="1" t="s">
        <v>146</v>
      </c>
      <c r="H4345" s="1" t="s">
        <v>476</v>
      </c>
      <c r="I4345"/>
      <c r="J4345"/>
      <c r="K4345"/>
      <c r="L4345"/>
      <c r="M4345"/>
      <c r="N4345"/>
      <c r="O4345"/>
      <c r="Q4345" t="s">
        <v>25</v>
      </c>
      <c r="R4345" s="1" t="s">
        <v>6238</v>
      </c>
      <c r="S4345" s="1"/>
      <c r="T4345" s="1" t="s">
        <v>474</v>
      </c>
      <c r="U4345" s="1" t="s">
        <v>33</v>
      </c>
      <c r="V4345" t="s">
        <v>29</v>
      </c>
      <c r="W4345"/>
      <c r="X4345" t="s">
        <v>30</v>
      </c>
    </row>
    <row r="4346" spans="2:24">
      <c r="B4346" s="2" t="s">
        <v>6239</v>
      </c>
      <c r="C4346" s="1"/>
      <c r="D4346" s="1"/>
      <c r="E4346" s="1"/>
      <c r="F4346" s="1"/>
      <c r="G4346" s="1"/>
      <c r="H4346" s="1"/>
      <c r="I4346"/>
      <c r="J4346"/>
      <c r="K4346"/>
      <c r="L4346"/>
      <c r="M4346"/>
      <c r="N4346"/>
      <c r="O4346"/>
      <c r="Q4346" t="s">
        <v>25</v>
      </c>
      <c r="R4346" s="1" t="s">
        <v>6240</v>
      </c>
      <c r="S4346" s="1"/>
      <c r="T4346" s="1" t="s">
        <v>52</v>
      </c>
      <c r="U4346" s="1" t="s">
        <v>53</v>
      </c>
      <c r="V4346" t="s">
        <v>29</v>
      </c>
      <c r="W4346"/>
      <c r="X4346" t="s">
        <v>30</v>
      </c>
    </row>
    <row r="4347" spans="2:24">
      <c r="B4347" s="2" t="s">
        <v>6241</v>
      </c>
      <c r="C4347" s="1">
        <v>9599340423</v>
      </c>
      <c r="D4347" s="1"/>
      <c r="E4347" s="1"/>
      <c r="F4347" s="1"/>
      <c r="G4347" s="1" t="s">
        <v>146</v>
      </c>
      <c r="H4347" s="1" t="s">
        <v>247</v>
      </c>
      <c r="I4347"/>
      <c r="J4347"/>
      <c r="K4347"/>
      <c r="L4347"/>
      <c r="M4347"/>
      <c r="N4347"/>
      <c r="O4347"/>
      <c r="Q4347" t="s">
        <v>25</v>
      </c>
      <c r="R4347" s="1" t="s">
        <v>6242</v>
      </c>
      <c r="S4347" s="1"/>
      <c r="T4347" s="1" t="s">
        <v>820</v>
      </c>
      <c r="U4347" s="1" t="s">
        <v>53</v>
      </c>
      <c r="V4347" t="s">
        <v>29</v>
      </c>
      <c r="W4347"/>
      <c r="X4347" t="s">
        <v>30</v>
      </c>
    </row>
    <row r="4348" spans="2:24">
      <c r="B4348" s="2" t="s">
        <v>6243</v>
      </c>
      <c r="C4348" s="1">
        <v>9876500008</v>
      </c>
      <c r="D4348" s="1"/>
      <c r="E4348" s="1"/>
      <c r="F4348" s="1"/>
      <c r="G4348" s="1" t="s">
        <v>146</v>
      </c>
      <c r="H4348" s="1" t="s">
        <v>331</v>
      </c>
      <c r="I4348"/>
      <c r="J4348"/>
      <c r="K4348"/>
      <c r="L4348"/>
      <c r="M4348"/>
      <c r="N4348"/>
      <c r="O4348"/>
      <c r="Q4348" t="s">
        <v>25</v>
      </c>
      <c r="R4348" s="1"/>
      <c r="S4348" s="1"/>
      <c r="T4348" s="1" t="s">
        <v>39</v>
      </c>
      <c r="U4348" s="1" t="s">
        <v>28</v>
      </c>
      <c r="V4348" t="s">
        <v>29</v>
      </c>
      <c r="W4348"/>
      <c r="X4348" t="s">
        <v>30</v>
      </c>
    </row>
    <row r="4349" spans="2:24">
      <c r="B4349" s="2" t="s">
        <v>6244</v>
      </c>
      <c r="C4349" s="1"/>
      <c r="D4349" s="1"/>
      <c r="E4349" s="1"/>
      <c r="F4349" s="1"/>
      <c r="G4349" s="1"/>
      <c r="H4349" s="1"/>
      <c r="I4349"/>
      <c r="J4349"/>
      <c r="K4349"/>
      <c r="L4349"/>
      <c r="M4349"/>
      <c r="N4349"/>
      <c r="O4349"/>
      <c r="Q4349" t="s">
        <v>25</v>
      </c>
      <c r="R4349" s="1"/>
      <c r="S4349" s="1"/>
      <c r="T4349" s="1" t="s">
        <v>681</v>
      </c>
      <c r="U4349" s="1" t="s">
        <v>289</v>
      </c>
      <c r="V4349" t="s">
        <v>29</v>
      </c>
      <c r="W4349"/>
      <c r="X4349" t="s">
        <v>30</v>
      </c>
    </row>
    <row r="4350" spans="2:24">
      <c r="B4350" s="2" t="s">
        <v>6245</v>
      </c>
      <c r="C4350" s="1"/>
      <c r="D4350" s="1"/>
      <c r="E4350" s="1"/>
      <c r="F4350" s="1"/>
      <c r="G4350" s="1"/>
      <c r="H4350" s="1"/>
      <c r="I4350"/>
      <c r="J4350"/>
      <c r="K4350"/>
      <c r="L4350"/>
      <c r="M4350"/>
      <c r="N4350"/>
      <c r="O4350"/>
      <c r="Q4350" t="s">
        <v>25</v>
      </c>
      <c r="R4350" s="1" t="s">
        <v>6246</v>
      </c>
      <c r="S4350" s="1"/>
      <c r="T4350" s="1" t="s">
        <v>637</v>
      </c>
      <c r="U4350" s="1" t="s">
        <v>158</v>
      </c>
      <c r="V4350" t="s">
        <v>29</v>
      </c>
      <c r="W4350"/>
      <c r="X4350" t="s">
        <v>30</v>
      </c>
    </row>
    <row r="4351" spans="2:24">
      <c r="B4351" s="2" t="s">
        <v>6247</v>
      </c>
      <c r="C4351" s="1">
        <v>8518888902</v>
      </c>
      <c r="D4351" s="1"/>
      <c r="E4351" s="1"/>
      <c r="F4351" s="1"/>
      <c r="G4351" s="1" t="s">
        <v>45</v>
      </c>
      <c r="H4351" s="1" t="s">
        <v>247</v>
      </c>
      <c r="I4351"/>
      <c r="J4351"/>
      <c r="K4351"/>
      <c r="L4351"/>
      <c r="M4351"/>
      <c r="N4351"/>
      <c r="O4351"/>
      <c r="Q4351" t="s">
        <v>25</v>
      </c>
      <c r="R4351" s="1"/>
      <c r="S4351" s="1"/>
      <c r="T4351" s="1" t="s">
        <v>516</v>
      </c>
      <c r="U4351" s="1" t="s">
        <v>105</v>
      </c>
      <c r="V4351" t="s">
        <v>29</v>
      </c>
      <c r="W4351"/>
      <c r="X4351" t="s">
        <v>30</v>
      </c>
    </row>
    <row r="4352" spans="2:24">
      <c r="B4352" s="2" t="s">
        <v>6248</v>
      </c>
      <c r="C4352" s="1"/>
      <c r="D4352" s="1"/>
      <c r="E4352" s="1"/>
      <c r="F4352" s="1"/>
      <c r="G4352" s="1"/>
      <c r="H4352" s="1"/>
      <c r="I4352"/>
      <c r="J4352"/>
      <c r="K4352"/>
      <c r="L4352"/>
      <c r="M4352"/>
      <c r="N4352"/>
      <c r="O4352"/>
      <c r="Q4352" t="s">
        <v>25</v>
      </c>
      <c r="R4352" s="1"/>
      <c r="S4352" s="1"/>
      <c r="T4352" s="1" t="s">
        <v>39</v>
      </c>
      <c r="U4352" s="1" t="s">
        <v>28</v>
      </c>
      <c r="V4352" t="s">
        <v>29</v>
      </c>
      <c r="W4352"/>
      <c r="X4352" t="s">
        <v>30</v>
      </c>
    </row>
    <row r="4353" spans="2:24">
      <c r="B4353" s="2" t="s">
        <v>6249</v>
      </c>
      <c r="C4353" s="1">
        <v>9897220404</v>
      </c>
      <c r="D4353" s="1"/>
      <c r="E4353" s="1"/>
      <c r="F4353" s="1"/>
      <c r="G4353" s="1" t="s">
        <v>146</v>
      </c>
      <c r="H4353" s="1" t="s">
        <v>1268</v>
      </c>
      <c r="I4353"/>
      <c r="J4353"/>
      <c r="K4353"/>
      <c r="L4353"/>
      <c r="M4353"/>
      <c r="N4353"/>
      <c r="O4353"/>
      <c r="Q4353" t="s">
        <v>25</v>
      </c>
      <c r="R4353" s="1"/>
      <c r="S4353" s="1"/>
      <c r="T4353" s="1" t="s">
        <v>681</v>
      </c>
      <c r="U4353" s="1" t="s">
        <v>289</v>
      </c>
      <c r="V4353" t="s">
        <v>29</v>
      </c>
      <c r="W4353"/>
      <c r="X4353" t="s">
        <v>30</v>
      </c>
    </row>
    <row r="4354" spans="2:24">
      <c r="B4354" s="2" t="s">
        <v>6250</v>
      </c>
      <c r="C4354" s="1"/>
      <c r="D4354" s="1"/>
      <c r="E4354" s="1"/>
      <c r="F4354" s="1"/>
      <c r="G4354" s="1"/>
      <c r="H4354" s="1"/>
      <c r="I4354"/>
      <c r="J4354"/>
      <c r="K4354"/>
      <c r="L4354"/>
      <c r="M4354"/>
      <c r="N4354"/>
      <c r="O4354"/>
      <c r="Q4354" t="s">
        <v>25</v>
      </c>
      <c r="R4354" s="1" t="s">
        <v>6251</v>
      </c>
      <c r="S4354" s="1"/>
      <c r="T4354" s="1" t="s">
        <v>39</v>
      </c>
      <c r="U4354" s="1" t="s">
        <v>28</v>
      </c>
      <c r="V4354" t="s">
        <v>29</v>
      </c>
      <c r="W4354"/>
      <c r="X4354" t="s">
        <v>30</v>
      </c>
    </row>
    <row r="4355" spans="2:24">
      <c r="B4355" s="2" t="s">
        <v>6252</v>
      </c>
      <c r="C4355" s="1"/>
      <c r="D4355" s="1"/>
      <c r="E4355" s="1"/>
      <c r="F4355" s="1"/>
      <c r="G4355" s="1"/>
      <c r="H4355" s="1"/>
      <c r="I4355"/>
      <c r="J4355"/>
      <c r="K4355"/>
      <c r="L4355"/>
      <c r="M4355"/>
      <c r="N4355"/>
      <c r="O4355"/>
      <c r="Q4355" t="s">
        <v>25</v>
      </c>
      <c r="R4355" s="1"/>
      <c r="S4355" s="1"/>
      <c r="T4355" s="1" t="s">
        <v>39</v>
      </c>
      <c r="U4355" s="1" t="s">
        <v>28</v>
      </c>
      <c r="V4355" t="s">
        <v>29</v>
      </c>
      <c r="W4355"/>
      <c r="X4355" t="s">
        <v>30</v>
      </c>
    </row>
    <row r="4356" spans="2:24">
      <c r="B4356" s="2" t="s">
        <v>6253</v>
      </c>
      <c r="C4356" s="1">
        <v>8120601358</v>
      </c>
      <c r="D4356" s="1"/>
      <c r="E4356" s="1"/>
      <c r="F4356" s="1"/>
      <c r="G4356" s="1" t="s">
        <v>230</v>
      </c>
      <c r="H4356" s="1" t="s">
        <v>57</v>
      </c>
      <c r="I4356"/>
      <c r="J4356"/>
      <c r="K4356"/>
      <c r="L4356"/>
      <c r="M4356"/>
      <c r="N4356"/>
      <c r="O4356"/>
      <c r="Q4356" t="s">
        <v>25</v>
      </c>
      <c r="R4356" s="1" t="s">
        <v>6254</v>
      </c>
      <c r="S4356" s="1"/>
      <c r="T4356" s="1" t="s">
        <v>349</v>
      </c>
      <c r="U4356" s="1" t="s">
        <v>350</v>
      </c>
      <c r="V4356" t="s">
        <v>29</v>
      </c>
      <c r="W4356"/>
      <c r="X4356" t="s">
        <v>30</v>
      </c>
    </row>
    <row r="4357" spans="2:24">
      <c r="B4357" s="2" t="s">
        <v>6255</v>
      </c>
      <c r="C4357" s="1">
        <v>8360101993</v>
      </c>
      <c r="D4357" s="1"/>
      <c r="E4357" s="1"/>
      <c r="F4357" s="1"/>
      <c r="G4357" s="1" t="s">
        <v>230</v>
      </c>
      <c r="H4357" s="1" t="s">
        <v>46</v>
      </c>
      <c r="I4357"/>
      <c r="J4357"/>
      <c r="K4357"/>
      <c r="L4357"/>
      <c r="M4357"/>
      <c r="N4357"/>
      <c r="O4357"/>
      <c r="Q4357" t="s">
        <v>25</v>
      </c>
      <c r="R4357" s="1"/>
      <c r="S4357" s="1"/>
      <c r="T4357" s="1" t="s">
        <v>155</v>
      </c>
      <c r="U4357" s="1" t="s">
        <v>90</v>
      </c>
      <c r="V4357" t="s">
        <v>29</v>
      </c>
      <c r="W4357"/>
      <c r="X4357" t="s">
        <v>30</v>
      </c>
    </row>
    <row r="4358" spans="2:24">
      <c r="B4358" s="2" t="s">
        <v>6256</v>
      </c>
      <c r="C4358" s="1">
        <f>917417488000</f>
        <v>917417488000</v>
      </c>
      <c r="D4358" s="1"/>
      <c r="E4358" s="1"/>
      <c r="F4358" s="1"/>
      <c r="G4358" s="1" t="s">
        <v>45</v>
      </c>
      <c r="H4358" s="1" t="s">
        <v>247</v>
      </c>
      <c r="I4358"/>
      <c r="J4358"/>
      <c r="K4358"/>
      <c r="L4358"/>
      <c r="M4358"/>
      <c r="N4358"/>
      <c r="O4358"/>
      <c r="Q4358" t="s">
        <v>25</v>
      </c>
      <c r="R4358" s="1" t="s">
        <v>6257</v>
      </c>
      <c r="S4358" s="1"/>
      <c r="T4358" s="1" t="s">
        <v>2000</v>
      </c>
      <c r="U4358" s="1" t="s">
        <v>289</v>
      </c>
      <c r="V4358" t="s">
        <v>29</v>
      </c>
      <c r="W4358"/>
      <c r="X4358" t="s">
        <v>30</v>
      </c>
    </row>
    <row r="4359" spans="2:24">
      <c r="B4359" s="2" t="s">
        <v>6258</v>
      </c>
      <c r="C4359" s="1"/>
      <c r="D4359" s="1"/>
      <c r="E4359" s="1"/>
      <c r="F4359" s="1"/>
      <c r="G4359" s="1"/>
      <c r="H4359" s="1"/>
      <c r="I4359"/>
      <c r="J4359"/>
      <c r="K4359"/>
      <c r="L4359"/>
      <c r="M4359"/>
      <c r="N4359"/>
      <c r="O4359"/>
      <c r="Q4359" t="s">
        <v>25</v>
      </c>
      <c r="R4359" s="1"/>
      <c r="S4359" s="1"/>
      <c r="T4359" s="1" t="s">
        <v>52</v>
      </c>
      <c r="U4359" s="1" t="s">
        <v>53</v>
      </c>
      <c r="V4359" t="s">
        <v>29</v>
      </c>
      <c r="W4359"/>
      <c r="X4359" t="s">
        <v>30</v>
      </c>
    </row>
    <row r="4360" spans="2:24">
      <c r="B4360" s="2" t="s">
        <v>6259</v>
      </c>
      <c r="C4360" s="1">
        <f>917417188000</f>
        <v>917417188000</v>
      </c>
      <c r="D4360" s="1"/>
      <c r="E4360" s="1"/>
      <c r="F4360" s="1"/>
      <c r="G4360" s="1" t="s">
        <v>45</v>
      </c>
      <c r="H4360" s="1" t="s">
        <v>247</v>
      </c>
      <c r="I4360"/>
      <c r="J4360"/>
      <c r="K4360"/>
      <c r="L4360"/>
      <c r="M4360"/>
      <c r="N4360"/>
      <c r="O4360"/>
      <c r="Q4360" t="s">
        <v>25</v>
      </c>
      <c r="R4360" s="1" t="s">
        <v>6260</v>
      </c>
      <c r="S4360" s="1"/>
      <c r="T4360" s="1" t="s">
        <v>2000</v>
      </c>
      <c r="U4360" s="1" t="s">
        <v>289</v>
      </c>
      <c r="V4360" t="s">
        <v>29</v>
      </c>
      <c r="W4360"/>
      <c r="X4360" t="s">
        <v>30</v>
      </c>
    </row>
    <row r="4361" spans="2:24">
      <c r="B4361" s="2" t="s">
        <v>6261</v>
      </c>
      <c r="C4361" s="1"/>
      <c r="D4361" s="1"/>
      <c r="E4361" s="1"/>
      <c r="F4361" s="1"/>
      <c r="G4361" s="1"/>
      <c r="H4361" s="1"/>
      <c r="I4361"/>
      <c r="J4361"/>
      <c r="K4361"/>
      <c r="L4361"/>
      <c r="M4361"/>
      <c r="N4361"/>
      <c r="O4361"/>
      <c r="Q4361" t="s">
        <v>25</v>
      </c>
      <c r="R4361" s="1"/>
      <c r="S4361" s="1"/>
      <c r="T4361" s="1" t="s">
        <v>950</v>
      </c>
      <c r="U4361" s="1" t="s">
        <v>43</v>
      </c>
      <c r="V4361" t="s">
        <v>29</v>
      </c>
      <c r="W4361"/>
      <c r="X4361" t="s">
        <v>30</v>
      </c>
    </row>
    <row r="4362" spans="2:24">
      <c r="B4362" s="2" t="s">
        <v>6262</v>
      </c>
      <c r="C4362" s="1"/>
      <c r="D4362" s="1"/>
      <c r="E4362" s="1"/>
      <c r="F4362" s="1"/>
      <c r="G4362" s="1"/>
      <c r="H4362" s="1"/>
      <c r="I4362"/>
      <c r="J4362"/>
      <c r="K4362"/>
      <c r="L4362"/>
      <c r="M4362"/>
      <c r="N4362"/>
      <c r="O4362"/>
      <c r="Q4362" t="s">
        <v>25</v>
      </c>
      <c r="R4362" s="1" t="s">
        <v>6263</v>
      </c>
      <c r="S4362" s="1"/>
      <c r="T4362" s="1" t="s">
        <v>39</v>
      </c>
      <c r="U4362" s="1" t="s">
        <v>28</v>
      </c>
      <c r="V4362" t="s">
        <v>29</v>
      </c>
      <c r="W4362"/>
      <c r="X4362" t="s">
        <v>30</v>
      </c>
    </row>
    <row r="4363" spans="2:24">
      <c r="B4363" s="2" t="s">
        <v>6264</v>
      </c>
      <c r="C4363" s="1">
        <v>9977566500</v>
      </c>
      <c r="D4363" s="1"/>
      <c r="E4363" s="1"/>
      <c r="F4363" s="1"/>
      <c r="G4363" s="1" t="s">
        <v>45</v>
      </c>
      <c r="H4363" s="1" t="s">
        <v>409</v>
      </c>
      <c r="I4363"/>
      <c r="J4363"/>
      <c r="K4363"/>
      <c r="L4363"/>
      <c r="M4363"/>
      <c r="N4363"/>
      <c r="O4363"/>
      <c r="Q4363" t="s">
        <v>25</v>
      </c>
      <c r="R4363" s="1"/>
      <c r="S4363" s="1"/>
      <c r="T4363" s="1" t="s">
        <v>391</v>
      </c>
      <c r="U4363" s="1" t="s">
        <v>350</v>
      </c>
      <c r="V4363" t="s">
        <v>29</v>
      </c>
      <c r="W4363"/>
      <c r="X4363" t="s">
        <v>30</v>
      </c>
    </row>
    <row r="4364" spans="2:24">
      <c r="B4364" s="2" t="s">
        <v>6265</v>
      </c>
      <c r="C4364" s="1"/>
      <c r="D4364" s="1"/>
      <c r="E4364" s="1"/>
      <c r="F4364" s="1"/>
      <c r="G4364" s="1"/>
      <c r="H4364" s="1"/>
      <c r="I4364"/>
      <c r="J4364"/>
      <c r="K4364"/>
      <c r="L4364"/>
      <c r="M4364"/>
      <c r="N4364"/>
      <c r="O4364"/>
      <c r="Q4364" t="s">
        <v>25</v>
      </c>
      <c r="R4364" s="1" t="s">
        <v>6266</v>
      </c>
      <c r="S4364" s="1"/>
      <c r="T4364" s="1" t="s">
        <v>333</v>
      </c>
      <c r="U4364" s="1" t="s">
        <v>28</v>
      </c>
      <c r="V4364" t="s">
        <v>29</v>
      </c>
      <c r="W4364"/>
      <c r="X4364" t="s">
        <v>30</v>
      </c>
    </row>
    <row r="4365" spans="2:24">
      <c r="B4365" s="2" t="s">
        <v>6267</v>
      </c>
      <c r="C4365" s="1">
        <v>9810079884</v>
      </c>
      <c r="D4365" s="1"/>
      <c r="E4365" s="1"/>
      <c r="F4365" s="1"/>
      <c r="G4365" s="1" t="s">
        <v>72</v>
      </c>
      <c r="H4365" s="1" t="s">
        <v>57</v>
      </c>
      <c r="I4365"/>
      <c r="J4365"/>
      <c r="K4365"/>
      <c r="L4365"/>
      <c r="M4365"/>
      <c r="N4365"/>
      <c r="O4365"/>
      <c r="Q4365" t="s">
        <v>25</v>
      </c>
      <c r="R4365" s="1"/>
      <c r="S4365" s="1"/>
      <c r="T4365" s="1" t="s">
        <v>820</v>
      </c>
      <c r="U4365" s="1" t="s">
        <v>53</v>
      </c>
      <c r="V4365" t="s">
        <v>29</v>
      </c>
      <c r="W4365"/>
      <c r="X4365" t="s">
        <v>30</v>
      </c>
    </row>
    <row r="4366" spans="2:24">
      <c r="B4366" s="2" t="s">
        <v>6268</v>
      </c>
      <c r="C4366" s="1">
        <v>9891018023</v>
      </c>
      <c r="D4366" s="1"/>
      <c r="E4366" s="1"/>
      <c r="F4366" s="1"/>
      <c r="G4366" s="1" t="s">
        <v>45</v>
      </c>
      <c r="H4366" s="1" t="s">
        <v>510</v>
      </c>
      <c r="I4366"/>
      <c r="J4366"/>
      <c r="K4366"/>
      <c r="L4366"/>
      <c r="M4366"/>
      <c r="N4366"/>
      <c r="O4366"/>
      <c r="Q4366" t="s">
        <v>25</v>
      </c>
      <c r="R4366" s="1" t="s">
        <v>6269</v>
      </c>
      <c r="S4366" s="1"/>
      <c r="T4366" s="1" t="s">
        <v>39</v>
      </c>
      <c r="U4366" s="1" t="s">
        <v>28</v>
      </c>
      <c r="V4366" t="s">
        <v>29</v>
      </c>
      <c r="W4366"/>
      <c r="X4366" t="s">
        <v>30</v>
      </c>
    </row>
    <row r="4367" spans="2:24">
      <c r="B4367" s="2" t="s">
        <v>6270</v>
      </c>
      <c r="C4367" s="1">
        <v>7017787340</v>
      </c>
      <c r="D4367" s="1"/>
      <c r="E4367" s="1"/>
      <c r="F4367" s="1"/>
      <c r="G4367" s="1" t="s">
        <v>146</v>
      </c>
      <c r="H4367" s="1" t="s">
        <v>331</v>
      </c>
      <c r="I4367"/>
      <c r="J4367"/>
      <c r="K4367"/>
      <c r="L4367"/>
      <c r="M4367"/>
      <c r="N4367"/>
      <c r="O4367"/>
      <c r="Q4367" t="s">
        <v>25</v>
      </c>
      <c r="R4367" s="1"/>
      <c r="S4367" s="1"/>
      <c r="T4367" s="1" t="s">
        <v>6271</v>
      </c>
      <c r="U4367" s="1" t="s">
        <v>28</v>
      </c>
      <c r="V4367" t="s">
        <v>29</v>
      </c>
      <c r="W4367"/>
      <c r="X4367" t="s">
        <v>30</v>
      </c>
    </row>
    <row r="4368" spans="2:24">
      <c r="B4368" s="2" t="s">
        <v>6272</v>
      </c>
      <c r="C4368" s="1"/>
      <c r="D4368" s="1"/>
      <c r="E4368" s="1"/>
      <c r="F4368" s="1"/>
      <c r="G4368" s="1"/>
      <c r="H4368" s="1"/>
      <c r="I4368"/>
      <c r="J4368"/>
      <c r="K4368"/>
      <c r="L4368"/>
      <c r="M4368"/>
      <c r="N4368"/>
      <c r="O4368"/>
      <c r="Q4368" t="s">
        <v>25</v>
      </c>
      <c r="R4368" s="1" t="s">
        <v>6273</v>
      </c>
      <c r="S4368" s="1"/>
      <c r="T4368" s="1" t="s">
        <v>305</v>
      </c>
      <c r="U4368" s="1" t="s">
        <v>33</v>
      </c>
      <c r="V4368" t="s">
        <v>29</v>
      </c>
      <c r="W4368"/>
      <c r="X4368" t="s">
        <v>30</v>
      </c>
    </row>
    <row r="4369" spans="2:24">
      <c r="B4369" s="2" t="s">
        <v>6274</v>
      </c>
      <c r="C4369" s="1">
        <v>9950247278</v>
      </c>
      <c r="D4369" s="1"/>
      <c r="E4369" s="1"/>
      <c r="F4369" s="1"/>
      <c r="G4369" s="1" t="s">
        <v>45</v>
      </c>
      <c r="H4369" s="1" t="s">
        <v>57</v>
      </c>
      <c r="I4369"/>
      <c r="J4369"/>
      <c r="K4369"/>
      <c r="L4369"/>
      <c r="M4369"/>
      <c r="N4369"/>
      <c r="O4369"/>
      <c r="Q4369" t="s">
        <v>25</v>
      </c>
      <c r="R4369" s="1"/>
      <c r="S4369" s="1"/>
      <c r="T4369" s="1" t="s">
        <v>950</v>
      </c>
      <c r="U4369" s="1" t="s">
        <v>43</v>
      </c>
      <c r="V4369" t="s">
        <v>29</v>
      </c>
      <c r="W4369"/>
      <c r="X4369" t="s">
        <v>30</v>
      </c>
    </row>
    <row r="4370" spans="2:24">
      <c r="B4370" s="2" t="s">
        <v>6275</v>
      </c>
      <c r="C4370" s="1">
        <v>9302214563</v>
      </c>
      <c r="D4370" s="1"/>
      <c r="E4370" s="1"/>
      <c r="F4370" s="1"/>
      <c r="G4370" s="1" t="s">
        <v>45</v>
      </c>
      <c r="H4370" s="1" t="s">
        <v>57</v>
      </c>
      <c r="I4370"/>
      <c r="J4370"/>
      <c r="K4370"/>
      <c r="L4370"/>
      <c r="M4370"/>
      <c r="N4370"/>
      <c r="O4370"/>
      <c r="Q4370" t="s">
        <v>25</v>
      </c>
      <c r="R4370" s="1"/>
      <c r="S4370" s="1"/>
      <c r="T4370" s="1" t="s">
        <v>110</v>
      </c>
      <c r="U4370" s="1" t="s">
        <v>105</v>
      </c>
      <c r="V4370" t="s">
        <v>29</v>
      </c>
      <c r="W4370"/>
      <c r="X4370" t="s">
        <v>30</v>
      </c>
    </row>
    <row r="4371" spans="2:24">
      <c r="B4371" s="2" t="s">
        <v>6276</v>
      </c>
      <c r="C4371" s="1">
        <v>9562285870</v>
      </c>
      <c r="D4371" s="1"/>
      <c r="E4371" s="1"/>
      <c r="F4371" s="1"/>
      <c r="G4371" s="1" t="s">
        <v>45</v>
      </c>
      <c r="H4371" s="1" t="s">
        <v>57</v>
      </c>
      <c r="I4371"/>
      <c r="J4371"/>
      <c r="K4371"/>
      <c r="L4371"/>
      <c r="M4371"/>
      <c r="N4371"/>
      <c r="O4371"/>
      <c r="Q4371" t="s">
        <v>25</v>
      </c>
      <c r="R4371" s="1"/>
      <c r="S4371" s="1"/>
      <c r="T4371" s="1" t="s">
        <v>5345</v>
      </c>
      <c r="U4371" s="1" t="s">
        <v>60</v>
      </c>
      <c r="V4371" t="s">
        <v>29</v>
      </c>
      <c r="W4371"/>
      <c r="X4371" t="s">
        <v>30</v>
      </c>
    </row>
    <row r="4372" spans="2:24">
      <c r="B4372" s="2" t="s">
        <v>6277</v>
      </c>
      <c r="C4372" s="1">
        <v>9845189511</v>
      </c>
      <c r="D4372" s="1"/>
      <c r="E4372" s="1"/>
      <c r="F4372" s="1"/>
      <c r="G4372" s="1" t="s">
        <v>45</v>
      </c>
      <c r="H4372" s="1" t="s">
        <v>57</v>
      </c>
      <c r="I4372"/>
      <c r="J4372"/>
      <c r="K4372"/>
      <c r="L4372"/>
      <c r="M4372"/>
      <c r="N4372"/>
      <c r="O4372"/>
      <c r="Q4372" t="s">
        <v>25</v>
      </c>
      <c r="R4372" s="1" t="s">
        <v>6278</v>
      </c>
      <c r="S4372" s="1"/>
      <c r="T4372" s="1" t="s">
        <v>352</v>
      </c>
      <c r="U4372" s="1" t="s">
        <v>102</v>
      </c>
      <c r="V4372" t="s">
        <v>29</v>
      </c>
      <c r="W4372"/>
      <c r="X4372" t="s">
        <v>30</v>
      </c>
    </row>
    <row r="4373" spans="2:24">
      <c r="B4373" s="2" t="s">
        <v>6279</v>
      </c>
      <c r="C4373" s="1"/>
      <c r="D4373" s="1"/>
      <c r="E4373" s="1"/>
      <c r="F4373" s="1"/>
      <c r="G4373" s="1"/>
      <c r="H4373" s="1"/>
      <c r="I4373"/>
      <c r="J4373"/>
      <c r="K4373"/>
      <c r="L4373"/>
      <c r="M4373"/>
      <c r="N4373"/>
      <c r="O4373"/>
      <c r="Q4373" t="s">
        <v>25</v>
      </c>
      <c r="R4373" s="1"/>
      <c r="S4373" s="1"/>
      <c r="T4373" s="1" t="s">
        <v>3077</v>
      </c>
      <c r="U4373" s="1" t="s">
        <v>179</v>
      </c>
      <c r="V4373" t="s">
        <v>29</v>
      </c>
      <c r="W4373"/>
      <c r="X4373" t="s">
        <v>30</v>
      </c>
    </row>
    <row r="4374" spans="2:24">
      <c r="B4374" s="2" t="s">
        <v>6280</v>
      </c>
      <c r="C4374" s="1"/>
      <c r="D4374" s="1"/>
      <c r="E4374" s="1"/>
      <c r="F4374" s="1"/>
      <c r="G4374" s="1"/>
      <c r="H4374" s="1"/>
      <c r="I4374"/>
      <c r="J4374"/>
      <c r="K4374"/>
      <c r="L4374"/>
      <c r="M4374"/>
      <c r="N4374"/>
      <c r="O4374"/>
      <c r="Q4374" t="s">
        <v>25</v>
      </c>
      <c r="R4374" s="1" t="s">
        <v>6281</v>
      </c>
      <c r="S4374" s="1"/>
      <c r="T4374" s="1" t="s">
        <v>830</v>
      </c>
      <c r="U4374" s="1" t="s">
        <v>28</v>
      </c>
      <c r="V4374" t="s">
        <v>29</v>
      </c>
      <c r="W4374"/>
      <c r="X4374" t="s">
        <v>30</v>
      </c>
    </row>
    <row r="4375" spans="2:24">
      <c r="B4375" s="2" t="s">
        <v>6282</v>
      </c>
      <c r="C4375" s="1">
        <v>8239132690</v>
      </c>
      <c r="D4375" s="1"/>
      <c r="E4375" s="1"/>
      <c r="F4375" s="1"/>
      <c r="G4375" s="1" t="s">
        <v>45</v>
      </c>
      <c r="H4375" s="1" t="s">
        <v>695</v>
      </c>
      <c r="I4375"/>
      <c r="J4375"/>
      <c r="K4375"/>
      <c r="L4375"/>
      <c r="M4375"/>
      <c r="N4375"/>
      <c r="O4375"/>
      <c r="Q4375" t="s">
        <v>25</v>
      </c>
      <c r="R4375" s="1"/>
      <c r="S4375" s="1"/>
      <c r="T4375" s="1" t="s">
        <v>614</v>
      </c>
      <c r="U4375" s="1" t="s">
        <v>70</v>
      </c>
      <c r="V4375" t="s">
        <v>29</v>
      </c>
      <c r="W4375"/>
      <c r="X4375" t="s">
        <v>30</v>
      </c>
    </row>
    <row r="4376" spans="2:24">
      <c r="B4376" s="2" t="s">
        <v>6283</v>
      </c>
      <c r="C4376" s="1">
        <v>9718080807</v>
      </c>
      <c r="D4376" s="1"/>
      <c r="E4376" s="1"/>
      <c r="F4376" s="1"/>
      <c r="G4376" s="1" t="s">
        <v>56</v>
      </c>
      <c r="H4376" s="1" t="s">
        <v>57</v>
      </c>
      <c r="I4376"/>
      <c r="J4376"/>
      <c r="K4376"/>
      <c r="L4376"/>
      <c r="M4376"/>
      <c r="N4376"/>
      <c r="O4376"/>
      <c r="Q4376" t="s">
        <v>25</v>
      </c>
      <c r="R4376" s="1" t="s">
        <v>6284</v>
      </c>
      <c r="S4376" s="1"/>
      <c r="T4376" s="1" t="s">
        <v>73</v>
      </c>
      <c r="U4376" s="1" t="s">
        <v>53</v>
      </c>
      <c r="V4376" t="s">
        <v>29</v>
      </c>
      <c r="W4376"/>
      <c r="X4376" t="s">
        <v>30</v>
      </c>
    </row>
    <row r="4377" spans="2:24">
      <c r="B4377" s="2" t="s">
        <v>6285</v>
      </c>
      <c r="C4377" s="1"/>
      <c r="D4377" s="1"/>
      <c r="E4377" s="1"/>
      <c r="F4377" s="1"/>
      <c r="G4377" s="1"/>
      <c r="H4377" s="1"/>
      <c r="I4377"/>
      <c r="J4377"/>
      <c r="K4377"/>
      <c r="L4377"/>
      <c r="M4377"/>
      <c r="N4377"/>
      <c r="O4377"/>
      <c r="Q4377" t="s">
        <v>25</v>
      </c>
      <c r="R4377" s="1"/>
      <c r="S4377" s="1"/>
      <c r="T4377" s="1" t="s">
        <v>39</v>
      </c>
      <c r="U4377" s="1" t="s">
        <v>28</v>
      </c>
      <c r="V4377" t="s">
        <v>29</v>
      </c>
      <c r="W4377"/>
      <c r="X4377" t="s">
        <v>30</v>
      </c>
    </row>
    <row r="4378" spans="2:24">
      <c r="B4378" s="2" t="s">
        <v>6286</v>
      </c>
      <c r="C4378" s="1">
        <v>9831388675</v>
      </c>
      <c r="D4378" s="1"/>
      <c r="E4378" s="1"/>
      <c r="F4378" s="1"/>
      <c r="G4378" s="1" t="s">
        <v>45</v>
      </c>
      <c r="H4378" s="1" t="s">
        <v>247</v>
      </c>
      <c r="I4378"/>
      <c r="J4378"/>
      <c r="K4378"/>
      <c r="L4378"/>
      <c r="M4378"/>
      <c r="N4378"/>
      <c r="O4378"/>
      <c r="Q4378" t="s">
        <v>25</v>
      </c>
      <c r="R4378" s="1"/>
      <c r="S4378" s="1"/>
      <c r="T4378" s="1" t="s">
        <v>614</v>
      </c>
      <c r="U4378" s="1" t="s">
        <v>70</v>
      </c>
      <c r="V4378" t="s">
        <v>29</v>
      </c>
      <c r="W4378"/>
      <c r="X4378" t="s">
        <v>30</v>
      </c>
    </row>
    <row r="4379" spans="2:24">
      <c r="B4379" s="2" t="s">
        <v>6287</v>
      </c>
      <c r="C4379" s="1"/>
      <c r="D4379" s="1"/>
      <c r="E4379" s="1"/>
      <c r="F4379" s="1"/>
      <c r="G4379" s="1"/>
      <c r="H4379" s="1"/>
      <c r="I4379"/>
      <c r="J4379"/>
      <c r="K4379"/>
      <c r="L4379"/>
      <c r="M4379"/>
      <c r="N4379"/>
      <c r="O4379"/>
      <c r="Q4379" t="s">
        <v>25</v>
      </c>
      <c r="R4379" s="1"/>
      <c r="S4379" s="1"/>
      <c r="T4379" s="1" t="s">
        <v>1405</v>
      </c>
      <c r="U4379" s="1" t="s">
        <v>276</v>
      </c>
      <c r="V4379" t="s">
        <v>29</v>
      </c>
      <c r="W4379"/>
      <c r="X4379" t="s">
        <v>30</v>
      </c>
    </row>
    <row r="4380" spans="2:24">
      <c r="B4380" s="2" t="s">
        <v>6288</v>
      </c>
      <c r="C4380" s="1"/>
      <c r="D4380" s="1"/>
      <c r="E4380" s="1"/>
      <c r="F4380" s="1"/>
      <c r="G4380" s="1"/>
      <c r="H4380" s="1"/>
      <c r="I4380"/>
      <c r="J4380"/>
      <c r="K4380"/>
      <c r="L4380"/>
      <c r="M4380"/>
      <c r="N4380"/>
      <c r="O4380"/>
      <c r="Q4380" t="s">
        <v>25</v>
      </c>
      <c r="R4380" s="1" t="s">
        <v>6289</v>
      </c>
      <c r="S4380" s="1"/>
      <c r="T4380" s="1" t="s">
        <v>52</v>
      </c>
      <c r="U4380" s="1" t="s">
        <v>53</v>
      </c>
      <c r="V4380" t="s">
        <v>29</v>
      </c>
      <c r="W4380"/>
      <c r="X4380" t="s">
        <v>30</v>
      </c>
    </row>
    <row r="4381" spans="2:24">
      <c r="B4381" s="2" t="s">
        <v>6290</v>
      </c>
      <c r="C4381" s="1">
        <v>9686647330</v>
      </c>
      <c r="D4381" s="1"/>
      <c r="E4381" s="1"/>
      <c r="F4381" s="1"/>
      <c r="G4381" s="1" t="s">
        <v>1216</v>
      </c>
      <c r="H4381" s="1" t="s">
        <v>46</v>
      </c>
      <c r="I4381"/>
      <c r="J4381"/>
      <c r="K4381"/>
      <c r="L4381"/>
      <c r="M4381"/>
      <c r="N4381"/>
      <c r="O4381"/>
      <c r="Q4381" t="s">
        <v>25</v>
      </c>
      <c r="R4381" s="1"/>
      <c r="S4381" s="1"/>
      <c r="T4381" s="1" t="s">
        <v>6068</v>
      </c>
      <c r="U4381" s="1" t="s">
        <v>102</v>
      </c>
      <c r="V4381" t="s">
        <v>29</v>
      </c>
      <c r="W4381"/>
      <c r="X4381" t="s">
        <v>30</v>
      </c>
    </row>
    <row r="4382" spans="2:24">
      <c r="B4382" s="2" t="s">
        <v>6291</v>
      </c>
      <c r="C4382" s="1">
        <v>9600903325</v>
      </c>
      <c r="D4382" s="1"/>
      <c r="E4382" s="1"/>
      <c r="F4382" s="1"/>
      <c r="G4382" s="1" t="s">
        <v>45</v>
      </c>
      <c r="H4382" s="1" t="s">
        <v>57</v>
      </c>
      <c r="I4382"/>
      <c r="J4382"/>
      <c r="K4382"/>
      <c r="L4382"/>
      <c r="M4382"/>
      <c r="N4382"/>
      <c r="O4382"/>
      <c r="Q4382" t="s">
        <v>25</v>
      </c>
      <c r="R4382" s="1" t="s">
        <v>6292</v>
      </c>
      <c r="S4382" s="1"/>
      <c r="T4382" s="1" t="s">
        <v>774</v>
      </c>
      <c r="U4382" s="1" t="s">
        <v>179</v>
      </c>
      <c r="V4382" t="s">
        <v>29</v>
      </c>
      <c r="W4382"/>
      <c r="X4382" t="s">
        <v>30</v>
      </c>
    </row>
    <row r="4383" spans="2:24">
      <c r="B4383" s="2" t="s">
        <v>6293</v>
      </c>
      <c r="C4383" s="1">
        <v>6398777282</v>
      </c>
      <c r="D4383" s="1"/>
      <c r="E4383" s="1"/>
      <c r="F4383" s="1"/>
      <c r="G4383" s="1" t="s">
        <v>146</v>
      </c>
      <c r="H4383" s="1" t="s">
        <v>331</v>
      </c>
      <c r="I4383"/>
      <c r="J4383"/>
      <c r="K4383"/>
      <c r="L4383"/>
      <c r="M4383"/>
      <c r="N4383"/>
      <c r="O4383"/>
      <c r="Q4383" t="s">
        <v>25</v>
      </c>
      <c r="R4383" s="1" t="s">
        <v>6294</v>
      </c>
      <c r="S4383" s="1"/>
      <c r="T4383" s="1" t="s">
        <v>4029</v>
      </c>
      <c r="U4383" s="1" t="s">
        <v>289</v>
      </c>
      <c r="V4383" t="s">
        <v>29</v>
      </c>
      <c r="W4383"/>
      <c r="X4383" t="s">
        <v>30</v>
      </c>
    </row>
    <row r="4384" spans="2:24">
      <c r="B4384" s="2" t="s">
        <v>6295</v>
      </c>
      <c r="C4384" s="1"/>
      <c r="D4384" s="1"/>
      <c r="E4384" s="1"/>
      <c r="F4384" s="1"/>
      <c r="G4384" s="1"/>
      <c r="H4384" s="1"/>
      <c r="I4384"/>
      <c r="J4384"/>
      <c r="K4384"/>
      <c r="L4384"/>
      <c r="M4384"/>
      <c r="N4384"/>
      <c r="O4384"/>
      <c r="Q4384" t="s">
        <v>25</v>
      </c>
      <c r="R4384" s="1"/>
      <c r="S4384" s="1"/>
      <c r="T4384" s="1" t="s">
        <v>172</v>
      </c>
      <c r="U4384" s="1" t="s">
        <v>43</v>
      </c>
      <c r="V4384" t="s">
        <v>29</v>
      </c>
      <c r="W4384"/>
      <c r="X4384" t="s">
        <v>30</v>
      </c>
    </row>
    <row r="4385" spans="2:24">
      <c r="B4385" s="2" t="s">
        <v>6296</v>
      </c>
      <c r="C4385" s="1">
        <v>7829614710</v>
      </c>
      <c r="D4385" s="1"/>
      <c r="E4385" s="1"/>
      <c r="F4385" s="1"/>
      <c r="G4385" s="1" t="s">
        <v>1942</v>
      </c>
      <c r="H4385" s="1" t="s">
        <v>331</v>
      </c>
      <c r="I4385"/>
      <c r="J4385"/>
      <c r="K4385"/>
      <c r="L4385"/>
      <c r="M4385"/>
      <c r="N4385"/>
      <c r="O4385"/>
      <c r="Q4385" t="s">
        <v>25</v>
      </c>
      <c r="R4385" s="1"/>
      <c r="S4385" s="1"/>
      <c r="T4385" s="1" t="s">
        <v>631</v>
      </c>
      <c r="U4385" s="1" t="s">
        <v>102</v>
      </c>
      <c r="V4385" t="s">
        <v>29</v>
      </c>
      <c r="W4385"/>
      <c r="X4385" t="s">
        <v>30</v>
      </c>
    </row>
    <row r="4386" spans="2:24">
      <c r="B4386" s="2" t="s">
        <v>6297</v>
      </c>
      <c r="C4386" s="1">
        <v>9810122968</v>
      </c>
      <c r="D4386" s="1"/>
      <c r="E4386" s="1"/>
      <c r="F4386" s="1"/>
      <c r="G4386" s="1" t="s">
        <v>72</v>
      </c>
      <c r="H4386" s="1" t="s">
        <v>231</v>
      </c>
      <c r="I4386"/>
      <c r="J4386"/>
      <c r="K4386"/>
      <c r="L4386"/>
      <c r="M4386"/>
      <c r="N4386"/>
      <c r="O4386"/>
      <c r="Q4386" t="s">
        <v>25</v>
      </c>
      <c r="R4386" s="1"/>
      <c r="S4386" s="1"/>
      <c r="T4386" s="1" t="s">
        <v>93</v>
      </c>
      <c r="U4386" s="1" t="s">
        <v>53</v>
      </c>
      <c r="V4386" t="s">
        <v>29</v>
      </c>
      <c r="W4386"/>
      <c r="X4386" t="s">
        <v>30</v>
      </c>
    </row>
    <row r="4387" spans="2:24">
      <c r="B4387" s="2" t="s">
        <v>6298</v>
      </c>
      <c r="C4387" s="1">
        <v>9685072123</v>
      </c>
      <c r="D4387" s="1"/>
      <c r="E4387" s="1"/>
      <c r="F4387" s="1"/>
      <c r="G4387" s="1" t="s">
        <v>45</v>
      </c>
      <c r="H4387" s="1" t="s">
        <v>510</v>
      </c>
      <c r="I4387"/>
      <c r="J4387"/>
      <c r="K4387"/>
      <c r="L4387"/>
      <c r="M4387"/>
      <c r="N4387"/>
      <c r="O4387"/>
      <c r="Q4387" t="s">
        <v>25</v>
      </c>
      <c r="R4387" s="1"/>
      <c r="S4387" s="1"/>
      <c r="T4387" s="1" t="s">
        <v>391</v>
      </c>
      <c r="U4387" s="1" t="s">
        <v>350</v>
      </c>
      <c r="V4387" t="s">
        <v>29</v>
      </c>
      <c r="W4387"/>
      <c r="X4387" t="s">
        <v>30</v>
      </c>
    </row>
    <row r="4388" spans="2:24">
      <c r="B4388" s="2" t="s">
        <v>6299</v>
      </c>
      <c r="C4388" s="1">
        <v>8344440707</v>
      </c>
      <c r="D4388" s="1"/>
      <c r="E4388" s="1"/>
      <c r="F4388" s="1"/>
      <c r="G4388" s="1" t="s">
        <v>45</v>
      </c>
      <c r="H4388" s="1" t="s">
        <v>476</v>
      </c>
      <c r="I4388"/>
      <c r="J4388"/>
      <c r="K4388"/>
      <c r="L4388"/>
      <c r="M4388"/>
      <c r="N4388"/>
      <c r="O4388"/>
      <c r="Q4388" t="s">
        <v>25</v>
      </c>
      <c r="R4388" s="1"/>
      <c r="S4388" s="1"/>
      <c r="T4388" s="1" t="s">
        <v>784</v>
      </c>
      <c r="U4388" s="1" t="s">
        <v>179</v>
      </c>
      <c r="V4388" t="s">
        <v>29</v>
      </c>
      <c r="W4388"/>
      <c r="X4388" t="s">
        <v>30</v>
      </c>
    </row>
    <row r="4389" spans="2:24">
      <c r="B4389" s="2" t="s">
        <v>6300</v>
      </c>
      <c r="C4389" s="1"/>
      <c r="D4389" s="1"/>
      <c r="E4389" s="1"/>
      <c r="F4389" s="1"/>
      <c r="G4389" s="1"/>
      <c r="H4389" s="1"/>
      <c r="I4389"/>
      <c r="J4389"/>
      <c r="K4389"/>
      <c r="L4389"/>
      <c r="M4389"/>
      <c r="N4389"/>
      <c r="O4389"/>
      <c r="Q4389" t="s">
        <v>25</v>
      </c>
      <c r="R4389" s="1"/>
      <c r="S4389" s="1"/>
      <c r="T4389" s="1" t="s">
        <v>258</v>
      </c>
      <c r="U4389" s="1" t="s">
        <v>179</v>
      </c>
      <c r="V4389" t="s">
        <v>29</v>
      </c>
      <c r="W4389"/>
      <c r="X4389" t="s">
        <v>30</v>
      </c>
    </row>
    <row r="4390" spans="2:24">
      <c r="B4390" s="2" t="s">
        <v>6301</v>
      </c>
      <c r="C4390" s="1">
        <v>9819095833</v>
      </c>
      <c r="D4390" s="1"/>
      <c r="E4390" s="1"/>
      <c r="F4390" s="1"/>
      <c r="G4390" s="1" t="s">
        <v>230</v>
      </c>
      <c r="H4390" s="1" t="s">
        <v>331</v>
      </c>
      <c r="I4390"/>
      <c r="J4390"/>
      <c r="K4390"/>
      <c r="L4390"/>
      <c r="M4390"/>
      <c r="N4390"/>
      <c r="O4390"/>
      <c r="Q4390" t="s">
        <v>25</v>
      </c>
      <c r="R4390" s="1" t="s">
        <v>6302</v>
      </c>
      <c r="S4390" s="1"/>
      <c r="T4390" s="1" t="s">
        <v>457</v>
      </c>
      <c r="U4390" s="1" t="s">
        <v>33</v>
      </c>
      <c r="V4390" t="s">
        <v>29</v>
      </c>
      <c r="W4390"/>
      <c r="X4390" t="s">
        <v>30</v>
      </c>
    </row>
    <row r="4391" spans="2:24">
      <c r="B4391" s="2" t="s">
        <v>6303</v>
      </c>
      <c r="C4391" s="1"/>
      <c r="D4391" s="1"/>
      <c r="E4391" s="1"/>
      <c r="F4391" s="1"/>
      <c r="G4391" s="1"/>
      <c r="H4391" s="1"/>
      <c r="I4391"/>
      <c r="J4391"/>
      <c r="K4391"/>
      <c r="L4391"/>
      <c r="M4391"/>
      <c r="N4391"/>
      <c r="O4391"/>
      <c r="Q4391" t="s">
        <v>25</v>
      </c>
      <c r="R4391" s="1" t="s">
        <v>6304</v>
      </c>
      <c r="S4391" s="1"/>
      <c r="T4391" s="1" t="s">
        <v>77</v>
      </c>
      <c r="U4391" s="1" t="s">
        <v>78</v>
      </c>
      <c r="V4391" t="s">
        <v>29</v>
      </c>
      <c r="W4391"/>
      <c r="X4391" t="s">
        <v>30</v>
      </c>
    </row>
    <row r="4392" spans="2:24">
      <c r="B4392" s="2" t="s">
        <v>6305</v>
      </c>
      <c r="C4392" s="1"/>
      <c r="D4392" s="1"/>
      <c r="E4392" s="1"/>
      <c r="F4392" s="1"/>
      <c r="G4392" s="1"/>
      <c r="H4392" s="1"/>
      <c r="I4392"/>
      <c r="J4392"/>
      <c r="K4392"/>
      <c r="L4392"/>
      <c r="M4392"/>
      <c r="N4392"/>
      <c r="O4392"/>
      <c r="Q4392" t="s">
        <v>25</v>
      </c>
      <c r="R4392" s="1"/>
      <c r="S4392" s="1"/>
      <c r="T4392" s="1" t="s">
        <v>2585</v>
      </c>
      <c r="U4392" s="1" t="s">
        <v>105</v>
      </c>
      <c r="V4392" t="s">
        <v>29</v>
      </c>
      <c r="W4392"/>
      <c r="X4392" t="s">
        <v>30</v>
      </c>
    </row>
    <row r="4393" spans="2:24">
      <c r="B4393" s="2" t="s">
        <v>6306</v>
      </c>
      <c r="C4393" s="1"/>
      <c r="D4393" s="1"/>
      <c r="E4393" s="1"/>
      <c r="F4393" s="1"/>
      <c r="G4393" s="1"/>
      <c r="H4393" s="1"/>
      <c r="I4393"/>
      <c r="J4393"/>
      <c r="K4393"/>
      <c r="L4393"/>
      <c r="M4393"/>
      <c r="N4393"/>
      <c r="O4393"/>
      <c r="Q4393" t="s">
        <v>25</v>
      </c>
      <c r="R4393" s="1"/>
      <c r="S4393" s="1"/>
      <c r="T4393" s="1" t="s">
        <v>746</v>
      </c>
      <c r="U4393" s="1" t="s">
        <v>78</v>
      </c>
      <c r="V4393" t="s">
        <v>29</v>
      </c>
      <c r="W4393"/>
      <c r="X4393" t="s">
        <v>30</v>
      </c>
    </row>
    <row r="4394" spans="2:24">
      <c r="B4394" s="2" t="s">
        <v>6307</v>
      </c>
      <c r="C4394" s="1">
        <v>8123240801</v>
      </c>
      <c r="D4394" s="1"/>
      <c r="E4394" s="1"/>
      <c r="F4394" s="1"/>
      <c r="G4394" s="1" t="s">
        <v>45</v>
      </c>
      <c r="H4394" s="1" t="s">
        <v>476</v>
      </c>
      <c r="I4394"/>
      <c r="J4394"/>
      <c r="K4394"/>
      <c r="L4394"/>
      <c r="M4394"/>
      <c r="N4394"/>
      <c r="O4394"/>
      <c r="Q4394" t="s">
        <v>25</v>
      </c>
      <c r="R4394" s="1" t="s">
        <v>6308</v>
      </c>
      <c r="S4394" s="1"/>
      <c r="T4394" s="1" t="s">
        <v>4113</v>
      </c>
      <c r="U4394" s="1" t="s">
        <v>102</v>
      </c>
      <c r="V4394" t="s">
        <v>29</v>
      </c>
      <c r="W4394"/>
      <c r="X4394" t="s">
        <v>30</v>
      </c>
    </row>
    <row r="4395" spans="2:24">
      <c r="B4395" s="2" t="s">
        <v>6309</v>
      </c>
      <c r="C4395" s="1">
        <v>9740695328</v>
      </c>
      <c r="D4395" s="1"/>
      <c r="E4395" s="1"/>
      <c r="F4395" s="1"/>
      <c r="G4395" s="1" t="s">
        <v>199</v>
      </c>
      <c r="H4395" s="1" t="s">
        <v>46</v>
      </c>
      <c r="I4395"/>
      <c r="J4395"/>
      <c r="K4395"/>
      <c r="L4395"/>
      <c r="M4395"/>
      <c r="N4395"/>
      <c r="O4395"/>
      <c r="Q4395" t="s">
        <v>25</v>
      </c>
      <c r="R4395" s="1"/>
      <c r="S4395" s="1"/>
      <c r="T4395" s="1" t="s">
        <v>2964</v>
      </c>
      <c r="U4395" s="1" t="s">
        <v>102</v>
      </c>
      <c r="V4395" t="s">
        <v>29</v>
      </c>
      <c r="W4395"/>
      <c r="X4395" t="s">
        <v>30</v>
      </c>
    </row>
    <row r="4396" spans="2:24">
      <c r="B4396" s="2" t="s">
        <v>6310</v>
      </c>
      <c r="C4396" s="1"/>
      <c r="D4396" s="1"/>
      <c r="E4396" s="1"/>
      <c r="F4396" s="1"/>
      <c r="G4396" s="1"/>
      <c r="H4396" s="1"/>
      <c r="I4396"/>
      <c r="J4396"/>
      <c r="K4396"/>
      <c r="L4396"/>
      <c r="M4396"/>
      <c r="N4396"/>
      <c r="O4396"/>
      <c r="Q4396" t="s">
        <v>25</v>
      </c>
      <c r="R4396" s="1" t="s">
        <v>6311</v>
      </c>
      <c r="S4396" s="1"/>
      <c r="T4396" s="1" t="s">
        <v>193</v>
      </c>
      <c r="U4396" s="1" t="s">
        <v>33</v>
      </c>
      <c r="V4396" t="s">
        <v>29</v>
      </c>
      <c r="W4396"/>
      <c r="X4396" t="s">
        <v>30</v>
      </c>
    </row>
    <row r="4397" spans="2:24">
      <c r="B4397" s="2" t="s">
        <v>6312</v>
      </c>
      <c r="C4397" s="1"/>
      <c r="D4397" s="1"/>
      <c r="E4397" s="1"/>
      <c r="F4397" s="1"/>
      <c r="G4397" s="1"/>
      <c r="H4397" s="1"/>
      <c r="I4397"/>
      <c r="J4397"/>
      <c r="K4397"/>
      <c r="L4397"/>
      <c r="M4397"/>
      <c r="N4397"/>
      <c r="O4397"/>
      <c r="Q4397" t="s">
        <v>25</v>
      </c>
      <c r="R4397" s="1"/>
      <c r="S4397" s="1"/>
      <c r="T4397" s="1" t="s">
        <v>184</v>
      </c>
      <c r="U4397" s="1" t="s">
        <v>185</v>
      </c>
      <c r="V4397" t="s">
        <v>29</v>
      </c>
      <c r="W4397"/>
      <c r="X4397" t="s">
        <v>30</v>
      </c>
    </row>
    <row r="4398" spans="2:24">
      <c r="B4398" s="2" t="s">
        <v>6313</v>
      </c>
      <c r="C4398" s="1"/>
      <c r="D4398" s="1"/>
      <c r="E4398" s="1"/>
      <c r="F4398" s="1"/>
      <c r="G4398" s="1"/>
      <c r="H4398" s="1"/>
      <c r="I4398"/>
      <c r="J4398"/>
      <c r="K4398"/>
      <c r="L4398"/>
      <c r="M4398"/>
      <c r="N4398"/>
      <c r="O4398"/>
      <c r="Q4398" t="s">
        <v>25</v>
      </c>
      <c r="R4398" s="1"/>
      <c r="S4398" s="1"/>
      <c r="T4398" s="1" t="s">
        <v>631</v>
      </c>
      <c r="U4398" s="1" t="s">
        <v>102</v>
      </c>
      <c r="V4398" t="s">
        <v>29</v>
      </c>
      <c r="W4398"/>
      <c r="X4398" t="s">
        <v>30</v>
      </c>
    </row>
    <row r="4399" spans="2:24">
      <c r="B4399" s="2" t="s">
        <v>6314</v>
      </c>
      <c r="C4399" s="1"/>
      <c r="D4399" s="1"/>
      <c r="E4399" s="1"/>
      <c r="F4399" s="1"/>
      <c r="G4399" s="1" t="s">
        <v>230</v>
      </c>
      <c r="H4399" s="1" t="s">
        <v>46</v>
      </c>
      <c r="I4399"/>
      <c r="J4399"/>
      <c r="K4399"/>
      <c r="L4399"/>
      <c r="M4399"/>
      <c r="N4399"/>
      <c r="O4399"/>
      <c r="Q4399" t="s">
        <v>25</v>
      </c>
      <c r="R4399" s="1"/>
      <c r="S4399" s="1"/>
      <c r="T4399" s="1" t="s">
        <v>631</v>
      </c>
      <c r="U4399" s="1" t="s">
        <v>102</v>
      </c>
      <c r="V4399" t="s">
        <v>29</v>
      </c>
      <c r="W4399"/>
      <c r="X4399" t="s">
        <v>30</v>
      </c>
    </row>
    <row r="4400" spans="2:24">
      <c r="B4400" s="2" t="s">
        <v>6315</v>
      </c>
      <c r="C4400" s="1">
        <v>9440620575</v>
      </c>
      <c r="D4400" s="1"/>
      <c r="E4400" s="1"/>
      <c r="F4400" s="1"/>
      <c r="G4400" s="1" t="s">
        <v>45</v>
      </c>
      <c r="H4400" s="1" t="s">
        <v>331</v>
      </c>
      <c r="I4400"/>
      <c r="J4400"/>
      <c r="K4400"/>
      <c r="L4400"/>
      <c r="M4400"/>
      <c r="N4400"/>
      <c r="O4400"/>
      <c r="Q4400" t="s">
        <v>25</v>
      </c>
      <c r="R4400" s="1"/>
      <c r="S4400" s="1"/>
      <c r="T4400" s="1" t="s">
        <v>1165</v>
      </c>
      <c r="U4400" s="1" t="s">
        <v>276</v>
      </c>
      <c r="V4400" t="s">
        <v>29</v>
      </c>
      <c r="W4400"/>
      <c r="X4400" t="s">
        <v>30</v>
      </c>
    </row>
    <row r="4401" spans="2:24">
      <c r="B4401" s="2" t="s">
        <v>6316</v>
      </c>
      <c r="C4401" s="1">
        <v>6363258425</v>
      </c>
      <c r="D4401" s="1"/>
      <c r="E4401" s="1"/>
      <c r="F4401" s="1"/>
      <c r="G4401" s="1" t="s">
        <v>45</v>
      </c>
      <c r="H4401" s="1" t="s">
        <v>57</v>
      </c>
      <c r="I4401"/>
      <c r="J4401"/>
      <c r="K4401"/>
      <c r="L4401"/>
      <c r="M4401"/>
      <c r="N4401"/>
      <c r="O4401"/>
      <c r="Q4401" t="s">
        <v>25</v>
      </c>
      <c r="R4401" s="1" t="s">
        <v>6317</v>
      </c>
      <c r="S4401" s="1"/>
      <c r="T4401" s="1" t="s">
        <v>631</v>
      </c>
      <c r="U4401" s="1" t="s">
        <v>102</v>
      </c>
      <c r="V4401" t="s">
        <v>29</v>
      </c>
      <c r="W4401"/>
      <c r="X4401" t="s">
        <v>30</v>
      </c>
    </row>
    <row r="4402" spans="2:24">
      <c r="B4402" s="2" t="s">
        <v>6318</v>
      </c>
      <c r="C4402" s="1"/>
      <c r="D4402" s="1"/>
      <c r="E4402" s="1"/>
      <c r="F4402" s="1"/>
      <c r="G4402" s="1"/>
      <c r="H4402" s="1"/>
      <c r="I4402"/>
      <c r="J4402"/>
      <c r="K4402"/>
      <c r="L4402"/>
      <c r="M4402"/>
      <c r="N4402"/>
      <c r="O4402"/>
      <c r="Q4402" t="s">
        <v>25</v>
      </c>
      <c r="R4402" s="1" t="s">
        <v>6319</v>
      </c>
      <c r="S4402" s="1"/>
      <c r="T4402" s="1" t="s">
        <v>5168</v>
      </c>
      <c r="U4402" s="1" t="s">
        <v>70</v>
      </c>
      <c r="V4402" t="s">
        <v>29</v>
      </c>
      <c r="W4402"/>
      <c r="X4402" t="s">
        <v>30</v>
      </c>
    </row>
    <row r="4403" spans="2:24">
      <c r="B4403" s="2" t="s">
        <v>6320</v>
      </c>
      <c r="C4403" s="1"/>
      <c r="D4403" s="1"/>
      <c r="E4403" s="1"/>
      <c r="F4403" s="1"/>
      <c r="G4403" s="1"/>
      <c r="H4403" s="1"/>
      <c r="I4403"/>
      <c r="J4403"/>
      <c r="K4403"/>
      <c r="L4403"/>
      <c r="M4403"/>
      <c r="N4403"/>
      <c r="O4403"/>
      <c r="Q4403" t="s">
        <v>25</v>
      </c>
      <c r="R4403" s="1" t="s">
        <v>6321</v>
      </c>
      <c r="S4403" s="1"/>
      <c r="T4403" s="1" t="s">
        <v>275</v>
      </c>
      <c r="U4403" s="1" t="s">
        <v>276</v>
      </c>
      <c r="V4403" t="s">
        <v>29</v>
      </c>
      <c r="W4403"/>
      <c r="X4403" t="s">
        <v>30</v>
      </c>
    </row>
    <row r="4404" spans="2:24">
      <c r="B4404" s="2" t="s">
        <v>6322</v>
      </c>
      <c r="C4404" s="1"/>
      <c r="D4404" s="1"/>
      <c r="E4404" s="1"/>
      <c r="F4404" s="1"/>
      <c r="G4404" s="1"/>
      <c r="H4404" s="1"/>
      <c r="I4404"/>
      <c r="J4404"/>
      <c r="K4404"/>
      <c r="L4404"/>
      <c r="M4404"/>
      <c r="N4404"/>
      <c r="O4404"/>
      <c r="Q4404" t="s">
        <v>25</v>
      </c>
      <c r="R4404" s="1" t="s">
        <v>6323</v>
      </c>
      <c r="S4404" s="1"/>
      <c r="T4404" s="1" t="s">
        <v>6324</v>
      </c>
      <c r="U4404" s="1" t="s">
        <v>179</v>
      </c>
      <c r="V4404" t="s">
        <v>29</v>
      </c>
      <c r="W4404"/>
      <c r="X4404" t="s">
        <v>30</v>
      </c>
    </row>
    <row r="4405" spans="2:24">
      <c r="B4405" s="2" t="s">
        <v>6325</v>
      </c>
      <c r="C4405" s="1">
        <v>9148381352</v>
      </c>
      <c r="D4405" s="1"/>
      <c r="E4405" s="1"/>
      <c r="F4405" s="1"/>
      <c r="G4405" s="1" t="s">
        <v>56</v>
      </c>
      <c r="H4405" s="1" t="s">
        <v>57</v>
      </c>
      <c r="I4405"/>
      <c r="J4405"/>
      <c r="K4405"/>
      <c r="L4405"/>
      <c r="M4405"/>
      <c r="N4405"/>
      <c r="O4405"/>
      <c r="Q4405" t="s">
        <v>25</v>
      </c>
      <c r="R4405" s="1" t="s">
        <v>6326</v>
      </c>
      <c r="S4405" s="1"/>
      <c r="T4405" s="1" t="s">
        <v>309</v>
      </c>
      <c r="U4405" s="1" t="s">
        <v>102</v>
      </c>
      <c r="V4405" t="s">
        <v>29</v>
      </c>
      <c r="W4405"/>
      <c r="X4405" t="s">
        <v>30</v>
      </c>
    </row>
    <row r="4406" spans="2:24">
      <c r="B4406" s="2" t="s">
        <v>6327</v>
      </c>
      <c r="C4406" s="1"/>
      <c r="D4406" s="1"/>
      <c r="E4406" s="1"/>
      <c r="F4406" s="1"/>
      <c r="G4406" s="1"/>
      <c r="H4406" s="1"/>
      <c r="I4406"/>
      <c r="J4406"/>
      <c r="K4406"/>
      <c r="L4406"/>
      <c r="M4406"/>
      <c r="N4406"/>
      <c r="O4406"/>
      <c r="Q4406" t="s">
        <v>25</v>
      </c>
      <c r="R4406" s="1"/>
      <c r="S4406" s="1"/>
      <c r="T4406" s="1" t="s">
        <v>184</v>
      </c>
      <c r="U4406" s="1" t="s">
        <v>185</v>
      </c>
      <c r="V4406" t="s">
        <v>29</v>
      </c>
      <c r="W4406"/>
      <c r="X4406" t="s">
        <v>30</v>
      </c>
    </row>
    <row r="4407" spans="2:24">
      <c r="B4407" s="2" t="s">
        <v>6328</v>
      </c>
      <c r="C4407" s="1"/>
      <c r="D4407" s="1"/>
      <c r="E4407" s="1"/>
      <c r="F4407" s="1"/>
      <c r="G4407" s="1"/>
      <c r="H4407" s="1"/>
      <c r="I4407"/>
      <c r="J4407"/>
      <c r="K4407"/>
      <c r="L4407"/>
      <c r="M4407"/>
      <c r="N4407"/>
      <c r="O4407"/>
      <c r="Q4407" t="s">
        <v>25</v>
      </c>
      <c r="R4407" s="1" t="s">
        <v>6329</v>
      </c>
      <c r="S4407" s="1"/>
      <c r="T4407" s="1" t="s">
        <v>356</v>
      </c>
      <c r="U4407" s="1" t="s">
        <v>78</v>
      </c>
      <c r="V4407" t="s">
        <v>29</v>
      </c>
      <c r="W4407"/>
      <c r="X4407" t="s">
        <v>30</v>
      </c>
    </row>
    <row r="4408" spans="2:24">
      <c r="B4408" s="2" t="s">
        <v>6330</v>
      </c>
      <c r="C4408" s="1">
        <v>8072254435</v>
      </c>
      <c r="D4408" s="1"/>
      <c r="E4408" s="1"/>
      <c r="F4408" s="1"/>
      <c r="G4408" s="1" t="s">
        <v>45</v>
      </c>
      <c r="H4408" s="1" t="s">
        <v>247</v>
      </c>
      <c r="I4408"/>
      <c r="J4408"/>
      <c r="K4408"/>
      <c r="L4408"/>
      <c r="M4408"/>
      <c r="N4408"/>
      <c r="O4408"/>
      <c r="Q4408" t="s">
        <v>25</v>
      </c>
      <c r="R4408" s="1"/>
      <c r="S4408" s="1"/>
      <c r="T4408" s="1" t="s">
        <v>2563</v>
      </c>
      <c r="U4408" s="1" t="s">
        <v>179</v>
      </c>
      <c r="V4408" t="s">
        <v>29</v>
      </c>
      <c r="W4408"/>
      <c r="X4408" t="s">
        <v>30</v>
      </c>
    </row>
    <row r="4409" spans="2:24">
      <c r="B4409" s="2" t="s">
        <v>6331</v>
      </c>
      <c r="C4409" s="1"/>
      <c r="D4409" s="1"/>
      <c r="E4409" s="1"/>
      <c r="F4409" s="1"/>
      <c r="G4409" s="1"/>
      <c r="H4409" s="1"/>
      <c r="I4409"/>
      <c r="J4409"/>
      <c r="K4409"/>
      <c r="L4409"/>
      <c r="M4409"/>
      <c r="N4409"/>
      <c r="O4409"/>
      <c r="Q4409" t="s">
        <v>25</v>
      </c>
      <c r="R4409" s="1" t="s">
        <v>6332</v>
      </c>
      <c r="S4409" s="1"/>
      <c r="T4409" s="1" t="s">
        <v>502</v>
      </c>
      <c r="U4409" s="1" t="s">
        <v>276</v>
      </c>
      <c r="V4409" t="s">
        <v>29</v>
      </c>
      <c r="W4409"/>
      <c r="X4409" t="s">
        <v>30</v>
      </c>
    </row>
    <row r="4410" spans="2:24">
      <c r="B4410" s="2" t="s">
        <v>6333</v>
      </c>
      <c r="C4410" s="1">
        <v>8667326271</v>
      </c>
      <c r="D4410" s="1"/>
      <c r="E4410" s="1"/>
      <c r="F4410" s="1"/>
      <c r="G4410" s="1" t="s">
        <v>45</v>
      </c>
      <c r="H4410" s="1" t="s">
        <v>331</v>
      </c>
      <c r="I4410"/>
      <c r="J4410"/>
      <c r="K4410"/>
      <c r="L4410"/>
      <c r="M4410"/>
      <c r="N4410"/>
      <c r="O4410"/>
      <c r="Q4410" t="s">
        <v>25</v>
      </c>
      <c r="R4410" s="1"/>
      <c r="S4410" s="1"/>
      <c r="T4410" s="1" t="s">
        <v>6334</v>
      </c>
      <c r="U4410" s="1" t="s">
        <v>179</v>
      </c>
      <c r="V4410" t="s">
        <v>29</v>
      </c>
      <c r="W4410"/>
      <c r="X4410" t="s">
        <v>30</v>
      </c>
    </row>
    <row r="4411" spans="2:24">
      <c r="B4411" s="2" t="s">
        <v>6335</v>
      </c>
      <c r="C4411" s="1"/>
      <c r="D4411" s="1"/>
      <c r="E4411" s="1"/>
      <c r="F4411" s="1"/>
      <c r="G4411" s="1"/>
      <c r="H4411" s="1"/>
      <c r="I4411"/>
      <c r="J4411"/>
      <c r="K4411"/>
      <c r="L4411"/>
      <c r="M4411"/>
      <c r="N4411"/>
      <c r="O4411"/>
      <c r="Q4411" t="s">
        <v>25</v>
      </c>
      <c r="R4411" s="1" t="s">
        <v>6336</v>
      </c>
      <c r="S4411" s="1"/>
      <c r="T4411" s="1" t="s">
        <v>6337</v>
      </c>
      <c r="U4411" s="1" t="s">
        <v>276</v>
      </c>
      <c r="V4411" t="s">
        <v>29</v>
      </c>
      <c r="W4411"/>
      <c r="X4411" t="s">
        <v>30</v>
      </c>
    </row>
    <row r="4412" spans="2:24">
      <c r="B4412" s="2" t="s">
        <v>6338</v>
      </c>
      <c r="C4412" s="1"/>
      <c r="D4412" s="1"/>
      <c r="E4412" s="1"/>
      <c r="F4412" s="1"/>
      <c r="G4412" s="1"/>
      <c r="H4412" s="1"/>
      <c r="I4412"/>
      <c r="J4412"/>
      <c r="K4412"/>
      <c r="L4412"/>
      <c r="M4412"/>
      <c r="N4412"/>
      <c r="O4412"/>
      <c r="Q4412" t="s">
        <v>25</v>
      </c>
      <c r="R4412" s="1"/>
      <c r="S4412" s="1"/>
      <c r="T4412" s="1" t="s">
        <v>631</v>
      </c>
      <c r="U4412" s="1" t="s">
        <v>102</v>
      </c>
      <c r="V4412" t="s">
        <v>29</v>
      </c>
      <c r="W4412"/>
      <c r="X4412" t="s">
        <v>30</v>
      </c>
    </row>
    <row r="4413" spans="2:24">
      <c r="B4413" s="2" t="s">
        <v>6339</v>
      </c>
      <c r="C4413" s="1"/>
      <c r="D4413" s="1"/>
      <c r="E4413" s="1"/>
      <c r="F4413" s="1"/>
      <c r="G4413" s="1"/>
      <c r="H4413" s="1"/>
      <c r="I4413"/>
      <c r="J4413"/>
      <c r="K4413"/>
      <c r="L4413"/>
      <c r="M4413"/>
      <c r="N4413"/>
      <c r="O4413"/>
      <c r="Q4413" t="s">
        <v>25</v>
      </c>
      <c r="R4413" s="1" t="s">
        <v>6340</v>
      </c>
      <c r="S4413" s="1"/>
      <c r="T4413" s="1" t="s">
        <v>184</v>
      </c>
      <c r="U4413" s="1" t="s">
        <v>185</v>
      </c>
      <c r="V4413" t="s">
        <v>29</v>
      </c>
      <c r="W4413"/>
      <c r="X4413" t="s">
        <v>30</v>
      </c>
    </row>
    <row r="4414" spans="2:24">
      <c r="B4414" s="2" t="s">
        <v>6341</v>
      </c>
      <c r="C4414" s="1"/>
      <c r="D4414" s="1"/>
      <c r="E4414" s="1"/>
      <c r="F4414" s="1"/>
      <c r="G4414" s="1"/>
      <c r="H4414" s="1"/>
      <c r="I4414"/>
      <c r="J4414"/>
      <c r="K4414"/>
      <c r="L4414"/>
      <c r="M4414"/>
      <c r="N4414"/>
      <c r="O4414"/>
      <c r="Q4414" t="s">
        <v>25</v>
      </c>
      <c r="R4414" s="1" t="s">
        <v>6342</v>
      </c>
      <c r="S4414" s="1"/>
      <c r="T4414" s="1" t="s">
        <v>2310</v>
      </c>
      <c r="U4414" s="1" t="s">
        <v>179</v>
      </c>
      <c r="V4414" t="s">
        <v>29</v>
      </c>
      <c r="W4414"/>
      <c r="X4414" t="s">
        <v>30</v>
      </c>
    </row>
    <row r="4415" spans="2:24">
      <c r="B4415" s="2" t="s">
        <v>6343</v>
      </c>
      <c r="C4415" s="1">
        <v>8660573594</v>
      </c>
      <c r="D4415" s="1"/>
      <c r="E4415" s="1"/>
      <c r="F4415" s="1"/>
      <c r="G4415" s="1" t="s">
        <v>72</v>
      </c>
      <c r="H4415" s="1" t="s">
        <v>743</v>
      </c>
      <c r="I4415"/>
      <c r="J4415"/>
      <c r="K4415"/>
      <c r="L4415"/>
      <c r="M4415"/>
      <c r="N4415"/>
      <c r="O4415"/>
      <c r="Q4415" t="s">
        <v>25</v>
      </c>
      <c r="R4415" s="1" t="s">
        <v>6344</v>
      </c>
      <c r="S4415" s="1"/>
      <c r="T4415" s="1" t="s">
        <v>631</v>
      </c>
      <c r="U4415" s="1" t="s">
        <v>102</v>
      </c>
      <c r="V4415" t="s">
        <v>29</v>
      </c>
      <c r="W4415"/>
      <c r="X4415" t="s">
        <v>30</v>
      </c>
    </row>
    <row r="4416" spans="2:24">
      <c r="B4416" s="2" t="s">
        <v>6345</v>
      </c>
      <c r="C4416" s="1">
        <v>9392042099</v>
      </c>
      <c r="D4416" s="1"/>
      <c r="E4416" s="1"/>
      <c r="F4416" s="1"/>
      <c r="G4416" s="1" t="s">
        <v>230</v>
      </c>
      <c r="H4416" s="1" t="s">
        <v>57</v>
      </c>
      <c r="I4416"/>
      <c r="J4416"/>
      <c r="K4416"/>
      <c r="L4416"/>
      <c r="M4416"/>
      <c r="N4416"/>
      <c r="O4416"/>
      <c r="Q4416" t="s">
        <v>25</v>
      </c>
      <c r="R4416" s="1" t="s">
        <v>6346</v>
      </c>
      <c r="S4416" s="1"/>
      <c r="T4416" s="1" t="s">
        <v>423</v>
      </c>
      <c r="U4416" s="1" t="s">
        <v>28</v>
      </c>
      <c r="V4416" t="s">
        <v>29</v>
      </c>
      <c r="W4416"/>
      <c r="X4416" t="s">
        <v>30</v>
      </c>
    </row>
    <row r="4417" spans="2:24">
      <c r="B4417" s="2" t="s">
        <v>6347</v>
      </c>
      <c r="C4417" s="1">
        <v>8764204208</v>
      </c>
      <c r="D4417" s="1"/>
      <c r="E4417" s="1"/>
      <c r="F4417" s="1"/>
      <c r="G4417" s="1" t="s">
        <v>45</v>
      </c>
      <c r="H4417" s="1" t="s">
        <v>57</v>
      </c>
      <c r="I4417"/>
      <c r="J4417"/>
      <c r="K4417"/>
      <c r="L4417"/>
      <c r="M4417"/>
      <c r="N4417"/>
      <c r="O4417"/>
      <c r="Q4417" t="s">
        <v>25</v>
      </c>
      <c r="R4417" s="1" t="s">
        <v>6348</v>
      </c>
      <c r="S4417" s="1"/>
      <c r="T4417" s="1" t="s">
        <v>1990</v>
      </c>
      <c r="U4417" s="1" t="s">
        <v>43</v>
      </c>
      <c r="V4417" t="s">
        <v>29</v>
      </c>
      <c r="W4417"/>
      <c r="X4417" t="s">
        <v>30</v>
      </c>
    </row>
    <row r="4418" spans="2:24">
      <c r="B4418" s="2" t="s">
        <v>6349</v>
      </c>
      <c r="C4418" s="1"/>
      <c r="D4418" s="1"/>
      <c r="E4418" s="1"/>
      <c r="F4418" s="1"/>
      <c r="G4418" s="1"/>
      <c r="H4418" s="1"/>
      <c r="I4418"/>
      <c r="J4418"/>
      <c r="K4418"/>
      <c r="L4418"/>
      <c r="M4418"/>
      <c r="N4418"/>
      <c r="O4418"/>
      <c r="Q4418" t="s">
        <v>25</v>
      </c>
      <c r="R4418" s="1" t="s">
        <v>6350</v>
      </c>
      <c r="S4418" s="1"/>
      <c r="T4418" s="1" t="s">
        <v>4113</v>
      </c>
      <c r="U4418" s="1" t="s">
        <v>102</v>
      </c>
      <c r="V4418" t="s">
        <v>29</v>
      </c>
      <c r="W4418"/>
      <c r="X4418" t="s">
        <v>30</v>
      </c>
    </row>
    <row r="4419" spans="2:24">
      <c r="B4419" s="2" t="s">
        <v>6351</v>
      </c>
      <c r="C4419" s="1"/>
      <c r="D4419" s="1"/>
      <c r="E4419" s="1"/>
      <c r="F4419" s="1"/>
      <c r="G4419" s="1"/>
      <c r="H4419" s="1"/>
      <c r="I4419"/>
      <c r="J4419"/>
      <c r="K4419"/>
      <c r="L4419"/>
      <c r="M4419"/>
      <c r="N4419"/>
      <c r="O4419"/>
      <c r="Q4419" t="s">
        <v>25</v>
      </c>
      <c r="R4419" s="1" t="s">
        <v>6352</v>
      </c>
      <c r="S4419" s="1"/>
      <c r="T4419" s="1" t="s">
        <v>6065</v>
      </c>
      <c r="U4419" s="1" t="s">
        <v>276</v>
      </c>
      <c r="V4419" t="s">
        <v>29</v>
      </c>
      <c r="W4419"/>
      <c r="X4419" t="s">
        <v>30</v>
      </c>
    </row>
    <row r="4420" spans="2:24">
      <c r="B4420" s="2" t="s">
        <v>6353</v>
      </c>
      <c r="C4420" s="1"/>
      <c r="D4420" s="1"/>
      <c r="E4420" s="1"/>
      <c r="F4420" s="1"/>
      <c r="G4420" s="1"/>
      <c r="H4420" s="1"/>
      <c r="I4420"/>
      <c r="J4420"/>
      <c r="K4420"/>
      <c r="L4420"/>
      <c r="M4420"/>
      <c r="N4420"/>
      <c r="O4420"/>
      <c r="Q4420" t="s">
        <v>25</v>
      </c>
      <c r="R4420" s="1" t="s">
        <v>6354</v>
      </c>
      <c r="S4420" s="1"/>
      <c r="T4420" s="1" t="s">
        <v>110</v>
      </c>
      <c r="U4420" s="1" t="s">
        <v>105</v>
      </c>
      <c r="V4420" t="s">
        <v>29</v>
      </c>
      <c r="W4420"/>
      <c r="X4420" t="s">
        <v>30</v>
      </c>
    </row>
    <row r="4421" spans="2:24">
      <c r="B4421" s="2" t="s">
        <v>6355</v>
      </c>
      <c r="C4421" s="1"/>
      <c r="D4421" s="1"/>
      <c r="E4421" s="1"/>
      <c r="F4421" s="1"/>
      <c r="G4421" s="1"/>
      <c r="H4421" s="1"/>
      <c r="I4421"/>
      <c r="J4421"/>
      <c r="K4421"/>
      <c r="L4421"/>
      <c r="M4421"/>
      <c r="N4421"/>
      <c r="O4421"/>
      <c r="Q4421" t="s">
        <v>25</v>
      </c>
      <c r="R4421" s="1"/>
      <c r="S4421" s="1"/>
      <c r="T4421" s="1" t="s">
        <v>3525</v>
      </c>
      <c r="U4421" s="1" t="s">
        <v>240</v>
      </c>
      <c r="V4421" t="s">
        <v>29</v>
      </c>
      <c r="W4421"/>
      <c r="X4421" t="s">
        <v>30</v>
      </c>
    </row>
    <row r="4422" spans="2:24">
      <c r="B4422" s="2" t="s">
        <v>6356</v>
      </c>
      <c r="C4422" s="1"/>
      <c r="D4422" s="1"/>
      <c r="E4422" s="1"/>
      <c r="F4422" s="1"/>
      <c r="G4422" s="1"/>
      <c r="H4422" s="1"/>
      <c r="I4422"/>
      <c r="J4422"/>
      <c r="K4422"/>
      <c r="L4422"/>
      <c r="M4422"/>
      <c r="N4422"/>
      <c r="O4422"/>
      <c r="Q4422" t="s">
        <v>25</v>
      </c>
      <c r="R4422" s="1" t="s">
        <v>6357</v>
      </c>
      <c r="S4422" s="1"/>
      <c r="T4422" s="1" t="s">
        <v>52</v>
      </c>
      <c r="U4422" s="1" t="s">
        <v>53</v>
      </c>
      <c r="V4422" t="s">
        <v>29</v>
      </c>
      <c r="W4422"/>
      <c r="X4422" t="s">
        <v>30</v>
      </c>
    </row>
    <row r="4423" spans="2:24">
      <c r="B4423" s="2" t="s">
        <v>6358</v>
      </c>
      <c r="C4423" s="1">
        <v>9667860743</v>
      </c>
      <c r="D4423" s="1"/>
      <c r="E4423" s="1"/>
      <c r="F4423" s="1"/>
      <c r="G4423" s="1" t="s">
        <v>146</v>
      </c>
      <c r="H4423" s="1" t="s">
        <v>695</v>
      </c>
      <c r="I4423"/>
      <c r="J4423"/>
      <c r="K4423"/>
      <c r="L4423"/>
      <c r="M4423"/>
      <c r="N4423"/>
      <c r="O4423"/>
      <c r="Q4423" t="s">
        <v>25</v>
      </c>
      <c r="R4423" s="1"/>
      <c r="S4423" s="1"/>
      <c r="T4423" s="1" t="s">
        <v>84</v>
      </c>
      <c r="U4423" s="1" t="s">
        <v>53</v>
      </c>
      <c r="V4423" t="s">
        <v>29</v>
      </c>
      <c r="W4423"/>
      <c r="X4423" t="s">
        <v>30</v>
      </c>
    </row>
    <row r="4424" spans="2:24">
      <c r="B4424" s="2" t="s">
        <v>6359</v>
      </c>
      <c r="C4424" s="1">
        <v>9813084780</v>
      </c>
      <c r="D4424" s="1"/>
      <c r="E4424" s="1"/>
      <c r="F4424" s="1"/>
      <c r="G4424" s="1" t="s">
        <v>146</v>
      </c>
      <c r="H4424" s="1" t="s">
        <v>247</v>
      </c>
      <c r="I4424"/>
      <c r="J4424"/>
      <c r="K4424"/>
      <c r="L4424"/>
      <c r="M4424"/>
      <c r="N4424"/>
      <c r="O4424"/>
      <c r="Q4424" t="s">
        <v>25</v>
      </c>
      <c r="R4424" s="1"/>
      <c r="S4424" s="1"/>
      <c r="T4424" s="1" t="s">
        <v>2031</v>
      </c>
      <c r="U4424" s="1" t="s">
        <v>78</v>
      </c>
      <c r="V4424" t="s">
        <v>29</v>
      </c>
      <c r="W4424"/>
      <c r="X4424" t="s">
        <v>30</v>
      </c>
    </row>
    <row r="4425" spans="2:24">
      <c r="B4425" s="2" t="s">
        <v>6360</v>
      </c>
      <c r="C4425" s="1"/>
      <c r="D4425" s="1"/>
      <c r="E4425" s="1"/>
      <c r="F4425" s="1"/>
      <c r="G4425" s="1"/>
      <c r="H4425" s="1"/>
      <c r="I4425"/>
      <c r="J4425"/>
      <c r="K4425"/>
      <c r="L4425"/>
      <c r="M4425"/>
      <c r="N4425"/>
      <c r="O4425"/>
      <c r="Q4425" t="s">
        <v>25</v>
      </c>
      <c r="R4425" s="1"/>
      <c r="S4425" s="1"/>
      <c r="T4425" s="1" t="s">
        <v>305</v>
      </c>
      <c r="U4425" s="1" t="s">
        <v>33</v>
      </c>
      <c r="V4425" t="s">
        <v>29</v>
      </c>
      <c r="W4425"/>
      <c r="X4425" t="s">
        <v>30</v>
      </c>
    </row>
    <row r="4426" spans="2:24">
      <c r="B4426" s="2" t="s">
        <v>6361</v>
      </c>
      <c r="C4426" s="1"/>
      <c r="D4426" s="1"/>
      <c r="E4426" s="1"/>
      <c r="F4426" s="1"/>
      <c r="G4426" s="1"/>
      <c r="H4426" s="1"/>
      <c r="I4426"/>
      <c r="J4426"/>
      <c r="K4426"/>
      <c r="L4426"/>
      <c r="M4426"/>
      <c r="N4426"/>
      <c r="O4426"/>
      <c r="Q4426" t="s">
        <v>25</v>
      </c>
      <c r="R4426" s="1"/>
      <c r="S4426" s="1"/>
      <c r="T4426" s="1" t="s">
        <v>1253</v>
      </c>
      <c r="U4426" s="1" t="s">
        <v>276</v>
      </c>
      <c r="V4426" t="s">
        <v>29</v>
      </c>
      <c r="W4426"/>
      <c r="X4426" t="s">
        <v>30</v>
      </c>
    </row>
    <row r="4427" spans="2:24">
      <c r="B4427" s="2" t="s">
        <v>6362</v>
      </c>
      <c r="C4427" s="1"/>
      <c r="D4427" s="1"/>
      <c r="E4427" s="1"/>
      <c r="F4427" s="1"/>
      <c r="G4427" s="1"/>
      <c r="H4427" s="1"/>
      <c r="I4427"/>
      <c r="J4427"/>
      <c r="K4427"/>
      <c r="L4427"/>
      <c r="M4427"/>
      <c r="N4427"/>
      <c r="O4427"/>
      <c r="Q4427" t="s">
        <v>25</v>
      </c>
      <c r="R4427" s="1"/>
      <c r="S4427" s="1"/>
      <c r="T4427" s="1" t="s">
        <v>291</v>
      </c>
      <c r="U4427" s="1" t="s">
        <v>60</v>
      </c>
      <c r="V4427" t="s">
        <v>29</v>
      </c>
      <c r="W4427"/>
      <c r="X4427" t="s">
        <v>30</v>
      </c>
    </row>
    <row r="4428" spans="2:24">
      <c r="B4428" s="2" t="s">
        <v>6363</v>
      </c>
      <c r="C4428" s="1">
        <v>9027446131</v>
      </c>
      <c r="D4428" s="1"/>
      <c r="E4428" s="1"/>
      <c r="F4428" s="1"/>
      <c r="G4428" s="1" t="s">
        <v>230</v>
      </c>
      <c r="H4428" s="1" t="s">
        <v>231</v>
      </c>
      <c r="I4428"/>
      <c r="J4428"/>
      <c r="K4428"/>
      <c r="L4428"/>
      <c r="M4428"/>
      <c r="N4428"/>
      <c r="O4428"/>
      <c r="Q4428" t="s">
        <v>25</v>
      </c>
      <c r="R4428" s="1"/>
      <c r="S4428" s="1"/>
      <c r="T4428" s="1" t="s">
        <v>423</v>
      </c>
      <c r="U4428" s="1" t="s">
        <v>28</v>
      </c>
      <c r="V4428" t="s">
        <v>29</v>
      </c>
      <c r="W4428"/>
      <c r="X4428" t="s">
        <v>30</v>
      </c>
    </row>
    <row r="4429" spans="2:24">
      <c r="B4429" s="2" t="s">
        <v>6364</v>
      </c>
      <c r="C4429" s="1"/>
      <c r="D4429" s="1"/>
      <c r="E4429" s="1"/>
      <c r="F4429" s="1"/>
      <c r="G4429" s="1"/>
      <c r="H4429" s="1"/>
      <c r="I4429"/>
      <c r="J4429"/>
      <c r="K4429"/>
      <c r="L4429"/>
      <c r="M4429"/>
      <c r="N4429"/>
      <c r="O4429"/>
      <c r="Q4429" t="s">
        <v>25</v>
      </c>
      <c r="R4429" s="1" t="s">
        <v>6365</v>
      </c>
      <c r="S4429" s="1"/>
      <c r="T4429" s="1" t="s">
        <v>313</v>
      </c>
      <c r="U4429" s="1" t="s">
        <v>43</v>
      </c>
      <c r="V4429" t="s">
        <v>29</v>
      </c>
      <c r="W4429"/>
      <c r="X4429" t="s">
        <v>30</v>
      </c>
    </row>
    <row r="4430" spans="2:24">
      <c r="B4430" s="2" t="s">
        <v>6366</v>
      </c>
      <c r="C4430" s="1"/>
      <c r="D4430" s="1"/>
      <c r="E4430" s="1"/>
      <c r="F4430" s="1"/>
      <c r="G4430" s="1"/>
      <c r="H4430" s="1"/>
      <c r="I4430"/>
      <c r="J4430"/>
      <c r="K4430"/>
      <c r="L4430"/>
      <c r="M4430"/>
      <c r="N4430"/>
      <c r="O4430"/>
      <c r="Q4430" t="s">
        <v>25</v>
      </c>
      <c r="R4430" s="1" t="s">
        <v>6367</v>
      </c>
      <c r="S4430" s="1"/>
      <c r="T4430" s="1" t="s">
        <v>52</v>
      </c>
      <c r="U4430" s="1" t="s">
        <v>53</v>
      </c>
      <c r="V4430" t="s">
        <v>29</v>
      </c>
      <c r="W4430"/>
      <c r="X4430" t="s">
        <v>30</v>
      </c>
    </row>
    <row r="4431" spans="2:24">
      <c r="B4431" s="2" t="s">
        <v>6368</v>
      </c>
      <c r="C4431" s="1"/>
      <c r="D4431" s="1"/>
      <c r="E4431" s="1"/>
      <c r="F4431" s="1"/>
      <c r="G4431" s="1"/>
      <c r="H4431" s="1"/>
      <c r="I4431"/>
      <c r="J4431"/>
      <c r="K4431"/>
      <c r="L4431"/>
      <c r="M4431"/>
      <c r="N4431"/>
      <c r="O4431"/>
      <c r="Q4431" t="s">
        <v>25</v>
      </c>
      <c r="R4431" s="1" t="s">
        <v>6369</v>
      </c>
      <c r="S4431" s="1"/>
      <c r="T4431" s="1" t="s">
        <v>3525</v>
      </c>
      <c r="U4431" s="1" t="s">
        <v>240</v>
      </c>
      <c r="V4431" t="s">
        <v>29</v>
      </c>
      <c r="W4431"/>
      <c r="X4431" t="s">
        <v>30</v>
      </c>
    </row>
    <row r="4432" spans="2:24">
      <c r="B4432" s="2" t="s">
        <v>6370</v>
      </c>
      <c r="C4432" s="1">
        <v>9513977707</v>
      </c>
      <c r="D4432" s="1"/>
      <c r="E4432" s="1"/>
      <c r="F4432" s="1"/>
      <c r="G4432" s="1" t="s">
        <v>45</v>
      </c>
      <c r="H4432" s="1" t="s">
        <v>92</v>
      </c>
      <c r="I4432"/>
      <c r="J4432"/>
      <c r="K4432"/>
      <c r="L4432"/>
      <c r="M4432"/>
      <c r="N4432"/>
      <c r="O4432"/>
      <c r="Q4432" t="s">
        <v>25</v>
      </c>
      <c r="R4432" s="1"/>
      <c r="S4432" s="1"/>
      <c r="T4432" s="1" t="s">
        <v>3535</v>
      </c>
      <c r="U4432" s="1" t="s">
        <v>102</v>
      </c>
      <c r="V4432" t="s">
        <v>29</v>
      </c>
      <c r="W4432"/>
      <c r="X4432" t="s">
        <v>30</v>
      </c>
    </row>
    <row r="4433" spans="2:24">
      <c r="B4433" s="2" t="s">
        <v>6371</v>
      </c>
      <c r="C4433" s="1"/>
      <c r="D4433" s="1"/>
      <c r="E4433" s="1"/>
      <c r="F4433" s="1"/>
      <c r="G4433" s="1"/>
      <c r="H4433" s="1"/>
      <c r="I4433"/>
      <c r="J4433"/>
      <c r="K4433"/>
      <c r="L4433"/>
      <c r="M4433"/>
      <c r="N4433"/>
      <c r="O4433"/>
      <c r="Q4433" t="s">
        <v>25</v>
      </c>
      <c r="R4433" s="1" t="s">
        <v>6372</v>
      </c>
      <c r="S4433" s="1"/>
      <c r="T4433" s="1" t="s">
        <v>39</v>
      </c>
      <c r="U4433" s="1" t="s">
        <v>28</v>
      </c>
      <c r="V4433" t="s">
        <v>29</v>
      </c>
      <c r="W4433"/>
      <c r="X4433" t="s">
        <v>30</v>
      </c>
    </row>
    <row r="4434" spans="2:24">
      <c r="B4434" s="2" t="s">
        <v>6373</v>
      </c>
      <c r="C4434" s="1"/>
      <c r="D4434" s="1"/>
      <c r="E4434" s="1"/>
      <c r="F4434" s="1"/>
      <c r="G4434" s="1"/>
      <c r="H4434" s="1"/>
      <c r="I4434"/>
      <c r="J4434"/>
      <c r="K4434"/>
      <c r="L4434"/>
      <c r="M4434"/>
      <c r="N4434"/>
      <c r="O4434"/>
      <c r="Q4434" t="s">
        <v>25</v>
      </c>
      <c r="R4434" s="1" t="s">
        <v>6374</v>
      </c>
      <c r="S4434" s="1"/>
      <c r="T4434" s="1" t="s">
        <v>2064</v>
      </c>
      <c r="U4434" s="1" t="s">
        <v>102</v>
      </c>
      <c r="V4434" t="s">
        <v>29</v>
      </c>
      <c r="W4434"/>
      <c r="X4434" t="s">
        <v>30</v>
      </c>
    </row>
    <row r="4435" spans="2:24">
      <c r="B4435" s="2" t="s">
        <v>6375</v>
      </c>
      <c r="C4435" s="1">
        <v>9821141748</v>
      </c>
      <c r="D4435" s="1"/>
      <c r="E4435" s="1"/>
      <c r="F4435" s="1"/>
      <c r="G4435" s="1" t="s">
        <v>230</v>
      </c>
      <c r="H4435" s="1" t="s">
        <v>57</v>
      </c>
      <c r="I4435"/>
      <c r="J4435"/>
      <c r="K4435"/>
      <c r="L4435"/>
      <c r="M4435"/>
      <c r="N4435"/>
      <c r="O4435"/>
      <c r="Q4435" t="s">
        <v>25</v>
      </c>
      <c r="R4435" s="1" t="s">
        <v>6376</v>
      </c>
      <c r="S4435" s="1"/>
      <c r="T4435" s="1" t="s">
        <v>843</v>
      </c>
      <c r="U4435" s="1" t="s">
        <v>78</v>
      </c>
      <c r="V4435" t="s">
        <v>29</v>
      </c>
      <c r="W4435"/>
      <c r="X4435" t="s">
        <v>30</v>
      </c>
    </row>
    <row r="4436" spans="2:24">
      <c r="B4436" s="2" t="s">
        <v>6377</v>
      </c>
      <c r="C4436" s="1"/>
      <c r="D4436" s="1"/>
      <c r="E4436" s="1"/>
      <c r="F4436" s="1"/>
      <c r="G4436" s="1"/>
      <c r="H4436" s="1"/>
      <c r="I4436"/>
      <c r="J4436"/>
      <c r="K4436"/>
      <c r="L4436"/>
      <c r="M4436"/>
      <c r="N4436"/>
      <c r="O4436"/>
      <c r="Q4436" t="s">
        <v>25</v>
      </c>
      <c r="R4436" s="1"/>
      <c r="S4436" s="1"/>
      <c r="T4436" s="1" t="s">
        <v>614</v>
      </c>
      <c r="U4436" s="1" t="s">
        <v>70</v>
      </c>
      <c r="V4436" t="s">
        <v>29</v>
      </c>
      <c r="W4436"/>
      <c r="X4436" t="s">
        <v>30</v>
      </c>
    </row>
    <row r="4437" spans="2:24">
      <c r="B4437" s="2" t="s">
        <v>6378</v>
      </c>
      <c r="C4437" s="1">
        <v>9814508646</v>
      </c>
      <c r="D4437" s="1"/>
      <c r="E4437" s="1"/>
      <c r="F4437" s="1"/>
      <c r="G4437" s="1" t="s">
        <v>45</v>
      </c>
      <c r="H4437" s="1" t="s">
        <v>331</v>
      </c>
      <c r="I4437"/>
      <c r="J4437"/>
      <c r="K4437"/>
      <c r="L4437"/>
      <c r="M4437"/>
      <c r="N4437"/>
      <c r="O4437"/>
      <c r="Q4437" t="s">
        <v>25</v>
      </c>
      <c r="R4437" s="1" t="s">
        <v>6379</v>
      </c>
      <c r="S4437" s="1"/>
      <c r="T4437" s="1" t="s">
        <v>817</v>
      </c>
      <c r="U4437" s="1" t="s">
        <v>90</v>
      </c>
      <c r="V4437" t="s">
        <v>29</v>
      </c>
      <c r="W4437"/>
      <c r="X4437" t="s">
        <v>30</v>
      </c>
    </row>
    <row r="4438" spans="2:24">
      <c r="B4438" s="2" t="s">
        <v>6380</v>
      </c>
      <c r="C4438" s="1">
        <v>7976050154</v>
      </c>
      <c r="D4438" s="1"/>
      <c r="E4438" s="1"/>
      <c r="F4438" s="1"/>
      <c r="G4438" s="1" t="s">
        <v>146</v>
      </c>
      <c r="H4438" s="1" t="s">
        <v>331</v>
      </c>
      <c r="I4438"/>
      <c r="J4438"/>
      <c r="K4438"/>
      <c r="L4438"/>
      <c r="M4438"/>
      <c r="N4438"/>
      <c r="O4438"/>
      <c r="Q4438" t="s">
        <v>25</v>
      </c>
      <c r="R4438" s="1" t="s">
        <v>6381</v>
      </c>
      <c r="S4438" s="1"/>
      <c r="T4438" s="1" t="s">
        <v>313</v>
      </c>
      <c r="U4438" s="1" t="s">
        <v>43</v>
      </c>
      <c r="V4438" t="s">
        <v>29</v>
      </c>
      <c r="W4438"/>
      <c r="X4438" t="s">
        <v>30</v>
      </c>
    </row>
    <row r="4439" spans="2:24">
      <c r="B4439" s="2" t="s">
        <v>6382</v>
      </c>
      <c r="C4439" s="1"/>
      <c r="D4439" s="1"/>
      <c r="E4439" s="1"/>
      <c r="F4439" s="1"/>
      <c r="G4439" s="1"/>
      <c r="H4439" s="1"/>
      <c r="I4439"/>
      <c r="J4439"/>
      <c r="K4439"/>
      <c r="L4439"/>
      <c r="M4439"/>
      <c r="N4439"/>
      <c r="O4439"/>
      <c r="Q4439" t="s">
        <v>25</v>
      </c>
      <c r="R4439" s="1"/>
      <c r="S4439" s="1"/>
      <c r="T4439" s="1" t="s">
        <v>39</v>
      </c>
      <c r="U4439" s="1" t="s">
        <v>28</v>
      </c>
      <c r="V4439" t="s">
        <v>29</v>
      </c>
      <c r="W4439"/>
      <c r="X4439" t="s">
        <v>30</v>
      </c>
    </row>
    <row r="4440" spans="2:24">
      <c r="B4440" s="2" t="s">
        <v>6383</v>
      </c>
      <c r="C4440" s="1">
        <v>8368484814</v>
      </c>
      <c r="D4440" s="1"/>
      <c r="E4440" s="1"/>
      <c r="F4440" s="1"/>
      <c r="G4440" s="1" t="s">
        <v>230</v>
      </c>
      <c r="H4440" s="1" t="s">
        <v>57</v>
      </c>
      <c r="I4440"/>
      <c r="J4440"/>
      <c r="K4440"/>
      <c r="L4440"/>
      <c r="M4440"/>
      <c r="N4440"/>
      <c r="O4440"/>
      <c r="Q4440" t="s">
        <v>25</v>
      </c>
      <c r="R4440" s="1"/>
      <c r="S4440" s="1"/>
      <c r="T4440" s="1" t="s">
        <v>660</v>
      </c>
      <c r="U4440" s="1" t="s">
        <v>53</v>
      </c>
      <c r="V4440" t="s">
        <v>29</v>
      </c>
      <c r="W4440"/>
      <c r="X4440" t="s">
        <v>30</v>
      </c>
    </row>
    <row r="4441" spans="2:24">
      <c r="B4441" s="2" t="s">
        <v>6384</v>
      </c>
      <c r="C4441" s="1">
        <v>9565584444</v>
      </c>
      <c r="D4441" s="1"/>
      <c r="E4441" s="1"/>
      <c r="F4441" s="1"/>
      <c r="G4441" s="1" t="s">
        <v>45</v>
      </c>
      <c r="H4441" s="1" t="s">
        <v>46</v>
      </c>
      <c r="I4441"/>
      <c r="J4441"/>
      <c r="K4441"/>
      <c r="L4441"/>
      <c r="M4441"/>
      <c r="N4441"/>
      <c r="O4441"/>
      <c r="Q4441" t="s">
        <v>25</v>
      </c>
      <c r="R4441" s="1" t="s">
        <v>6385</v>
      </c>
      <c r="S4441" s="1"/>
      <c r="T4441" s="1" t="s">
        <v>294</v>
      </c>
      <c r="U4441" s="1" t="s">
        <v>28</v>
      </c>
      <c r="V4441" t="s">
        <v>29</v>
      </c>
      <c r="W4441"/>
      <c r="X4441" t="s">
        <v>30</v>
      </c>
    </row>
    <row r="4442" spans="2:24">
      <c r="B4442" s="2" t="s">
        <v>6386</v>
      </c>
      <c r="C4442" s="1"/>
      <c r="D4442" s="1"/>
      <c r="E4442" s="1"/>
      <c r="F4442" s="1"/>
      <c r="G4442" s="1"/>
      <c r="H4442" s="1"/>
      <c r="I4442"/>
      <c r="J4442"/>
      <c r="K4442"/>
      <c r="L4442"/>
      <c r="M4442"/>
      <c r="N4442"/>
      <c r="O4442"/>
      <c r="Q4442" t="s">
        <v>25</v>
      </c>
      <c r="R4442" s="1" t="s">
        <v>6387</v>
      </c>
      <c r="S4442" s="1"/>
      <c r="T4442" s="1" t="s">
        <v>128</v>
      </c>
      <c r="U4442" s="1" t="s">
        <v>43</v>
      </c>
      <c r="V4442" t="s">
        <v>29</v>
      </c>
      <c r="W4442"/>
      <c r="X4442" t="s">
        <v>30</v>
      </c>
    </row>
    <row r="4443" spans="2:24">
      <c r="B4443" s="2" t="s">
        <v>6388</v>
      </c>
      <c r="C4443" s="1">
        <v>9805345732</v>
      </c>
      <c r="D4443" s="1"/>
      <c r="E4443" s="1"/>
      <c r="F4443" s="1"/>
      <c r="G4443" s="1" t="s">
        <v>146</v>
      </c>
      <c r="H4443" s="1" t="s">
        <v>57</v>
      </c>
      <c r="I4443"/>
      <c r="J4443"/>
      <c r="K4443"/>
      <c r="L4443"/>
      <c r="M4443"/>
      <c r="N4443"/>
      <c r="O4443"/>
      <c r="Q4443" t="s">
        <v>25</v>
      </c>
      <c r="R4443" s="1"/>
      <c r="S4443" s="1"/>
      <c r="T4443" s="1" t="s">
        <v>6389</v>
      </c>
      <c r="U4443" s="1" t="s">
        <v>477</v>
      </c>
      <c r="V4443" t="s">
        <v>29</v>
      </c>
      <c r="W4443"/>
      <c r="X4443" t="s">
        <v>30</v>
      </c>
    </row>
    <row r="4444" spans="2:24">
      <c r="B4444" s="2" t="s">
        <v>6390</v>
      </c>
      <c r="C4444" s="1"/>
      <c r="D4444" s="1"/>
      <c r="E4444" s="1"/>
      <c r="F4444" s="1"/>
      <c r="G4444" s="1"/>
      <c r="H4444" s="1"/>
      <c r="I4444"/>
      <c r="J4444"/>
      <c r="K4444"/>
      <c r="L4444"/>
      <c r="M4444"/>
      <c r="N4444"/>
      <c r="O4444"/>
      <c r="Q4444" t="s">
        <v>25</v>
      </c>
      <c r="R4444" s="1"/>
      <c r="S4444" s="1"/>
      <c r="T4444" s="1" t="s">
        <v>6391</v>
      </c>
      <c r="U4444" s="1" t="s">
        <v>240</v>
      </c>
      <c r="V4444" t="s">
        <v>29</v>
      </c>
      <c r="W4444"/>
      <c r="X4444" t="s">
        <v>30</v>
      </c>
    </row>
    <row r="4445" spans="2:24">
      <c r="B4445" s="2" t="s">
        <v>6392</v>
      </c>
      <c r="C4445" s="1"/>
      <c r="D4445" s="1"/>
      <c r="E4445" s="1"/>
      <c r="F4445" s="1"/>
      <c r="G4445" s="1"/>
      <c r="H4445" s="1"/>
      <c r="I4445"/>
      <c r="J4445"/>
      <c r="K4445"/>
      <c r="L4445"/>
      <c r="M4445"/>
      <c r="N4445"/>
      <c r="O4445"/>
      <c r="Q4445" t="s">
        <v>25</v>
      </c>
      <c r="R4445" s="1" t="s">
        <v>6393</v>
      </c>
      <c r="S4445" s="1"/>
      <c r="T4445" s="1" t="s">
        <v>1076</v>
      </c>
      <c r="U4445" s="1" t="s">
        <v>105</v>
      </c>
      <c r="V4445" t="s">
        <v>29</v>
      </c>
      <c r="W4445"/>
      <c r="X4445" t="s">
        <v>30</v>
      </c>
    </row>
    <row r="4446" spans="2:24">
      <c r="B4446" s="2" t="s">
        <v>6394</v>
      </c>
      <c r="C4446" s="1">
        <v>9795322183</v>
      </c>
      <c r="D4446" s="1"/>
      <c r="E4446" s="1"/>
      <c r="F4446" s="1"/>
      <c r="G4446" s="1" t="s">
        <v>146</v>
      </c>
      <c r="H4446" s="1" t="s">
        <v>331</v>
      </c>
      <c r="I4446"/>
      <c r="J4446"/>
      <c r="K4446"/>
      <c r="L4446"/>
      <c r="M4446"/>
      <c r="N4446"/>
      <c r="O4446"/>
      <c r="Q4446" t="s">
        <v>25</v>
      </c>
      <c r="R4446" s="1" t="s">
        <v>6395</v>
      </c>
      <c r="S4446" s="1"/>
      <c r="T4446" s="1" t="s">
        <v>333</v>
      </c>
      <c r="U4446" s="1" t="s">
        <v>28</v>
      </c>
      <c r="V4446" t="s">
        <v>29</v>
      </c>
      <c r="W4446"/>
      <c r="X4446" t="s">
        <v>30</v>
      </c>
    </row>
    <row r="4447" spans="2:24">
      <c r="B4447" s="2" t="s">
        <v>6396</v>
      </c>
      <c r="C4447" s="1"/>
      <c r="D4447" s="1"/>
      <c r="E4447" s="1"/>
      <c r="F4447" s="1"/>
      <c r="G4447" s="1"/>
      <c r="H4447" s="1"/>
      <c r="I4447"/>
      <c r="J4447"/>
      <c r="K4447"/>
      <c r="L4447"/>
      <c r="M4447"/>
      <c r="N4447"/>
      <c r="O4447"/>
      <c r="Q4447" t="s">
        <v>25</v>
      </c>
      <c r="R4447" s="1" t="s">
        <v>6397</v>
      </c>
      <c r="S4447" s="1"/>
      <c r="T4447" s="1" t="s">
        <v>3036</v>
      </c>
      <c r="U4447" s="1" t="s">
        <v>33</v>
      </c>
      <c r="V4447" t="s">
        <v>29</v>
      </c>
      <c r="W4447"/>
      <c r="X4447" t="s">
        <v>30</v>
      </c>
    </row>
    <row r="4448" spans="2:24">
      <c r="B4448" s="2" t="s">
        <v>6398</v>
      </c>
      <c r="C4448" s="1">
        <v>9652023300</v>
      </c>
      <c r="D4448" s="1"/>
      <c r="E4448" s="1"/>
      <c r="F4448" s="1"/>
      <c r="G4448" s="1" t="s">
        <v>45</v>
      </c>
      <c r="H4448" s="1" t="s">
        <v>476</v>
      </c>
      <c r="I4448"/>
      <c r="J4448"/>
      <c r="K4448"/>
      <c r="L4448"/>
      <c r="M4448"/>
      <c r="N4448"/>
      <c r="O4448"/>
      <c r="Q4448" t="s">
        <v>25</v>
      </c>
      <c r="R4448" s="1" t="s">
        <v>6399</v>
      </c>
      <c r="S4448" s="1"/>
      <c r="T4448" s="1" t="s">
        <v>184</v>
      </c>
      <c r="U4448" s="1" t="s">
        <v>185</v>
      </c>
      <c r="V4448" t="s">
        <v>29</v>
      </c>
      <c r="W4448"/>
      <c r="X4448" t="s">
        <v>30</v>
      </c>
    </row>
    <row r="4449" spans="2:24">
      <c r="B4449" s="2" t="s">
        <v>6400</v>
      </c>
      <c r="C4449" s="1"/>
      <c r="D4449" s="1"/>
      <c r="E4449" s="1"/>
      <c r="F4449" s="1"/>
      <c r="G4449" s="1"/>
      <c r="H4449" s="1"/>
      <c r="I4449"/>
      <c r="J4449"/>
      <c r="K4449"/>
      <c r="L4449"/>
      <c r="M4449"/>
      <c r="N4449"/>
      <c r="O4449"/>
      <c r="Q4449" t="s">
        <v>25</v>
      </c>
      <c r="R4449" s="1" t="s">
        <v>6401</v>
      </c>
      <c r="S4449" s="1"/>
      <c r="T4449" s="1" t="s">
        <v>4104</v>
      </c>
      <c r="U4449" s="1" t="s">
        <v>102</v>
      </c>
      <c r="V4449" t="s">
        <v>29</v>
      </c>
      <c r="W4449"/>
      <c r="X4449" t="s">
        <v>30</v>
      </c>
    </row>
    <row r="4450" spans="2:24">
      <c r="B4450" s="2" t="s">
        <v>6402</v>
      </c>
      <c r="C4450" s="1"/>
      <c r="D4450" s="1"/>
      <c r="E4450" s="1"/>
      <c r="F4450" s="1"/>
      <c r="G4450" s="1"/>
      <c r="H4450" s="1"/>
      <c r="I4450"/>
      <c r="J4450"/>
      <c r="K4450"/>
      <c r="L4450"/>
      <c r="M4450"/>
      <c r="N4450"/>
      <c r="O4450"/>
      <c r="Q4450" t="s">
        <v>25</v>
      </c>
      <c r="R4450" s="1" t="s">
        <v>6403</v>
      </c>
      <c r="S4450" s="1"/>
      <c r="T4450" s="1" t="s">
        <v>614</v>
      </c>
      <c r="U4450" s="1" t="s">
        <v>70</v>
      </c>
      <c r="V4450" t="s">
        <v>29</v>
      </c>
      <c r="W4450"/>
      <c r="X4450" t="s">
        <v>30</v>
      </c>
    </row>
    <row r="4451" spans="2:24">
      <c r="B4451" s="2" t="s">
        <v>6404</v>
      </c>
      <c r="C4451" s="1"/>
      <c r="D4451" s="1"/>
      <c r="E4451" s="1"/>
      <c r="F4451" s="1"/>
      <c r="G4451" s="1"/>
      <c r="H4451" s="1"/>
      <c r="I4451"/>
      <c r="J4451"/>
      <c r="K4451"/>
      <c r="L4451"/>
      <c r="M4451"/>
      <c r="N4451"/>
      <c r="O4451"/>
      <c r="Q4451" t="s">
        <v>25</v>
      </c>
      <c r="R4451" s="1"/>
      <c r="S4451" s="1"/>
      <c r="T4451" s="1" t="s">
        <v>184</v>
      </c>
      <c r="U4451" s="1" t="s">
        <v>185</v>
      </c>
      <c r="V4451" t="s">
        <v>29</v>
      </c>
      <c r="W4451"/>
      <c r="X4451" t="s">
        <v>30</v>
      </c>
    </row>
    <row r="4452" spans="2:24">
      <c r="B4452" s="2" t="s">
        <v>6405</v>
      </c>
      <c r="C4452" s="1"/>
      <c r="D4452" s="1"/>
      <c r="E4452" s="1"/>
      <c r="F4452" s="1"/>
      <c r="G4452" s="1"/>
      <c r="H4452" s="1"/>
      <c r="I4452"/>
      <c r="J4452"/>
      <c r="K4452"/>
      <c r="L4452"/>
      <c r="M4452"/>
      <c r="N4452"/>
      <c r="O4452"/>
      <c r="Q4452" t="s">
        <v>25</v>
      </c>
      <c r="R4452" s="1"/>
      <c r="S4452" s="1"/>
      <c r="T4452" s="1" t="s">
        <v>4810</v>
      </c>
      <c r="U4452" s="1" t="s">
        <v>319</v>
      </c>
      <c r="V4452" t="s">
        <v>29</v>
      </c>
      <c r="W4452"/>
      <c r="X4452" t="s">
        <v>30</v>
      </c>
    </row>
    <row r="4453" spans="2:24">
      <c r="B4453" s="2" t="s">
        <v>6406</v>
      </c>
      <c r="C4453" s="1">
        <v>9671400709</v>
      </c>
      <c r="D4453" s="1"/>
      <c r="E4453" s="1"/>
      <c r="F4453" s="1"/>
      <c r="G4453" s="1" t="s">
        <v>72</v>
      </c>
      <c r="H4453" s="1" t="s">
        <v>1268</v>
      </c>
      <c r="I4453"/>
      <c r="J4453"/>
      <c r="K4453"/>
      <c r="L4453"/>
      <c r="M4453"/>
      <c r="N4453"/>
      <c r="O4453"/>
      <c r="Q4453" t="s">
        <v>25</v>
      </c>
      <c r="R4453" s="1" t="s">
        <v>6407</v>
      </c>
      <c r="S4453" s="1"/>
      <c r="T4453" s="1" t="s">
        <v>5007</v>
      </c>
      <c r="U4453" s="1" t="s">
        <v>43</v>
      </c>
      <c r="V4453" t="s">
        <v>29</v>
      </c>
      <c r="W4453"/>
      <c r="X4453" t="s">
        <v>30</v>
      </c>
    </row>
    <row r="4454" spans="2:24">
      <c r="B4454" s="2" t="s">
        <v>6408</v>
      </c>
      <c r="C4454" s="1">
        <v>9852022946</v>
      </c>
      <c r="D4454" s="1"/>
      <c r="E4454" s="1"/>
      <c r="F4454" s="1"/>
      <c r="G4454" s="1" t="s">
        <v>45</v>
      </c>
      <c r="H4454" s="1" t="s">
        <v>409</v>
      </c>
      <c r="I4454"/>
      <c r="J4454"/>
      <c r="K4454"/>
      <c r="L4454"/>
      <c r="M4454"/>
      <c r="N4454"/>
      <c r="O4454"/>
      <c r="Q4454" t="s">
        <v>25</v>
      </c>
      <c r="R4454" s="1"/>
      <c r="S4454" s="1"/>
      <c r="T4454" s="1" t="s">
        <v>755</v>
      </c>
      <c r="U4454" s="1" t="s">
        <v>755</v>
      </c>
      <c r="V4454" t="s">
        <v>29</v>
      </c>
      <c r="W4454"/>
      <c r="X4454" t="s">
        <v>30</v>
      </c>
    </row>
    <row r="4455" spans="2:24">
      <c r="B4455" s="2" t="s">
        <v>6409</v>
      </c>
      <c r="C4455" s="1">
        <v>919953328230</v>
      </c>
      <c r="D4455" s="1"/>
      <c r="E4455" s="1"/>
      <c r="F4455" s="1"/>
      <c r="G4455" s="1" t="s">
        <v>230</v>
      </c>
      <c r="H4455" s="1" t="s">
        <v>57</v>
      </c>
      <c r="I4455"/>
      <c r="J4455"/>
      <c r="K4455"/>
      <c r="L4455"/>
      <c r="M4455"/>
      <c r="N4455"/>
      <c r="O4455"/>
      <c r="Q4455" t="s">
        <v>25</v>
      </c>
      <c r="R4455" s="1"/>
      <c r="S4455" s="1"/>
      <c r="T4455" s="1" t="s">
        <v>423</v>
      </c>
      <c r="U4455" s="1" t="s">
        <v>28</v>
      </c>
      <c r="V4455" t="s">
        <v>29</v>
      </c>
      <c r="W4455"/>
      <c r="X4455" t="s">
        <v>30</v>
      </c>
    </row>
    <row r="4456" spans="2:24">
      <c r="B4456" s="2" t="s">
        <v>6410</v>
      </c>
      <c r="C4456" s="1">
        <v>9467362013</v>
      </c>
      <c r="D4456" s="1"/>
      <c r="E4456" s="1"/>
      <c r="F4456" s="1"/>
      <c r="G4456" s="1" t="s">
        <v>45</v>
      </c>
      <c r="H4456" s="1" t="s">
        <v>247</v>
      </c>
      <c r="I4456"/>
      <c r="J4456"/>
      <c r="K4456"/>
      <c r="L4456"/>
      <c r="M4456"/>
      <c r="N4456"/>
      <c r="O4456"/>
      <c r="Q4456" t="s">
        <v>25</v>
      </c>
      <c r="R4456" s="1" t="s">
        <v>6411</v>
      </c>
      <c r="S4456" s="1"/>
      <c r="T4456" s="1" t="s">
        <v>387</v>
      </c>
      <c r="U4456" s="1" t="s">
        <v>78</v>
      </c>
      <c r="V4456" t="s">
        <v>29</v>
      </c>
      <c r="W4456"/>
      <c r="X4456" t="s">
        <v>30</v>
      </c>
    </row>
    <row r="4457" spans="2:24">
      <c r="B4457" s="2" t="s">
        <v>6412</v>
      </c>
      <c r="C4457" s="1"/>
      <c r="D4457" s="1"/>
      <c r="E4457" s="1"/>
      <c r="F4457" s="1"/>
      <c r="G4457" s="1"/>
      <c r="H4457" s="1"/>
      <c r="I4457"/>
      <c r="J4457"/>
      <c r="K4457"/>
      <c r="L4457"/>
      <c r="M4457"/>
      <c r="N4457"/>
      <c r="O4457"/>
      <c r="Q4457" t="s">
        <v>25</v>
      </c>
      <c r="R4457" s="1" t="s">
        <v>6413</v>
      </c>
      <c r="S4457" s="1"/>
      <c r="T4457" s="1" t="s">
        <v>457</v>
      </c>
      <c r="U4457" s="1" t="s">
        <v>33</v>
      </c>
      <c r="V4457" t="s">
        <v>29</v>
      </c>
      <c r="W4457"/>
      <c r="X4457" t="s">
        <v>30</v>
      </c>
    </row>
    <row r="4458" spans="2:24">
      <c r="B4458" s="2" t="s">
        <v>6414</v>
      </c>
      <c r="C4458" s="1"/>
      <c r="D4458" s="1"/>
      <c r="E4458" s="1"/>
      <c r="F4458" s="1"/>
      <c r="G4458" s="1"/>
      <c r="H4458" s="1"/>
      <c r="I4458"/>
      <c r="J4458"/>
      <c r="K4458"/>
      <c r="L4458"/>
      <c r="M4458"/>
      <c r="N4458"/>
      <c r="O4458"/>
      <c r="Q4458" t="s">
        <v>25</v>
      </c>
      <c r="R4458" s="1"/>
      <c r="S4458" s="1"/>
      <c r="T4458" s="1" t="s">
        <v>1779</v>
      </c>
      <c r="U4458" s="1" t="s">
        <v>90</v>
      </c>
      <c r="V4458" t="s">
        <v>29</v>
      </c>
      <c r="W4458"/>
      <c r="X4458" t="s">
        <v>30</v>
      </c>
    </row>
    <row r="4459" spans="2:24">
      <c r="B4459" s="2" t="s">
        <v>6415</v>
      </c>
      <c r="C4459" s="1"/>
      <c r="D4459" s="1"/>
      <c r="E4459" s="1"/>
      <c r="F4459" s="1"/>
      <c r="G4459" s="1"/>
      <c r="H4459" s="1"/>
      <c r="I4459"/>
      <c r="J4459"/>
      <c r="K4459"/>
      <c r="L4459"/>
      <c r="M4459"/>
      <c r="N4459"/>
      <c r="O4459"/>
      <c r="Q4459" t="s">
        <v>25</v>
      </c>
      <c r="R4459" s="1"/>
      <c r="S4459" s="1"/>
      <c r="T4459" s="1" t="s">
        <v>1405</v>
      </c>
      <c r="U4459" s="1" t="s">
        <v>276</v>
      </c>
      <c r="V4459" t="s">
        <v>29</v>
      </c>
      <c r="W4459"/>
      <c r="X4459" t="s">
        <v>30</v>
      </c>
    </row>
    <row r="4460" spans="2:24">
      <c r="B4460" s="2" t="s">
        <v>6416</v>
      </c>
      <c r="C4460" s="1"/>
      <c r="D4460" s="1"/>
      <c r="E4460" s="1"/>
      <c r="F4460" s="1"/>
      <c r="G4460" s="1"/>
      <c r="H4460" s="1"/>
      <c r="I4460"/>
      <c r="J4460"/>
      <c r="K4460"/>
      <c r="L4460"/>
      <c r="M4460"/>
      <c r="N4460"/>
      <c r="O4460"/>
      <c r="Q4460" t="s">
        <v>25</v>
      </c>
      <c r="R4460" s="1"/>
      <c r="S4460" s="1"/>
      <c r="T4460" s="1" t="s">
        <v>39</v>
      </c>
      <c r="U4460" s="1" t="s">
        <v>28</v>
      </c>
      <c r="V4460" t="s">
        <v>29</v>
      </c>
      <c r="W4460"/>
      <c r="X4460" t="s">
        <v>30</v>
      </c>
    </row>
    <row r="4461" spans="2:24">
      <c r="B4461" s="2" t="s">
        <v>6417</v>
      </c>
      <c r="C4461" s="1">
        <v>9449922865</v>
      </c>
      <c r="D4461" s="1"/>
      <c r="E4461" s="1"/>
      <c r="F4461" s="1"/>
      <c r="G4461" s="1" t="s">
        <v>45</v>
      </c>
      <c r="H4461" s="1" t="s">
        <v>331</v>
      </c>
      <c r="I4461"/>
      <c r="J4461"/>
      <c r="K4461"/>
      <c r="L4461"/>
      <c r="M4461"/>
      <c r="N4461"/>
      <c r="O4461"/>
      <c r="Q4461" t="s">
        <v>25</v>
      </c>
      <c r="R4461" s="1"/>
      <c r="S4461" s="1"/>
      <c r="T4461" s="1" t="s">
        <v>6418</v>
      </c>
      <c r="U4461" s="1" t="s">
        <v>102</v>
      </c>
      <c r="V4461" t="s">
        <v>29</v>
      </c>
      <c r="W4461"/>
      <c r="X4461" t="s">
        <v>30</v>
      </c>
    </row>
    <row r="4462" spans="2:24">
      <c r="B4462" s="2" t="s">
        <v>6419</v>
      </c>
      <c r="C4462" s="1"/>
      <c r="D4462" s="1"/>
      <c r="E4462" s="1"/>
      <c r="F4462" s="1"/>
      <c r="G4462" s="1"/>
      <c r="H4462" s="1"/>
      <c r="I4462"/>
      <c r="J4462"/>
      <c r="K4462"/>
      <c r="L4462"/>
      <c r="M4462"/>
      <c r="N4462"/>
      <c r="O4462"/>
      <c r="Q4462" t="s">
        <v>25</v>
      </c>
      <c r="R4462" s="1" t="s">
        <v>6420</v>
      </c>
      <c r="S4462" s="1"/>
      <c r="T4462" s="1" t="s">
        <v>184</v>
      </c>
      <c r="U4462" s="1" t="s">
        <v>185</v>
      </c>
      <c r="V4462" t="s">
        <v>29</v>
      </c>
      <c r="W4462"/>
      <c r="X4462" t="s">
        <v>30</v>
      </c>
    </row>
    <row r="4463" spans="2:24">
      <c r="B4463" s="2" t="s">
        <v>6421</v>
      </c>
      <c r="C4463" s="1"/>
      <c r="D4463" s="1"/>
      <c r="E4463" s="1"/>
      <c r="F4463" s="1"/>
      <c r="G4463" s="1"/>
      <c r="H4463" s="1"/>
      <c r="I4463"/>
      <c r="J4463"/>
      <c r="K4463"/>
      <c r="L4463"/>
      <c r="M4463"/>
      <c r="N4463"/>
      <c r="O4463"/>
      <c r="Q4463" t="s">
        <v>25</v>
      </c>
      <c r="R4463" s="1" t="s">
        <v>6422</v>
      </c>
      <c r="S4463" s="1"/>
      <c r="T4463" s="1" t="s">
        <v>184</v>
      </c>
      <c r="U4463" s="1" t="s">
        <v>185</v>
      </c>
      <c r="V4463" t="s">
        <v>29</v>
      </c>
      <c r="W4463"/>
      <c r="X4463" t="s">
        <v>30</v>
      </c>
    </row>
    <row r="4464" spans="2:24">
      <c r="B4464" s="2" t="s">
        <v>6423</v>
      </c>
      <c r="C4464" s="1"/>
      <c r="D4464" s="1"/>
      <c r="E4464" s="1"/>
      <c r="F4464" s="1"/>
      <c r="G4464" s="1"/>
      <c r="H4464" s="1"/>
      <c r="I4464"/>
      <c r="J4464"/>
      <c r="K4464"/>
      <c r="L4464"/>
      <c r="M4464"/>
      <c r="N4464"/>
      <c r="O4464"/>
      <c r="Q4464" t="s">
        <v>25</v>
      </c>
      <c r="R4464" s="1" t="s">
        <v>6424</v>
      </c>
      <c r="S4464" s="1"/>
      <c r="T4464" s="1" t="s">
        <v>39</v>
      </c>
      <c r="U4464" s="1" t="s">
        <v>28</v>
      </c>
      <c r="V4464" t="s">
        <v>29</v>
      </c>
      <c r="W4464"/>
      <c r="X4464" t="s">
        <v>30</v>
      </c>
    </row>
    <row r="4465" spans="2:24">
      <c r="B4465" s="2" t="s">
        <v>6425</v>
      </c>
      <c r="C4465" s="1"/>
      <c r="D4465" s="1"/>
      <c r="E4465" s="1"/>
      <c r="F4465" s="1"/>
      <c r="G4465" s="1"/>
      <c r="H4465" s="1"/>
      <c r="I4465"/>
      <c r="J4465"/>
      <c r="K4465"/>
      <c r="L4465"/>
      <c r="M4465"/>
      <c r="N4465"/>
      <c r="O4465"/>
      <c r="Q4465" t="s">
        <v>25</v>
      </c>
      <c r="R4465" s="1" t="s">
        <v>6426</v>
      </c>
      <c r="S4465" s="1"/>
      <c r="T4465" s="1" t="s">
        <v>1243</v>
      </c>
      <c r="U4465" s="1" t="s">
        <v>70</v>
      </c>
      <c r="V4465" t="s">
        <v>29</v>
      </c>
      <c r="W4465"/>
      <c r="X4465" t="s">
        <v>30</v>
      </c>
    </row>
    <row r="4466" spans="2:24">
      <c r="B4466" s="2" t="s">
        <v>6427</v>
      </c>
      <c r="C4466" s="1"/>
      <c r="D4466" s="1"/>
      <c r="E4466" s="1"/>
      <c r="F4466" s="1"/>
      <c r="G4466" s="1"/>
      <c r="H4466" s="1"/>
      <c r="I4466"/>
      <c r="J4466"/>
      <c r="K4466"/>
      <c r="L4466"/>
      <c r="M4466"/>
      <c r="N4466"/>
      <c r="O4466"/>
      <c r="Q4466" t="s">
        <v>25</v>
      </c>
      <c r="R4466" s="1"/>
      <c r="S4466" s="1"/>
      <c r="T4466" s="1" t="s">
        <v>614</v>
      </c>
      <c r="U4466" s="1" t="s">
        <v>70</v>
      </c>
      <c r="V4466" t="s">
        <v>29</v>
      </c>
      <c r="W4466"/>
      <c r="X4466" t="s">
        <v>30</v>
      </c>
    </row>
    <row r="4467" spans="2:24">
      <c r="B4467" s="2" t="s">
        <v>6428</v>
      </c>
      <c r="C4467" s="1">
        <v>8058827067</v>
      </c>
      <c r="D4467" s="1"/>
      <c r="E4467" s="1"/>
      <c r="F4467" s="1"/>
      <c r="G4467" s="1" t="s">
        <v>45</v>
      </c>
      <c r="H4467" s="1" t="s">
        <v>247</v>
      </c>
      <c r="I4467"/>
      <c r="J4467"/>
      <c r="K4467"/>
      <c r="L4467"/>
      <c r="M4467"/>
      <c r="N4467"/>
      <c r="O4467"/>
      <c r="Q4467" t="s">
        <v>25</v>
      </c>
      <c r="R4467" s="1"/>
      <c r="S4467" s="1"/>
      <c r="T4467" s="1" t="s">
        <v>950</v>
      </c>
      <c r="U4467" s="1" t="s">
        <v>43</v>
      </c>
      <c r="V4467" t="s">
        <v>29</v>
      </c>
      <c r="W4467"/>
      <c r="X4467" t="s">
        <v>30</v>
      </c>
    </row>
    <row r="4468" spans="2:24">
      <c r="B4468" s="2" t="s">
        <v>6429</v>
      </c>
      <c r="C4468" s="1"/>
      <c r="D4468" s="1"/>
      <c r="E4468" s="1"/>
      <c r="F4468" s="1"/>
      <c r="G4468" s="1"/>
      <c r="H4468" s="1"/>
      <c r="I4468"/>
      <c r="J4468"/>
      <c r="K4468"/>
      <c r="L4468"/>
      <c r="M4468"/>
      <c r="N4468"/>
      <c r="O4468"/>
      <c r="Q4468" t="s">
        <v>25</v>
      </c>
      <c r="R4468" s="1" t="s">
        <v>6430</v>
      </c>
      <c r="S4468" s="1"/>
      <c r="T4468" s="1" t="s">
        <v>950</v>
      </c>
      <c r="U4468" s="1" t="s">
        <v>43</v>
      </c>
      <c r="V4468" t="s">
        <v>29</v>
      </c>
      <c r="W4468"/>
      <c r="X4468" t="s">
        <v>30</v>
      </c>
    </row>
    <row r="4469" spans="2:24">
      <c r="B4469" s="2" t="s">
        <v>6431</v>
      </c>
      <c r="C4469" s="1">
        <v>9866514834</v>
      </c>
      <c r="D4469" s="1"/>
      <c r="E4469" s="1"/>
      <c r="F4469" s="1"/>
      <c r="G4469" s="1" t="s">
        <v>45</v>
      </c>
      <c r="H4469" s="1" t="s">
        <v>331</v>
      </c>
      <c r="I4469"/>
      <c r="J4469"/>
      <c r="K4469"/>
      <c r="L4469"/>
      <c r="M4469"/>
      <c r="N4469"/>
      <c r="O4469"/>
      <c r="Q4469" t="s">
        <v>25</v>
      </c>
      <c r="R4469" s="1" t="s">
        <v>6432</v>
      </c>
      <c r="S4469" s="1"/>
      <c r="T4469" s="1" t="s">
        <v>6433</v>
      </c>
      <c r="U4469" s="1" t="s">
        <v>185</v>
      </c>
      <c r="V4469" t="s">
        <v>29</v>
      </c>
      <c r="W4469"/>
      <c r="X4469" t="s">
        <v>30</v>
      </c>
    </row>
    <row r="4470" spans="2:24">
      <c r="B4470" s="2" t="s">
        <v>6434</v>
      </c>
      <c r="C4470" s="1"/>
      <c r="D4470" s="1"/>
      <c r="E4470" s="1"/>
      <c r="F4470" s="1"/>
      <c r="G4470" s="1"/>
      <c r="H4470" s="1"/>
      <c r="I4470"/>
      <c r="J4470"/>
      <c r="K4470"/>
      <c r="L4470"/>
      <c r="M4470"/>
      <c r="N4470"/>
      <c r="O4470"/>
      <c r="Q4470" t="s">
        <v>25</v>
      </c>
      <c r="R4470" s="1"/>
      <c r="S4470" s="1"/>
      <c r="T4470" s="1" t="s">
        <v>223</v>
      </c>
      <c r="U4470" s="1" t="s">
        <v>105</v>
      </c>
      <c r="V4470" t="s">
        <v>29</v>
      </c>
      <c r="W4470"/>
      <c r="X4470" t="s">
        <v>30</v>
      </c>
    </row>
    <row r="4471" spans="2:24">
      <c r="B4471" s="2" t="s">
        <v>6435</v>
      </c>
      <c r="C4471" s="1"/>
      <c r="D4471" s="1"/>
      <c r="E4471" s="1"/>
      <c r="F4471" s="1"/>
      <c r="G4471" s="1"/>
      <c r="H4471" s="1"/>
      <c r="I4471"/>
      <c r="J4471"/>
      <c r="K4471"/>
      <c r="L4471"/>
      <c r="M4471"/>
      <c r="N4471"/>
      <c r="O4471"/>
      <c r="Q4471" t="s">
        <v>25</v>
      </c>
      <c r="R4471" s="1" t="s">
        <v>6436</v>
      </c>
      <c r="S4471" s="1"/>
      <c r="T4471" s="1" t="s">
        <v>950</v>
      </c>
      <c r="U4471" s="1" t="s">
        <v>43</v>
      </c>
      <c r="V4471" t="s">
        <v>29</v>
      </c>
      <c r="W4471"/>
      <c r="X4471" t="s">
        <v>30</v>
      </c>
    </row>
    <row r="4472" spans="2:24">
      <c r="B4472" s="2" t="s">
        <v>6437</v>
      </c>
      <c r="C4472" s="1"/>
      <c r="D4472" s="1"/>
      <c r="E4472" s="1"/>
      <c r="F4472" s="1"/>
      <c r="G4472" s="1"/>
      <c r="H4472" s="1"/>
      <c r="I4472"/>
      <c r="J4472"/>
      <c r="K4472"/>
      <c r="L4472"/>
      <c r="M4472"/>
      <c r="N4472"/>
      <c r="O4472"/>
      <c r="Q4472" t="s">
        <v>25</v>
      </c>
      <c r="R4472" s="1" t="s">
        <v>6438</v>
      </c>
      <c r="S4472" s="1"/>
      <c r="T4472" s="1" t="s">
        <v>6439</v>
      </c>
      <c r="U4472" s="1" t="s">
        <v>50</v>
      </c>
      <c r="V4472" t="s">
        <v>29</v>
      </c>
      <c r="W4472"/>
      <c r="X4472" t="s">
        <v>30</v>
      </c>
    </row>
    <row r="4473" spans="2:24">
      <c r="B4473" s="2" t="s">
        <v>6440</v>
      </c>
      <c r="C4473" s="1">
        <v>9313483819</v>
      </c>
      <c r="D4473" s="1"/>
      <c r="E4473" s="1"/>
      <c r="F4473" s="1"/>
      <c r="G4473" s="1" t="s">
        <v>230</v>
      </c>
      <c r="H4473" s="1" t="s">
        <v>46</v>
      </c>
      <c r="I4473"/>
      <c r="J4473"/>
      <c r="K4473"/>
      <c r="L4473"/>
      <c r="M4473"/>
      <c r="N4473"/>
      <c r="O4473"/>
      <c r="Q4473" t="s">
        <v>25</v>
      </c>
      <c r="R4473" s="1" t="s">
        <v>6441</v>
      </c>
      <c r="S4473" s="1"/>
      <c r="T4473" s="1" t="s">
        <v>84</v>
      </c>
      <c r="U4473" s="1" t="s">
        <v>53</v>
      </c>
      <c r="V4473" t="s">
        <v>29</v>
      </c>
      <c r="W4473"/>
      <c r="X4473" t="s">
        <v>30</v>
      </c>
    </row>
    <row r="4474" spans="2:24">
      <c r="B4474" s="2" t="s">
        <v>6442</v>
      </c>
      <c r="C4474" s="1"/>
      <c r="D4474" s="1"/>
      <c r="E4474" s="1"/>
      <c r="F4474" s="1"/>
      <c r="G4474" s="1"/>
      <c r="H4474" s="1"/>
      <c r="I4474"/>
      <c r="J4474"/>
      <c r="K4474"/>
      <c r="L4474"/>
      <c r="M4474"/>
      <c r="N4474"/>
      <c r="O4474"/>
      <c r="Q4474" t="s">
        <v>25</v>
      </c>
      <c r="R4474" s="1"/>
      <c r="S4474" s="1"/>
      <c r="T4474" s="1" t="s">
        <v>387</v>
      </c>
      <c r="U4474" s="1" t="s">
        <v>78</v>
      </c>
      <c r="V4474" t="s">
        <v>29</v>
      </c>
      <c r="W4474"/>
      <c r="X4474" t="s">
        <v>30</v>
      </c>
    </row>
    <row r="4475" spans="2:24">
      <c r="B4475" s="2" t="s">
        <v>6443</v>
      </c>
      <c r="C4475" s="1"/>
      <c r="D4475" s="1"/>
      <c r="E4475" s="1"/>
      <c r="F4475" s="1"/>
      <c r="G4475" s="1"/>
      <c r="H4475" s="1"/>
      <c r="I4475"/>
      <c r="J4475"/>
      <c r="K4475"/>
      <c r="L4475"/>
      <c r="M4475"/>
      <c r="N4475"/>
      <c r="O4475"/>
      <c r="Q4475" t="s">
        <v>25</v>
      </c>
      <c r="R4475" s="1" t="s">
        <v>6444</v>
      </c>
      <c r="S4475" s="1"/>
      <c r="T4475" s="1" t="s">
        <v>746</v>
      </c>
      <c r="U4475" s="1" t="s">
        <v>78</v>
      </c>
      <c r="V4475" t="s">
        <v>29</v>
      </c>
      <c r="W4475"/>
      <c r="X4475" t="s">
        <v>30</v>
      </c>
    </row>
    <row r="4476" spans="2:24">
      <c r="B4476" s="2" t="s">
        <v>6445</v>
      </c>
      <c r="C4476" s="1">
        <v>9639069932</v>
      </c>
      <c r="D4476" s="1"/>
      <c r="E4476" s="1"/>
      <c r="F4476" s="1"/>
      <c r="G4476" s="1" t="s">
        <v>146</v>
      </c>
      <c r="H4476" s="1" t="s">
        <v>247</v>
      </c>
      <c r="I4476"/>
      <c r="J4476"/>
      <c r="K4476"/>
      <c r="L4476"/>
      <c r="M4476"/>
      <c r="N4476"/>
      <c r="O4476"/>
      <c r="Q4476" t="s">
        <v>25</v>
      </c>
      <c r="R4476" s="1" t="s">
        <v>6446</v>
      </c>
      <c r="S4476" s="1"/>
      <c r="T4476" s="1" t="s">
        <v>6447</v>
      </c>
      <c r="U4476" s="1" t="s">
        <v>28</v>
      </c>
      <c r="V4476" t="s">
        <v>29</v>
      </c>
      <c r="W4476"/>
      <c r="X4476" t="s">
        <v>30</v>
      </c>
    </row>
    <row r="4477" spans="2:24">
      <c r="B4477" s="2" t="s">
        <v>6448</v>
      </c>
      <c r="C4477" s="1">
        <v>9813946310</v>
      </c>
      <c r="D4477" s="1"/>
      <c r="E4477" s="1"/>
      <c r="F4477" s="1"/>
      <c r="G4477" s="1" t="s">
        <v>731</v>
      </c>
      <c r="H4477" s="1" t="s">
        <v>57</v>
      </c>
      <c r="I4477"/>
      <c r="J4477"/>
      <c r="K4477"/>
      <c r="L4477"/>
      <c r="M4477"/>
      <c r="N4477"/>
      <c r="O4477"/>
      <c r="Q4477" t="s">
        <v>25</v>
      </c>
      <c r="R4477" s="1" t="s">
        <v>6449</v>
      </c>
      <c r="S4477" s="1"/>
      <c r="T4477" s="1" t="s">
        <v>575</v>
      </c>
      <c r="U4477" s="1" t="s">
        <v>78</v>
      </c>
      <c r="V4477" t="s">
        <v>29</v>
      </c>
      <c r="W4477"/>
      <c r="X4477" t="s">
        <v>30</v>
      </c>
    </row>
    <row r="4478" spans="2:24">
      <c r="B4478" s="2" t="s">
        <v>6450</v>
      </c>
      <c r="C4478" s="1"/>
      <c r="D4478" s="1"/>
      <c r="E4478" s="1"/>
      <c r="F4478" s="1"/>
      <c r="G4478" s="1"/>
      <c r="H4478" s="1"/>
      <c r="I4478"/>
      <c r="J4478"/>
      <c r="K4478"/>
      <c r="L4478"/>
      <c r="M4478"/>
      <c r="N4478"/>
      <c r="O4478"/>
      <c r="Q4478" t="s">
        <v>25</v>
      </c>
      <c r="R4478" s="1"/>
      <c r="S4478" s="1"/>
      <c r="T4478" s="1" t="s">
        <v>631</v>
      </c>
      <c r="U4478" s="1" t="s">
        <v>102</v>
      </c>
      <c r="V4478" t="s">
        <v>29</v>
      </c>
      <c r="W4478"/>
      <c r="X4478" t="s">
        <v>30</v>
      </c>
    </row>
    <row r="4479" spans="2:24">
      <c r="B4479" s="2" t="s">
        <v>6451</v>
      </c>
      <c r="C4479" s="1"/>
      <c r="D4479" s="1"/>
      <c r="E4479" s="1"/>
      <c r="F4479" s="1"/>
      <c r="G4479" s="1"/>
      <c r="H4479" s="1"/>
      <c r="I4479"/>
      <c r="J4479"/>
      <c r="K4479"/>
      <c r="L4479"/>
      <c r="M4479"/>
      <c r="N4479"/>
      <c r="O4479"/>
      <c r="Q4479" t="s">
        <v>25</v>
      </c>
      <c r="R4479" s="1"/>
      <c r="S4479" s="1"/>
      <c r="T4479" s="1" t="s">
        <v>631</v>
      </c>
      <c r="U4479" s="1" t="s">
        <v>102</v>
      </c>
      <c r="V4479" t="s">
        <v>29</v>
      </c>
      <c r="W4479"/>
      <c r="X4479" t="s">
        <v>30</v>
      </c>
    </row>
    <row r="4480" spans="2:24">
      <c r="B4480" s="2" t="s">
        <v>6452</v>
      </c>
      <c r="C4480" s="1">
        <v>9033441102</v>
      </c>
      <c r="D4480" s="1"/>
      <c r="E4480" s="1"/>
      <c r="F4480" s="1"/>
      <c r="G4480" s="1" t="s">
        <v>72</v>
      </c>
      <c r="H4480" s="1" t="s">
        <v>57</v>
      </c>
      <c r="I4480"/>
      <c r="J4480"/>
      <c r="K4480"/>
      <c r="L4480"/>
      <c r="M4480"/>
      <c r="N4480"/>
      <c r="O4480"/>
      <c r="Q4480" t="s">
        <v>25</v>
      </c>
      <c r="R4480" s="1" t="s">
        <v>6453</v>
      </c>
      <c r="S4480" s="1"/>
      <c r="T4480" s="1" t="s">
        <v>2412</v>
      </c>
      <c r="U4480" s="1" t="s">
        <v>116</v>
      </c>
      <c r="V4480" t="s">
        <v>29</v>
      </c>
      <c r="W4480"/>
      <c r="X4480" t="s">
        <v>30</v>
      </c>
    </row>
    <row r="4481" spans="2:24">
      <c r="B4481" s="2" t="s">
        <v>6454</v>
      </c>
      <c r="C4481" s="1">
        <v>8100064370</v>
      </c>
      <c r="D4481" s="1"/>
      <c r="E4481" s="1"/>
      <c r="F4481" s="1"/>
      <c r="G4481" s="1" t="s">
        <v>915</v>
      </c>
      <c r="H4481" s="1" t="s">
        <v>57</v>
      </c>
      <c r="I4481"/>
      <c r="J4481"/>
      <c r="K4481"/>
      <c r="L4481"/>
      <c r="M4481"/>
      <c r="N4481"/>
      <c r="O4481"/>
      <c r="Q4481" t="s">
        <v>25</v>
      </c>
      <c r="R4481" s="1" t="s">
        <v>6455</v>
      </c>
      <c r="S4481" s="1"/>
      <c r="T4481" s="1" t="s">
        <v>614</v>
      </c>
      <c r="U4481" s="1" t="s">
        <v>70</v>
      </c>
      <c r="V4481" t="s">
        <v>29</v>
      </c>
      <c r="W4481"/>
      <c r="X4481" t="s">
        <v>30</v>
      </c>
    </row>
    <row r="4482" spans="2:24">
      <c r="B4482" s="2" t="s">
        <v>6456</v>
      </c>
      <c r="C4482" s="1"/>
      <c r="D4482" s="1"/>
      <c r="E4482" s="1"/>
      <c r="F4482" s="1"/>
      <c r="G4482" s="1"/>
      <c r="H4482" s="1"/>
      <c r="I4482"/>
      <c r="J4482"/>
      <c r="K4482"/>
      <c r="L4482"/>
      <c r="M4482"/>
      <c r="N4482"/>
      <c r="O4482"/>
      <c r="Q4482" t="s">
        <v>25</v>
      </c>
      <c r="R4482" s="1" t="s">
        <v>6457</v>
      </c>
      <c r="S4482" s="1"/>
      <c r="T4482" s="1" t="s">
        <v>4982</v>
      </c>
      <c r="U4482" s="1" t="s">
        <v>37</v>
      </c>
      <c r="V4482" t="s">
        <v>29</v>
      </c>
      <c r="W4482"/>
      <c r="X4482" t="s">
        <v>30</v>
      </c>
    </row>
    <row r="4483" spans="2:24">
      <c r="B4483" s="2" t="s">
        <v>6458</v>
      </c>
      <c r="C4483" s="1">
        <v>9713767675</v>
      </c>
      <c r="D4483" s="1"/>
      <c r="E4483" s="1"/>
      <c r="F4483" s="1"/>
      <c r="G4483" s="1" t="s">
        <v>45</v>
      </c>
      <c r="H4483" s="1" t="s">
        <v>57</v>
      </c>
      <c r="I4483"/>
      <c r="J4483"/>
      <c r="K4483"/>
      <c r="L4483"/>
      <c r="M4483"/>
      <c r="N4483"/>
      <c r="O4483"/>
      <c r="Q4483" t="s">
        <v>25</v>
      </c>
      <c r="R4483" s="1"/>
      <c r="S4483" s="1"/>
      <c r="T4483" s="1" t="s">
        <v>516</v>
      </c>
      <c r="U4483" s="1" t="s">
        <v>105</v>
      </c>
      <c r="V4483" t="s">
        <v>29</v>
      </c>
      <c r="W4483"/>
      <c r="X4483" t="s">
        <v>30</v>
      </c>
    </row>
    <row r="4484" spans="2:24">
      <c r="B4484" s="2" t="s">
        <v>6459</v>
      </c>
      <c r="C4484" s="1">
        <v>9855351181</v>
      </c>
      <c r="D4484" s="1"/>
      <c r="E4484" s="1"/>
      <c r="F4484" s="1"/>
      <c r="G4484" s="1" t="s">
        <v>146</v>
      </c>
      <c r="H4484" s="1" t="s">
        <v>331</v>
      </c>
      <c r="I4484"/>
      <c r="J4484"/>
      <c r="K4484"/>
      <c r="L4484"/>
      <c r="M4484"/>
      <c r="N4484"/>
      <c r="O4484"/>
      <c r="Q4484" t="s">
        <v>25</v>
      </c>
      <c r="R4484" s="1"/>
      <c r="S4484" s="1"/>
      <c r="T4484" s="1" t="s">
        <v>1779</v>
      </c>
      <c r="U4484" s="1" t="s">
        <v>90</v>
      </c>
      <c r="V4484" t="s">
        <v>29</v>
      </c>
      <c r="W4484"/>
      <c r="X4484" t="s">
        <v>30</v>
      </c>
    </row>
    <row r="4485" spans="2:24">
      <c r="B4485" s="2" t="s">
        <v>6460</v>
      </c>
      <c r="C4485" s="1">
        <v>9471000629</v>
      </c>
      <c r="D4485" s="1"/>
      <c r="E4485" s="1"/>
      <c r="F4485" s="1"/>
      <c r="G4485" s="1" t="s">
        <v>45</v>
      </c>
      <c r="H4485" s="1" t="s">
        <v>695</v>
      </c>
      <c r="I4485"/>
      <c r="J4485"/>
      <c r="K4485"/>
      <c r="L4485"/>
      <c r="M4485"/>
      <c r="N4485"/>
      <c r="O4485"/>
      <c r="Q4485" t="s">
        <v>25</v>
      </c>
      <c r="R4485" s="1"/>
      <c r="S4485" s="1"/>
      <c r="T4485" s="1" t="s">
        <v>849</v>
      </c>
      <c r="U4485" s="1" t="s">
        <v>284</v>
      </c>
      <c r="V4485" t="s">
        <v>29</v>
      </c>
      <c r="W4485"/>
      <c r="X4485" t="s">
        <v>30</v>
      </c>
    </row>
    <row r="4486" spans="2:24">
      <c r="B4486" s="2" t="s">
        <v>6461</v>
      </c>
      <c r="C4486" s="1">
        <v>9088144247</v>
      </c>
      <c r="D4486" s="1"/>
      <c r="E4486" s="1"/>
      <c r="F4486" s="1"/>
      <c r="G4486" s="1" t="s">
        <v>146</v>
      </c>
      <c r="H4486" s="1" t="s">
        <v>476</v>
      </c>
      <c r="I4486"/>
      <c r="J4486"/>
      <c r="K4486"/>
      <c r="L4486"/>
      <c r="M4486"/>
      <c r="N4486"/>
      <c r="O4486"/>
      <c r="Q4486" t="s">
        <v>25</v>
      </c>
      <c r="R4486" s="1" t="s">
        <v>6462</v>
      </c>
      <c r="S4486" s="1"/>
      <c r="T4486" s="1" t="s">
        <v>614</v>
      </c>
      <c r="U4486" s="1" t="s">
        <v>70</v>
      </c>
      <c r="V4486" t="s">
        <v>29</v>
      </c>
      <c r="W4486"/>
      <c r="X4486" t="s">
        <v>30</v>
      </c>
    </row>
    <row r="4487" spans="2:24">
      <c r="B4487" s="2" t="s">
        <v>6463</v>
      </c>
      <c r="C4487" s="1">
        <v>9957670384</v>
      </c>
      <c r="D4487" s="1"/>
      <c r="E4487" s="1"/>
      <c r="F4487" s="1"/>
      <c r="G4487" s="1" t="s">
        <v>146</v>
      </c>
      <c r="H4487" s="1" t="s">
        <v>331</v>
      </c>
      <c r="I4487"/>
      <c r="J4487"/>
      <c r="K4487"/>
      <c r="L4487"/>
      <c r="M4487"/>
      <c r="N4487"/>
      <c r="O4487"/>
      <c r="Q4487" t="s">
        <v>25</v>
      </c>
      <c r="R4487" s="1"/>
      <c r="S4487" s="1"/>
      <c r="T4487" s="1" t="s">
        <v>4982</v>
      </c>
      <c r="U4487" s="1" t="s">
        <v>37</v>
      </c>
      <c r="V4487" t="s">
        <v>29</v>
      </c>
      <c r="W4487"/>
      <c r="X4487" t="s">
        <v>30</v>
      </c>
    </row>
    <row r="4488" spans="2:24">
      <c r="B4488" s="2" t="s">
        <v>6464</v>
      </c>
      <c r="C4488" s="1">
        <v>9766063999</v>
      </c>
      <c r="D4488" s="1"/>
      <c r="E4488" s="1"/>
      <c r="F4488" s="1"/>
      <c r="G4488" s="1" t="s">
        <v>45</v>
      </c>
      <c r="H4488" s="1" t="s">
        <v>1065</v>
      </c>
      <c r="I4488"/>
      <c r="J4488"/>
      <c r="K4488"/>
      <c r="L4488"/>
      <c r="M4488"/>
      <c r="N4488"/>
      <c r="O4488"/>
      <c r="Q4488" t="s">
        <v>25</v>
      </c>
      <c r="R4488" s="1" t="s">
        <v>2309</v>
      </c>
      <c r="S4488" s="1"/>
      <c r="T4488" s="1" t="s">
        <v>3792</v>
      </c>
      <c r="U4488" s="1" t="s">
        <v>33</v>
      </c>
      <c r="V4488" t="s">
        <v>29</v>
      </c>
      <c r="W4488"/>
      <c r="X4488" t="s">
        <v>30</v>
      </c>
    </row>
    <row r="4489" spans="2:24">
      <c r="B4489" s="2" t="s">
        <v>6465</v>
      </c>
      <c r="C4489" s="1">
        <v>7898652319</v>
      </c>
      <c r="D4489" s="1"/>
      <c r="E4489" s="1"/>
      <c r="F4489" s="1"/>
      <c r="G4489" s="1" t="s">
        <v>45</v>
      </c>
      <c r="H4489" s="1" t="s">
        <v>46</v>
      </c>
      <c r="I4489"/>
      <c r="J4489"/>
      <c r="K4489"/>
      <c r="L4489"/>
      <c r="M4489"/>
      <c r="N4489"/>
      <c r="O4489"/>
      <c r="Q4489" t="s">
        <v>25</v>
      </c>
      <c r="R4489" s="1" t="s">
        <v>6466</v>
      </c>
      <c r="S4489" s="1"/>
      <c r="T4489" s="1" t="s">
        <v>1365</v>
      </c>
      <c r="U4489" s="1" t="s">
        <v>105</v>
      </c>
      <c r="V4489" t="s">
        <v>29</v>
      </c>
      <c r="W4489"/>
      <c r="X4489" t="s">
        <v>30</v>
      </c>
    </row>
    <row r="4490" spans="2:24">
      <c r="B4490" s="2" t="s">
        <v>6467</v>
      </c>
      <c r="C4490" s="1">
        <v>9958496178</v>
      </c>
      <c r="D4490" s="1"/>
      <c r="E4490" s="1"/>
      <c r="F4490" s="1"/>
      <c r="G4490" s="1" t="s">
        <v>230</v>
      </c>
      <c r="H4490" s="1" t="s">
        <v>46</v>
      </c>
      <c r="I4490"/>
      <c r="J4490"/>
      <c r="K4490"/>
      <c r="L4490"/>
      <c r="M4490"/>
      <c r="N4490"/>
      <c r="O4490"/>
      <c r="Q4490" t="s">
        <v>25</v>
      </c>
      <c r="R4490" s="1" t="s">
        <v>6468</v>
      </c>
      <c r="S4490" s="1"/>
      <c r="T4490" s="1" t="s">
        <v>423</v>
      </c>
      <c r="U4490" s="1" t="s">
        <v>28</v>
      </c>
      <c r="V4490" t="s">
        <v>29</v>
      </c>
      <c r="W4490"/>
      <c r="X4490" t="s">
        <v>30</v>
      </c>
    </row>
    <row r="4491" spans="2:24">
      <c r="B4491" s="2" t="s">
        <v>6469</v>
      </c>
      <c r="C4491" s="1"/>
      <c r="D4491" s="1"/>
      <c r="E4491" s="1"/>
      <c r="F4491" s="1"/>
      <c r="G4491" s="1"/>
      <c r="H4491" s="1"/>
      <c r="I4491"/>
      <c r="J4491"/>
      <c r="K4491"/>
      <c r="L4491"/>
      <c r="M4491"/>
      <c r="N4491"/>
      <c r="O4491"/>
      <c r="Q4491" t="s">
        <v>25</v>
      </c>
      <c r="R4491" s="1"/>
      <c r="S4491" s="1"/>
      <c r="T4491" s="1" t="s">
        <v>6470</v>
      </c>
      <c r="U4491" s="1" t="s">
        <v>289</v>
      </c>
      <c r="V4491" t="s">
        <v>29</v>
      </c>
      <c r="W4491"/>
      <c r="X4491" t="s">
        <v>30</v>
      </c>
    </row>
    <row r="4492" spans="2:24">
      <c r="B4492" s="2" t="s">
        <v>6471</v>
      </c>
      <c r="C4492" s="1">
        <v>9414300305</v>
      </c>
      <c r="D4492" s="1"/>
      <c r="E4492" s="1"/>
      <c r="F4492" s="1"/>
      <c r="G4492" s="1" t="s">
        <v>45</v>
      </c>
      <c r="H4492" s="1" t="s">
        <v>46</v>
      </c>
      <c r="I4492"/>
      <c r="J4492"/>
      <c r="K4492"/>
      <c r="L4492"/>
      <c r="M4492"/>
      <c r="N4492"/>
      <c r="O4492"/>
      <c r="Q4492" t="s">
        <v>25</v>
      </c>
      <c r="R4492" s="1"/>
      <c r="S4492" s="1"/>
      <c r="T4492" s="1" t="s">
        <v>172</v>
      </c>
      <c r="U4492" s="1" t="s">
        <v>43</v>
      </c>
      <c r="V4492" t="s">
        <v>29</v>
      </c>
      <c r="W4492"/>
      <c r="X4492" t="s">
        <v>30</v>
      </c>
    </row>
    <row r="4493" spans="2:24">
      <c r="B4493" s="2" t="s">
        <v>6472</v>
      </c>
      <c r="C4493" s="1"/>
      <c r="D4493" s="1"/>
      <c r="E4493" s="1"/>
      <c r="F4493" s="1"/>
      <c r="G4493" s="1"/>
      <c r="H4493" s="1"/>
      <c r="I4493"/>
      <c r="J4493"/>
      <c r="K4493"/>
      <c r="L4493"/>
      <c r="M4493"/>
      <c r="N4493"/>
      <c r="O4493"/>
      <c r="Q4493" t="s">
        <v>25</v>
      </c>
      <c r="R4493" s="1" t="s">
        <v>6473</v>
      </c>
      <c r="S4493" s="1"/>
      <c r="T4493" s="1" t="s">
        <v>294</v>
      </c>
      <c r="U4493" s="1" t="s">
        <v>28</v>
      </c>
      <c r="V4493" t="s">
        <v>29</v>
      </c>
      <c r="W4493"/>
      <c r="X4493" t="s">
        <v>30</v>
      </c>
    </row>
    <row r="4494" spans="2:24">
      <c r="B4494" s="2" t="s">
        <v>6474</v>
      </c>
      <c r="C4494" s="1"/>
      <c r="D4494" s="1"/>
      <c r="E4494" s="1"/>
      <c r="F4494" s="1"/>
      <c r="G4494" s="1"/>
      <c r="H4494" s="1"/>
      <c r="I4494"/>
      <c r="J4494"/>
      <c r="K4494"/>
      <c r="L4494"/>
      <c r="M4494"/>
      <c r="N4494"/>
      <c r="O4494"/>
      <c r="Q4494" t="s">
        <v>25</v>
      </c>
      <c r="R4494" s="1"/>
      <c r="S4494" s="1"/>
      <c r="T4494" s="1" t="s">
        <v>1076</v>
      </c>
      <c r="U4494" s="1" t="s">
        <v>105</v>
      </c>
      <c r="V4494" t="s">
        <v>29</v>
      </c>
      <c r="W4494"/>
      <c r="X4494" t="s">
        <v>30</v>
      </c>
    </row>
    <row r="4495" spans="2:24">
      <c r="B4495" s="2" t="s">
        <v>6475</v>
      </c>
      <c r="C4495" s="1"/>
      <c r="D4495" s="1"/>
      <c r="E4495" s="1"/>
      <c r="F4495" s="1"/>
      <c r="G4495" s="1"/>
      <c r="H4495" s="1"/>
      <c r="I4495"/>
      <c r="J4495"/>
      <c r="K4495"/>
      <c r="L4495"/>
      <c r="M4495"/>
      <c r="N4495"/>
      <c r="O4495"/>
      <c r="Q4495" t="s">
        <v>25</v>
      </c>
      <c r="R4495" s="1"/>
      <c r="S4495" s="1"/>
      <c r="T4495" s="1" t="s">
        <v>575</v>
      </c>
      <c r="U4495" s="1" t="s">
        <v>78</v>
      </c>
      <c r="V4495" t="s">
        <v>29</v>
      </c>
      <c r="W4495"/>
      <c r="X4495" t="s">
        <v>30</v>
      </c>
    </row>
    <row r="4496" spans="2:24">
      <c r="B4496" s="2" t="s">
        <v>6476</v>
      </c>
      <c r="C4496" s="1"/>
      <c r="D4496" s="1"/>
      <c r="E4496" s="1"/>
      <c r="F4496" s="1"/>
      <c r="G4496" s="1"/>
      <c r="H4496" s="1"/>
      <c r="I4496"/>
      <c r="J4496"/>
      <c r="K4496"/>
      <c r="L4496"/>
      <c r="M4496"/>
      <c r="N4496"/>
      <c r="O4496"/>
      <c r="Q4496" t="s">
        <v>25</v>
      </c>
      <c r="R4496" s="1" t="s">
        <v>6477</v>
      </c>
      <c r="S4496" s="1"/>
      <c r="T4496" s="1" t="s">
        <v>59</v>
      </c>
      <c r="U4496" s="1" t="s">
        <v>60</v>
      </c>
      <c r="V4496" t="s">
        <v>29</v>
      </c>
      <c r="W4496"/>
      <c r="X4496" t="s">
        <v>30</v>
      </c>
    </row>
    <row r="4497" spans="2:24">
      <c r="B4497" s="2" t="s">
        <v>6478</v>
      </c>
      <c r="C4497" s="1"/>
      <c r="D4497" s="1"/>
      <c r="E4497" s="1"/>
      <c r="F4497" s="1"/>
      <c r="G4497" s="1"/>
      <c r="H4497" s="1"/>
      <c r="I4497"/>
      <c r="J4497"/>
      <c r="K4497"/>
      <c r="L4497"/>
      <c r="M4497"/>
      <c r="N4497"/>
      <c r="O4497"/>
      <c r="Q4497" t="s">
        <v>25</v>
      </c>
      <c r="R4497" s="1" t="s">
        <v>6479</v>
      </c>
      <c r="S4497" s="1"/>
      <c r="T4497" s="1" t="s">
        <v>52</v>
      </c>
      <c r="U4497" s="1" t="s">
        <v>53</v>
      </c>
      <c r="V4497" t="s">
        <v>29</v>
      </c>
      <c r="W4497"/>
      <c r="X4497" t="s">
        <v>30</v>
      </c>
    </row>
    <row r="4498" spans="2:24">
      <c r="B4498" s="2" t="s">
        <v>6480</v>
      </c>
      <c r="C4498" s="1">
        <v>9977525452</v>
      </c>
      <c r="D4498" s="1"/>
      <c r="E4498" s="1"/>
      <c r="F4498" s="1"/>
      <c r="G4498" s="1" t="s">
        <v>45</v>
      </c>
      <c r="H4498" s="1" t="s">
        <v>331</v>
      </c>
      <c r="I4498"/>
      <c r="J4498"/>
      <c r="K4498"/>
      <c r="L4498"/>
      <c r="M4498"/>
      <c r="N4498"/>
      <c r="O4498"/>
      <c r="Q4498" t="s">
        <v>25</v>
      </c>
      <c r="R4498" s="1" t="s">
        <v>6481</v>
      </c>
      <c r="S4498" s="1"/>
      <c r="T4498" s="1" t="s">
        <v>2498</v>
      </c>
      <c r="U4498" s="1" t="s">
        <v>105</v>
      </c>
      <c r="V4498" t="s">
        <v>29</v>
      </c>
      <c r="W4498"/>
      <c r="X4498" t="s">
        <v>30</v>
      </c>
    </row>
    <row r="4499" spans="2:24">
      <c r="B4499" s="2" t="s">
        <v>6482</v>
      </c>
      <c r="C4499" s="1"/>
      <c r="D4499" s="1"/>
      <c r="E4499" s="1"/>
      <c r="F4499" s="1"/>
      <c r="G4499" s="1"/>
      <c r="H4499" s="1"/>
      <c r="I4499"/>
      <c r="J4499"/>
      <c r="K4499"/>
      <c r="L4499"/>
      <c r="M4499"/>
      <c r="N4499"/>
      <c r="O4499"/>
      <c r="Q4499" t="s">
        <v>25</v>
      </c>
      <c r="R4499" s="1" t="s">
        <v>6483</v>
      </c>
      <c r="S4499" s="1"/>
      <c r="T4499" s="1" t="s">
        <v>356</v>
      </c>
      <c r="U4499" s="1" t="s">
        <v>78</v>
      </c>
      <c r="V4499" t="s">
        <v>29</v>
      </c>
      <c r="W4499"/>
      <c r="X4499" t="s">
        <v>30</v>
      </c>
    </row>
    <row r="4500" spans="2:24">
      <c r="B4500" s="2" t="s">
        <v>6484</v>
      </c>
      <c r="C4500" s="1">
        <v>6299213762</v>
      </c>
      <c r="D4500" s="1"/>
      <c r="E4500" s="1"/>
      <c r="F4500" s="1"/>
      <c r="G4500" s="1" t="s">
        <v>45</v>
      </c>
      <c r="H4500" s="1" t="s">
        <v>57</v>
      </c>
      <c r="I4500"/>
      <c r="J4500"/>
      <c r="K4500"/>
      <c r="L4500"/>
      <c r="M4500"/>
      <c r="N4500"/>
      <c r="O4500"/>
      <c r="Q4500" t="s">
        <v>25</v>
      </c>
      <c r="R4500" s="1"/>
      <c r="S4500" s="1"/>
      <c r="T4500" s="1" t="s">
        <v>211</v>
      </c>
      <c r="U4500" s="1" t="s">
        <v>33</v>
      </c>
      <c r="V4500" t="s">
        <v>29</v>
      </c>
      <c r="W4500"/>
      <c r="X4500" t="s">
        <v>30</v>
      </c>
    </row>
    <row r="4501" spans="2:24">
      <c r="B4501" s="2" t="s">
        <v>6485</v>
      </c>
      <c r="C4501" s="1">
        <v>7030017300</v>
      </c>
      <c r="D4501" s="1"/>
      <c r="E4501" s="1"/>
      <c r="F4501" s="1"/>
      <c r="G4501" s="1" t="s">
        <v>45</v>
      </c>
      <c r="H4501" s="1" t="s">
        <v>57</v>
      </c>
      <c r="I4501"/>
      <c r="J4501"/>
      <c r="K4501"/>
      <c r="L4501"/>
      <c r="M4501"/>
      <c r="N4501"/>
      <c r="O4501"/>
      <c r="Q4501" t="s">
        <v>25</v>
      </c>
      <c r="R4501" s="1"/>
      <c r="S4501" s="1"/>
      <c r="T4501" s="1" t="s">
        <v>142</v>
      </c>
      <c r="U4501" s="1" t="s">
        <v>33</v>
      </c>
      <c r="V4501" t="s">
        <v>29</v>
      </c>
      <c r="W4501"/>
      <c r="X4501" t="s">
        <v>30</v>
      </c>
    </row>
    <row r="4502" spans="2:24">
      <c r="B4502" s="2" t="s">
        <v>6486</v>
      </c>
      <c r="C4502" s="1"/>
      <c r="D4502" s="1"/>
      <c r="E4502" s="1"/>
      <c r="F4502" s="1"/>
      <c r="G4502" s="1"/>
      <c r="H4502" s="1"/>
      <c r="I4502"/>
      <c r="J4502"/>
      <c r="K4502"/>
      <c r="L4502"/>
      <c r="M4502"/>
      <c r="N4502"/>
      <c r="O4502"/>
      <c r="Q4502" t="s">
        <v>25</v>
      </c>
      <c r="R4502" s="1" t="s">
        <v>6487</v>
      </c>
      <c r="S4502" s="1"/>
      <c r="T4502" s="1" t="s">
        <v>356</v>
      </c>
      <c r="U4502" s="1" t="s">
        <v>78</v>
      </c>
      <c r="V4502" t="s">
        <v>29</v>
      </c>
      <c r="W4502"/>
      <c r="X4502" t="s">
        <v>30</v>
      </c>
    </row>
    <row r="4503" spans="2:24">
      <c r="B4503" s="2" t="s">
        <v>6488</v>
      </c>
      <c r="C4503" s="1">
        <v>8800606100</v>
      </c>
      <c r="D4503" s="1"/>
      <c r="E4503" s="1"/>
      <c r="F4503" s="1"/>
      <c r="G4503" s="1" t="s">
        <v>72</v>
      </c>
      <c r="H4503" s="1" t="s">
        <v>331</v>
      </c>
      <c r="I4503"/>
      <c r="J4503"/>
      <c r="K4503"/>
      <c r="L4503"/>
      <c r="M4503"/>
      <c r="N4503"/>
      <c r="O4503"/>
      <c r="Q4503" t="s">
        <v>25</v>
      </c>
      <c r="R4503" s="1"/>
      <c r="S4503" s="1"/>
      <c r="T4503" s="1" t="s">
        <v>660</v>
      </c>
      <c r="U4503" s="1" t="s">
        <v>53</v>
      </c>
      <c r="V4503" t="s">
        <v>29</v>
      </c>
      <c r="W4503"/>
      <c r="X4503" t="s">
        <v>30</v>
      </c>
    </row>
    <row r="4504" spans="2:24">
      <c r="B4504" s="2" t="s">
        <v>6489</v>
      </c>
      <c r="C4504" s="1">
        <v>9830420478</v>
      </c>
      <c r="D4504" s="1"/>
      <c r="E4504" s="1"/>
      <c r="F4504" s="1"/>
      <c r="G4504" s="1" t="s">
        <v>45</v>
      </c>
      <c r="H4504" s="1" t="s">
        <v>331</v>
      </c>
      <c r="I4504"/>
      <c r="J4504"/>
      <c r="K4504"/>
      <c r="L4504"/>
      <c r="M4504"/>
      <c r="N4504"/>
      <c r="O4504"/>
      <c r="Q4504" t="s">
        <v>25</v>
      </c>
      <c r="R4504" s="1" t="s">
        <v>6490</v>
      </c>
      <c r="S4504" s="1"/>
      <c r="T4504" s="1" t="s">
        <v>614</v>
      </c>
      <c r="U4504" s="1" t="s">
        <v>70</v>
      </c>
      <c r="V4504" t="s">
        <v>29</v>
      </c>
      <c r="W4504"/>
      <c r="X4504" t="s">
        <v>30</v>
      </c>
    </row>
    <row r="4505" spans="2:24">
      <c r="B4505" s="2" t="s">
        <v>6491</v>
      </c>
      <c r="C4505" s="1"/>
      <c r="D4505" s="1"/>
      <c r="E4505" s="1"/>
      <c r="F4505" s="1"/>
      <c r="G4505" s="1"/>
      <c r="H4505" s="1"/>
      <c r="I4505"/>
      <c r="J4505"/>
      <c r="K4505"/>
      <c r="L4505"/>
      <c r="M4505"/>
      <c r="N4505"/>
      <c r="O4505"/>
      <c r="Q4505" t="s">
        <v>25</v>
      </c>
      <c r="R4505" s="1" t="s">
        <v>6492</v>
      </c>
      <c r="S4505" s="1"/>
      <c r="T4505" s="1" t="s">
        <v>217</v>
      </c>
      <c r="U4505" s="1" t="s">
        <v>28</v>
      </c>
      <c r="V4505" t="s">
        <v>29</v>
      </c>
      <c r="W4505"/>
      <c r="X4505" t="s">
        <v>30</v>
      </c>
    </row>
    <row r="4506" spans="2:24">
      <c r="B4506" s="2" t="s">
        <v>6493</v>
      </c>
      <c r="C4506" s="1">
        <v>9897185424</v>
      </c>
      <c r="D4506" s="1"/>
      <c r="E4506" s="1"/>
      <c r="F4506" s="1"/>
      <c r="G4506" s="1" t="s">
        <v>230</v>
      </c>
      <c r="H4506" s="1" t="s">
        <v>46</v>
      </c>
      <c r="I4506"/>
      <c r="J4506"/>
      <c r="K4506"/>
      <c r="L4506"/>
      <c r="M4506"/>
      <c r="N4506"/>
      <c r="O4506"/>
      <c r="Q4506" t="s">
        <v>25</v>
      </c>
      <c r="R4506" s="1"/>
      <c r="S4506" s="1"/>
      <c r="T4506" s="1" t="s">
        <v>681</v>
      </c>
      <c r="U4506" s="1" t="s">
        <v>289</v>
      </c>
      <c r="V4506" t="s">
        <v>29</v>
      </c>
      <c r="W4506"/>
      <c r="X4506" t="s">
        <v>30</v>
      </c>
    </row>
    <row r="4507" spans="2:24">
      <c r="B4507" s="2" t="s">
        <v>6494</v>
      </c>
      <c r="C4507" s="1"/>
      <c r="D4507" s="1"/>
      <c r="E4507" s="1"/>
      <c r="F4507" s="1"/>
      <c r="G4507" s="1"/>
      <c r="H4507" s="1"/>
      <c r="I4507"/>
      <c r="J4507"/>
      <c r="K4507"/>
      <c r="L4507"/>
      <c r="M4507"/>
      <c r="N4507"/>
      <c r="O4507"/>
      <c r="Q4507" t="s">
        <v>25</v>
      </c>
      <c r="R4507" s="1"/>
      <c r="S4507" s="1"/>
      <c r="T4507" s="1" t="s">
        <v>6495</v>
      </c>
      <c r="U4507" s="1" t="s">
        <v>43</v>
      </c>
      <c r="V4507" t="s">
        <v>29</v>
      </c>
      <c r="W4507"/>
      <c r="X4507" t="s">
        <v>30</v>
      </c>
    </row>
    <row r="4508" spans="2:24">
      <c r="B4508" s="2" t="s">
        <v>6496</v>
      </c>
      <c r="C4508" s="1">
        <v>7993398072</v>
      </c>
      <c r="D4508" s="1"/>
      <c r="E4508" s="1"/>
      <c r="F4508" s="1"/>
      <c r="G4508" s="1" t="s">
        <v>915</v>
      </c>
      <c r="H4508" s="1" t="s">
        <v>57</v>
      </c>
      <c r="I4508"/>
      <c r="J4508"/>
      <c r="K4508"/>
      <c r="L4508"/>
      <c r="M4508"/>
      <c r="N4508"/>
      <c r="O4508"/>
      <c r="Q4508" t="s">
        <v>25</v>
      </c>
      <c r="R4508" s="1" t="s">
        <v>6497</v>
      </c>
      <c r="S4508" s="1"/>
      <c r="T4508" s="1" t="s">
        <v>6498</v>
      </c>
      <c r="U4508" s="1" t="s">
        <v>185</v>
      </c>
      <c r="V4508" t="s">
        <v>29</v>
      </c>
      <c r="W4508"/>
      <c r="X4508" t="s">
        <v>30</v>
      </c>
    </row>
    <row r="4509" spans="2:24">
      <c r="B4509" s="2" t="s">
        <v>6499</v>
      </c>
      <c r="C4509" s="1"/>
      <c r="D4509" s="1"/>
      <c r="E4509" s="1"/>
      <c r="F4509" s="1"/>
      <c r="G4509" s="1"/>
      <c r="H4509" s="1"/>
      <c r="I4509"/>
      <c r="J4509"/>
      <c r="K4509"/>
      <c r="L4509"/>
      <c r="M4509"/>
      <c r="N4509"/>
      <c r="O4509"/>
      <c r="Q4509" t="s">
        <v>25</v>
      </c>
      <c r="R4509" s="1"/>
      <c r="S4509" s="1"/>
      <c r="T4509" s="1" t="s">
        <v>391</v>
      </c>
      <c r="U4509" s="1" t="s">
        <v>350</v>
      </c>
      <c r="V4509" t="s">
        <v>29</v>
      </c>
      <c r="W4509"/>
      <c r="X4509" t="s">
        <v>30</v>
      </c>
    </row>
    <row r="4510" spans="2:24">
      <c r="B4510" s="2" t="s">
        <v>6500</v>
      </c>
      <c r="C4510" s="1"/>
      <c r="D4510" s="1"/>
      <c r="E4510" s="1"/>
      <c r="F4510" s="1"/>
      <c r="G4510" s="1"/>
      <c r="H4510" s="1"/>
      <c r="I4510"/>
      <c r="J4510"/>
      <c r="K4510"/>
      <c r="L4510"/>
      <c r="M4510"/>
      <c r="N4510"/>
      <c r="O4510"/>
      <c r="Q4510" t="s">
        <v>25</v>
      </c>
      <c r="R4510" s="1" t="s">
        <v>6501</v>
      </c>
      <c r="S4510" s="1"/>
      <c r="T4510" s="1" t="s">
        <v>1076</v>
      </c>
      <c r="U4510" s="1" t="s">
        <v>105</v>
      </c>
      <c r="V4510" t="s">
        <v>29</v>
      </c>
      <c r="W4510"/>
      <c r="X4510" t="s">
        <v>30</v>
      </c>
    </row>
    <row r="4511" spans="2:24">
      <c r="B4511" s="2" t="s">
        <v>6502</v>
      </c>
      <c r="C4511" s="1"/>
      <c r="D4511" s="1"/>
      <c r="E4511" s="1"/>
      <c r="F4511" s="1"/>
      <c r="G4511" s="1"/>
      <c r="H4511" s="1"/>
      <c r="I4511"/>
      <c r="J4511"/>
      <c r="K4511"/>
      <c r="L4511"/>
      <c r="M4511"/>
      <c r="N4511"/>
      <c r="O4511"/>
      <c r="Q4511" t="s">
        <v>25</v>
      </c>
      <c r="R4511" s="1"/>
      <c r="S4511" s="1"/>
      <c r="T4511" s="1" t="s">
        <v>1300</v>
      </c>
      <c r="U4511" s="1" t="s">
        <v>102</v>
      </c>
      <c r="V4511" t="s">
        <v>29</v>
      </c>
      <c r="W4511"/>
      <c r="X4511" t="s">
        <v>30</v>
      </c>
    </row>
    <row r="4512" spans="2:24">
      <c r="B4512" s="2" t="s">
        <v>6503</v>
      </c>
      <c r="C4512" s="1">
        <v>9884199978</v>
      </c>
      <c r="D4512" s="1"/>
      <c r="E4512" s="1"/>
      <c r="F4512" s="1"/>
      <c r="G4512" s="1" t="s">
        <v>45</v>
      </c>
      <c r="H4512" s="1" t="s">
        <v>57</v>
      </c>
      <c r="I4512"/>
      <c r="J4512"/>
      <c r="K4512"/>
      <c r="L4512"/>
      <c r="M4512"/>
      <c r="N4512"/>
      <c r="O4512"/>
      <c r="Q4512" t="s">
        <v>25</v>
      </c>
      <c r="R4512" s="1"/>
      <c r="S4512" s="1"/>
      <c r="T4512" s="1" t="s">
        <v>258</v>
      </c>
      <c r="U4512" s="1" t="s">
        <v>179</v>
      </c>
      <c r="V4512" t="s">
        <v>29</v>
      </c>
      <c r="W4512"/>
      <c r="X4512" t="s">
        <v>30</v>
      </c>
    </row>
    <row r="4513" spans="2:24">
      <c r="B4513" s="2" t="s">
        <v>6504</v>
      </c>
      <c r="C4513" s="1"/>
      <c r="D4513" s="1"/>
      <c r="E4513" s="1"/>
      <c r="F4513" s="1"/>
      <c r="G4513" s="1"/>
      <c r="H4513" s="1"/>
      <c r="I4513"/>
      <c r="J4513"/>
      <c r="K4513"/>
      <c r="L4513"/>
      <c r="M4513"/>
      <c r="N4513"/>
      <c r="O4513"/>
      <c r="Q4513" t="s">
        <v>25</v>
      </c>
      <c r="R4513" s="1"/>
      <c r="S4513" s="1"/>
      <c r="T4513" s="1" t="s">
        <v>631</v>
      </c>
      <c r="U4513" s="1" t="s">
        <v>102</v>
      </c>
      <c r="V4513" t="s">
        <v>29</v>
      </c>
      <c r="W4513"/>
      <c r="X4513" t="s">
        <v>30</v>
      </c>
    </row>
    <row r="4514" spans="2:24">
      <c r="B4514" s="2" t="s">
        <v>6505</v>
      </c>
      <c r="C4514" s="1">
        <v>9179315151</v>
      </c>
      <c r="D4514" s="1"/>
      <c r="E4514" s="1"/>
      <c r="F4514" s="1"/>
      <c r="G4514" s="1" t="s">
        <v>45</v>
      </c>
      <c r="H4514" s="1" t="s">
        <v>57</v>
      </c>
      <c r="I4514"/>
      <c r="J4514"/>
      <c r="K4514"/>
      <c r="L4514"/>
      <c r="M4514"/>
      <c r="N4514"/>
      <c r="O4514"/>
      <c r="Q4514" t="s">
        <v>25</v>
      </c>
      <c r="R4514" s="1"/>
      <c r="S4514" s="1"/>
      <c r="T4514" s="1" t="s">
        <v>516</v>
      </c>
      <c r="U4514" s="1" t="s">
        <v>105</v>
      </c>
      <c r="V4514" t="s">
        <v>29</v>
      </c>
      <c r="W4514"/>
      <c r="X4514" t="s">
        <v>30</v>
      </c>
    </row>
    <row r="4515" spans="2:24">
      <c r="B4515" s="2" t="s">
        <v>6506</v>
      </c>
      <c r="C4515" s="1">
        <v>9922370537</v>
      </c>
      <c r="D4515" s="1"/>
      <c r="E4515" s="1"/>
      <c r="F4515" s="1"/>
      <c r="G4515" s="1" t="s">
        <v>146</v>
      </c>
      <c r="H4515" s="1" t="s">
        <v>331</v>
      </c>
      <c r="I4515"/>
      <c r="J4515"/>
      <c r="K4515"/>
      <c r="L4515"/>
      <c r="M4515"/>
      <c r="N4515"/>
      <c r="O4515"/>
      <c r="Q4515" t="s">
        <v>25</v>
      </c>
      <c r="R4515" s="1" t="s">
        <v>6507</v>
      </c>
      <c r="S4515" s="1"/>
      <c r="T4515" s="1" t="s">
        <v>142</v>
      </c>
      <c r="U4515" s="1" t="s">
        <v>33</v>
      </c>
      <c r="V4515" t="s">
        <v>29</v>
      </c>
      <c r="W4515"/>
      <c r="X4515" t="s">
        <v>30</v>
      </c>
    </row>
    <row r="4516" spans="2:24">
      <c r="B4516" s="2" t="s">
        <v>6508</v>
      </c>
      <c r="C4516" s="1">
        <v>8979407182</v>
      </c>
      <c r="D4516" s="1"/>
      <c r="E4516" s="1"/>
      <c r="F4516" s="1"/>
      <c r="G4516" s="1" t="s">
        <v>146</v>
      </c>
      <c r="H4516" s="1" t="s">
        <v>247</v>
      </c>
      <c r="I4516"/>
      <c r="J4516"/>
      <c r="K4516"/>
      <c r="L4516"/>
      <c r="M4516"/>
      <c r="N4516"/>
      <c r="O4516"/>
      <c r="Q4516" t="s">
        <v>25</v>
      </c>
      <c r="R4516" s="1" t="s">
        <v>6509</v>
      </c>
      <c r="S4516" s="1"/>
      <c r="T4516" s="1" t="s">
        <v>6447</v>
      </c>
      <c r="U4516" s="1" t="s">
        <v>28</v>
      </c>
      <c r="V4516" t="s">
        <v>29</v>
      </c>
      <c r="W4516"/>
      <c r="X4516" t="s">
        <v>30</v>
      </c>
    </row>
    <row r="4517" spans="2:24">
      <c r="B4517" s="2" t="s">
        <v>6510</v>
      </c>
      <c r="C4517" s="1">
        <v>9310327392</v>
      </c>
      <c r="D4517" s="1"/>
      <c r="E4517" s="1"/>
      <c r="F4517" s="1"/>
      <c r="G4517" s="1" t="s">
        <v>56</v>
      </c>
      <c r="H4517" s="1" t="s">
        <v>476</v>
      </c>
      <c r="I4517"/>
      <c r="J4517"/>
      <c r="K4517"/>
      <c r="L4517"/>
      <c r="M4517"/>
      <c r="N4517"/>
      <c r="O4517"/>
      <c r="Q4517" t="s">
        <v>25</v>
      </c>
      <c r="R4517" s="1" t="s">
        <v>6511</v>
      </c>
      <c r="S4517" s="1"/>
      <c r="T4517" s="1" t="s">
        <v>39</v>
      </c>
      <c r="U4517" s="1" t="s">
        <v>28</v>
      </c>
      <c r="V4517" t="s">
        <v>29</v>
      </c>
      <c r="W4517"/>
      <c r="X4517" t="s">
        <v>30</v>
      </c>
    </row>
    <row r="4518" spans="2:24">
      <c r="B4518" s="2" t="s">
        <v>6512</v>
      </c>
      <c r="C4518" s="1">
        <v>9947603072</v>
      </c>
      <c r="D4518" s="1"/>
      <c r="E4518" s="1"/>
      <c r="F4518" s="1"/>
      <c r="G4518" s="1" t="s">
        <v>146</v>
      </c>
      <c r="H4518" s="1" t="s">
        <v>476</v>
      </c>
      <c r="I4518"/>
      <c r="J4518"/>
      <c r="K4518"/>
      <c r="L4518"/>
      <c r="M4518"/>
      <c r="N4518"/>
      <c r="O4518"/>
      <c r="Q4518" t="s">
        <v>25</v>
      </c>
      <c r="R4518" s="1" t="s">
        <v>6513</v>
      </c>
      <c r="S4518" s="1"/>
      <c r="T4518" s="1" t="s">
        <v>792</v>
      </c>
      <c r="U4518" s="1" t="s">
        <v>60</v>
      </c>
      <c r="V4518" t="s">
        <v>29</v>
      </c>
      <c r="W4518"/>
      <c r="X4518" t="s">
        <v>30</v>
      </c>
    </row>
    <row r="4519" spans="2:24">
      <c r="B4519" s="2" t="s">
        <v>6514</v>
      </c>
      <c r="C4519" s="1">
        <v>8340284787</v>
      </c>
      <c r="D4519" s="1"/>
      <c r="E4519" s="1"/>
      <c r="F4519" s="1"/>
      <c r="G4519" s="1" t="s">
        <v>45</v>
      </c>
      <c r="H4519" s="1" t="s">
        <v>510</v>
      </c>
      <c r="I4519"/>
      <c r="J4519"/>
      <c r="K4519"/>
      <c r="L4519"/>
      <c r="M4519"/>
      <c r="N4519"/>
      <c r="O4519"/>
      <c r="Q4519" t="s">
        <v>25</v>
      </c>
      <c r="R4519" s="1" t="s">
        <v>6515</v>
      </c>
      <c r="S4519" s="1"/>
      <c r="T4519" s="1" t="s">
        <v>2545</v>
      </c>
      <c r="U4519" s="1" t="s">
        <v>158</v>
      </c>
      <c r="V4519" t="s">
        <v>29</v>
      </c>
      <c r="W4519"/>
      <c r="X4519" t="s">
        <v>30</v>
      </c>
    </row>
    <row r="4520" spans="2:24">
      <c r="B4520" s="2" t="s">
        <v>6516</v>
      </c>
      <c r="C4520" s="1"/>
      <c r="D4520" s="1"/>
      <c r="E4520" s="1"/>
      <c r="F4520" s="1"/>
      <c r="G4520" s="1"/>
      <c r="H4520" s="1"/>
      <c r="I4520"/>
      <c r="J4520"/>
      <c r="K4520"/>
      <c r="L4520"/>
      <c r="M4520"/>
      <c r="N4520"/>
      <c r="O4520"/>
      <c r="Q4520" t="s">
        <v>25</v>
      </c>
      <c r="R4520" s="1"/>
      <c r="S4520" s="1"/>
      <c r="T4520" s="1" t="s">
        <v>39</v>
      </c>
      <c r="U4520" s="1" t="s">
        <v>28</v>
      </c>
      <c r="V4520" t="s">
        <v>29</v>
      </c>
      <c r="W4520"/>
      <c r="X4520" t="s">
        <v>30</v>
      </c>
    </row>
    <row r="4521" spans="2:24">
      <c r="B4521" s="2" t="s">
        <v>6517</v>
      </c>
      <c r="C4521" s="1"/>
      <c r="D4521" s="1"/>
      <c r="E4521" s="1"/>
      <c r="F4521" s="1"/>
      <c r="G4521" s="1"/>
      <c r="H4521" s="1"/>
      <c r="I4521"/>
      <c r="J4521"/>
      <c r="K4521"/>
      <c r="L4521"/>
      <c r="M4521"/>
      <c r="N4521"/>
      <c r="O4521"/>
      <c r="Q4521" t="s">
        <v>25</v>
      </c>
      <c r="R4521" s="1" t="s">
        <v>6518</v>
      </c>
      <c r="S4521" s="1"/>
      <c r="T4521" s="1" t="s">
        <v>128</v>
      </c>
      <c r="U4521" s="1" t="s">
        <v>43</v>
      </c>
      <c r="V4521" t="s">
        <v>29</v>
      </c>
      <c r="W4521"/>
      <c r="X4521" t="s">
        <v>30</v>
      </c>
    </row>
    <row r="4522" spans="2:24">
      <c r="B4522" s="2" t="s">
        <v>6519</v>
      </c>
      <c r="C4522" s="1">
        <v>8860081972</v>
      </c>
      <c r="D4522" s="1"/>
      <c r="E4522" s="1"/>
      <c r="F4522" s="1"/>
      <c r="G4522" s="1" t="s">
        <v>1942</v>
      </c>
      <c r="H4522" s="1" t="s">
        <v>331</v>
      </c>
      <c r="I4522"/>
      <c r="J4522"/>
      <c r="K4522"/>
      <c r="L4522"/>
      <c r="M4522"/>
      <c r="N4522"/>
      <c r="O4522"/>
      <c r="Q4522" t="s">
        <v>25</v>
      </c>
      <c r="R4522" s="1" t="s">
        <v>6520</v>
      </c>
      <c r="S4522" s="1"/>
      <c r="T4522" s="1" t="s">
        <v>575</v>
      </c>
      <c r="U4522" s="1" t="s">
        <v>78</v>
      </c>
      <c r="V4522" t="s">
        <v>29</v>
      </c>
      <c r="W4522"/>
      <c r="X4522" t="s">
        <v>30</v>
      </c>
    </row>
    <row r="4523" spans="2:24">
      <c r="B4523" s="2" t="s">
        <v>6521</v>
      </c>
      <c r="C4523" s="1"/>
      <c r="D4523" s="1"/>
      <c r="E4523" s="1"/>
      <c r="F4523" s="1"/>
      <c r="G4523" s="1"/>
      <c r="H4523" s="1"/>
      <c r="I4523"/>
      <c r="J4523"/>
      <c r="K4523"/>
      <c r="L4523"/>
      <c r="M4523"/>
      <c r="N4523"/>
      <c r="O4523"/>
      <c r="Q4523" t="s">
        <v>25</v>
      </c>
      <c r="R4523" s="1" t="s">
        <v>6522</v>
      </c>
      <c r="S4523" s="1"/>
      <c r="T4523" s="1" t="s">
        <v>184</v>
      </c>
      <c r="U4523" s="1" t="s">
        <v>185</v>
      </c>
      <c r="V4523" t="s">
        <v>29</v>
      </c>
      <c r="W4523"/>
      <c r="X4523" t="s">
        <v>30</v>
      </c>
    </row>
    <row r="4524" spans="2:24">
      <c r="B4524" s="2" t="s">
        <v>6523</v>
      </c>
      <c r="C4524" s="1"/>
      <c r="D4524" s="1"/>
      <c r="E4524" s="1"/>
      <c r="F4524" s="1"/>
      <c r="G4524" s="1"/>
      <c r="H4524" s="1"/>
      <c r="I4524"/>
      <c r="J4524"/>
      <c r="K4524"/>
      <c r="L4524"/>
      <c r="M4524"/>
      <c r="N4524"/>
      <c r="O4524"/>
      <c r="Q4524" t="s">
        <v>25</v>
      </c>
      <c r="R4524" s="1"/>
      <c r="S4524" s="1"/>
      <c r="T4524" s="1" t="s">
        <v>147</v>
      </c>
      <c r="U4524" s="1" t="s">
        <v>148</v>
      </c>
      <c r="V4524" t="s">
        <v>29</v>
      </c>
      <c r="W4524"/>
      <c r="X4524" t="s">
        <v>30</v>
      </c>
    </row>
    <row r="4525" spans="2:24">
      <c r="B4525" s="2" t="s">
        <v>6524</v>
      </c>
      <c r="C4525" s="1"/>
      <c r="D4525" s="1"/>
      <c r="E4525" s="1"/>
      <c r="F4525" s="1"/>
      <c r="G4525" s="1"/>
      <c r="H4525" s="1"/>
      <c r="I4525"/>
      <c r="J4525"/>
      <c r="K4525"/>
      <c r="L4525"/>
      <c r="M4525"/>
      <c r="N4525"/>
      <c r="O4525"/>
      <c r="Q4525" t="s">
        <v>25</v>
      </c>
      <c r="R4525" s="1"/>
      <c r="S4525" s="1"/>
      <c r="T4525" s="1" t="s">
        <v>147</v>
      </c>
      <c r="U4525" s="1" t="s">
        <v>148</v>
      </c>
      <c r="V4525" t="s">
        <v>29</v>
      </c>
      <c r="W4525"/>
      <c r="X4525" t="s">
        <v>30</v>
      </c>
    </row>
    <row r="4526" spans="2:24">
      <c r="B4526" s="2" t="s">
        <v>6525</v>
      </c>
      <c r="C4526" s="1">
        <v>9810399974</v>
      </c>
      <c r="D4526" s="1"/>
      <c r="E4526" s="1"/>
      <c r="F4526" s="1"/>
      <c r="G4526" s="1" t="s">
        <v>1956</v>
      </c>
      <c r="H4526" s="1" t="s">
        <v>247</v>
      </c>
      <c r="I4526"/>
      <c r="J4526"/>
      <c r="K4526"/>
      <c r="L4526"/>
      <c r="M4526"/>
      <c r="N4526"/>
      <c r="O4526"/>
      <c r="Q4526" t="s">
        <v>25</v>
      </c>
      <c r="R4526" s="1"/>
      <c r="S4526" s="1"/>
      <c r="T4526" s="1" t="s">
        <v>73</v>
      </c>
      <c r="U4526" s="1" t="s">
        <v>53</v>
      </c>
      <c r="V4526" t="s">
        <v>29</v>
      </c>
      <c r="W4526"/>
      <c r="X4526" t="s">
        <v>30</v>
      </c>
    </row>
    <row r="4527" spans="2:24">
      <c r="B4527" s="2" t="s">
        <v>6526</v>
      </c>
      <c r="C4527" s="1">
        <v>8949651547</v>
      </c>
      <c r="D4527" s="1"/>
      <c r="E4527" s="1"/>
      <c r="F4527" s="1"/>
      <c r="G4527" s="1" t="s">
        <v>72</v>
      </c>
      <c r="H4527" s="1" t="s">
        <v>57</v>
      </c>
      <c r="I4527"/>
      <c r="J4527"/>
      <c r="K4527"/>
      <c r="L4527"/>
      <c r="M4527"/>
      <c r="N4527"/>
      <c r="O4527"/>
      <c r="Q4527" t="s">
        <v>25</v>
      </c>
      <c r="R4527" s="1" t="s">
        <v>6527</v>
      </c>
      <c r="S4527" s="1"/>
      <c r="T4527" s="1" t="s">
        <v>47</v>
      </c>
      <c r="U4527" s="1" t="s">
        <v>43</v>
      </c>
      <c r="V4527" t="s">
        <v>29</v>
      </c>
      <c r="W4527"/>
      <c r="X4527" t="s">
        <v>30</v>
      </c>
    </row>
    <row r="4528" spans="2:24">
      <c r="B4528" s="2" t="s">
        <v>6528</v>
      </c>
      <c r="C4528" s="1">
        <v>9830554383</v>
      </c>
      <c r="D4528" s="1"/>
      <c r="E4528" s="1"/>
      <c r="F4528" s="1"/>
      <c r="G4528" s="1" t="s">
        <v>731</v>
      </c>
      <c r="H4528" s="1" t="s">
        <v>46</v>
      </c>
      <c r="I4528"/>
      <c r="J4528"/>
      <c r="K4528"/>
      <c r="L4528"/>
      <c r="M4528"/>
      <c r="N4528"/>
      <c r="O4528"/>
      <c r="Q4528" t="s">
        <v>25</v>
      </c>
      <c r="R4528" s="1" t="s">
        <v>6529</v>
      </c>
      <c r="S4528" s="1"/>
      <c r="T4528" s="1" t="s">
        <v>6530</v>
      </c>
      <c r="U4528" s="1" t="s">
        <v>70</v>
      </c>
      <c r="V4528" t="s">
        <v>29</v>
      </c>
      <c r="W4528"/>
      <c r="X4528" t="s">
        <v>30</v>
      </c>
    </row>
    <row r="4529" spans="2:24">
      <c r="B4529" s="2" t="s">
        <v>6531</v>
      </c>
      <c r="C4529" s="1"/>
      <c r="D4529" s="1"/>
      <c r="E4529" s="1"/>
      <c r="F4529" s="1"/>
      <c r="G4529" s="1"/>
      <c r="H4529" s="1"/>
      <c r="I4529"/>
      <c r="J4529"/>
      <c r="K4529"/>
      <c r="L4529"/>
      <c r="M4529"/>
      <c r="N4529"/>
      <c r="O4529"/>
      <c r="Q4529" t="s">
        <v>25</v>
      </c>
      <c r="R4529" s="1"/>
      <c r="S4529" s="1"/>
      <c r="T4529" s="1" t="s">
        <v>77</v>
      </c>
      <c r="U4529" s="1" t="s">
        <v>78</v>
      </c>
      <c r="V4529" t="s">
        <v>29</v>
      </c>
      <c r="W4529"/>
      <c r="X4529" t="s">
        <v>30</v>
      </c>
    </row>
    <row r="4530" spans="2:24">
      <c r="B4530" s="2" t="s">
        <v>6532</v>
      </c>
      <c r="C4530" s="1"/>
      <c r="D4530" s="1"/>
      <c r="E4530" s="1"/>
      <c r="F4530" s="1"/>
      <c r="G4530" s="1"/>
      <c r="H4530" s="1"/>
      <c r="I4530"/>
      <c r="J4530"/>
      <c r="K4530"/>
      <c r="L4530"/>
      <c r="M4530"/>
      <c r="N4530"/>
      <c r="O4530"/>
      <c r="Q4530" t="s">
        <v>25</v>
      </c>
      <c r="R4530" s="1"/>
      <c r="S4530" s="1"/>
      <c r="T4530" s="1" t="s">
        <v>2320</v>
      </c>
      <c r="U4530" s="1" t="s">
        <v>28</v>
      </c>
      <c r="V4530" t="s">
        <v>29</v>
      </c>
      <c r="W4530"/>
      <c r="X4530" t="s">
        <v>30</v>
      </c>
    </row>
    <row r="4531" spans="2:24">
      <c r="B4531" s="2" t="s">
        <v>6533</v>
      </c>
      <c r="C4531" s="1"/>
      <c r="D4531" s="1"/>
      <c r="E4531" s="1"/>
      <c r="F4531" s="1"/>
      <c r="G4531" s="1"/>
      <c r="H4531" s="1"/>
      <c r="I4531"/>
      <c r="J4531"/>
      <c r="K4531"/>
      <c r="L4531"/>
      <c r="M4531"/>
      <c r="N4531"/>
      <c r="O4531"/>
      <c r="Q4531" t="s">
        <v>25</v>
      </c>
      <c r="R4531" s="1" t="s">
        <v>6534</v>
      </c>
      <c r="S4531" s="1"/>
      <c r="T4531" s="1" t="s">
        <v>66</v>
      </c>
      <c r="U4531" s="1" t="s">
        <v>28</v>
      </c>
      <c r="V4531" t="s">
        <v>29</v>
      </c>
      <c r="W4531"/>
      <c r="X4531" t="s">
        <v>30</v>
      </c>
    </row>
    <row r="4532" spans="2:24">
      <c r="B4532" s="2" t="s">
        <v>6535</v>
      </c>
      <c r="C4532" s="1">
        <v>9424442417</v>
      </c>
      <c r="D4532" s="1"/>
      <c r="E4532" s="1"/>
      <c r="F4532" s="1"/>
      <c r="G4532" s="1" t="s">
        <v>146</v>
      </c>
      <c r="H4532" s="1" t="s">
        <v>247</v>
      </c>
      <c r="I4532"/>
      <c r="J4532"/>
      <c r="K4532"/>
      <c r="L4532"/>
      <c r="M4532"/>
      <c r="N4532"/>
      <c r="O4532"/>
      <c r="Q4532" t="s">
        <v>25</v>
      </c>
      <c r="R4532" s="1" t="s">
        <v>6536</v>
      </c>
      <c r="S4532" s="1"/>
      <c r="T4532" s="1" t="s">
        <v>110</v>
      </c>
      <c r="U4532" s="1" t="s">
        <v>105</v>
      </c>
      <c r="V4532" t="s">
        <v>29</v>
      </c>
      <c r="W4532"/>
      <c r="X4532" t="s">
        <v>30</v>
      </c>
    </row>
    <row r="4533" spans="2:24">
      <c r="B4533" s="2" t="s">
        <v>6537</v>
      </c>
      <c r="C4533" s="1"/>
      <c r="D4533" s="1"/>
      <c r="E4533" s="1"/>
      <c r="F4533" s="1"/>
      <c r="G4533" s="1"/>
      <c r="H4533" s="1"/>
      <c r="I4533"/>
      <c r="J4533"/>
      <c r="K4533"/>
      <c r="L4533"/>
      <c r="M4533"/>
      <c r="N4533"/>
      <c r="O4533"/>
      <c r="Q4533" t="s">
        <v>25</v>
      </c>
      <c r="R4533" s="1"/>
      <c r="S4533" s="1"/>
      <c r="T4533" s="1" t="s">
        <v>167</v>
      </c>
      <c r="U4533" s="1" t="s">
        <v>28</v>
      </c>
      <c r="V4533" t="s">
        <v>29</v>
      </c>
      <c r="W4533"/>
      <c r="X4533" t="s">
        <v>30</v>
      </c>
    </row>
    <row r="4534" spans="2:24">
      <c r="B4534" s="2" t="s">
        <v>6538</v>
      </c>
      <c r="C4534" s="1"/>
      <c r="D4534" s="1"/>
      <c r="E4534" s="1"/>
      <c r="F4534" s="1"/>
      <c r="G4534" s="1"/>
      <c r="H4534" s="1"/>
      <c r="I4534"/>
      <c r="J4534"/>
      <c r="K4534"/>
      <c r="L4534"/>
      <c r="M4534"/>
      <c r="N4534"/>
      <c r="O4534"/>
      <c r="Q4534" t="s">
        <v>25</v>
      </c>
      <c r="R4534" s="1" t="s">
        <v>6539</v>
      </c>
      <c r="S4534" s="1"/>
      <c r="T4534" s="1" t="s">
        <v>39</v>
      </c>
      <c r="U4534" s="1" t="s">
        <v>28</v>
      </c>
      <c r="V4534" t="s">
        <v>29</v>
      </c>
      <c r="W4534"/>
      <c r="X4534" t="s">
        <v>30</v>
      </c>
    </row>
    <row r="4535" spans="2:24">
      <c r="B4535" s="2" t="s">
        <v>6540</v>
      </c>
      <c r="C4535" s="1">
        <v>9830184041</v>
      </c>
      <c r="D4535" s="1"/>
      <c r="E4535" s="1"/>
      <c r="F4535" s="1"/>
      <c r="G4535" s="1" t="s">
        <v>915</v>
      </c>
      <c r="H4535" s="1" t="s">
        <v>57</v>
      </c>
      <c r="I4535"/>
      <c r="J4535"/>
      <c r="K4535"/>
      <c r="L4535"/>
      <c r="M4535"/>
      <c r="N4535"/>
      <c r="O4535"/>
      <c r="Q4535" t="s">
        <v>25</v>
      </c>
      <c r="R4535" s="1" t="s">
        <v>6541</v>
      </c>
      <c r="S4535" s="1"/>
      <c r="T4535" s="1" t="s">
        <v>614</v>
      </c>
      <c r="U4535" s="1" t="s">
        <v>70</v>
      </c>
      <c r="V4535" t="s">
        <v>29</v>
      </c>
      <c r="W4535"/>
      <c r="X4535" t="s">
        <v>30</v>
      </c>
    </row>
    <row r="4536" spans="2:24">
      <c r="B4536" s="2" t="s">
        <v>6542</v>
      </c>
      <c r="C4536" s="1"/>
      <c r="D4536" s="1"/>
      <c r="E4536" s="1"/>
      <c r="F4536" s="1"/>
      <c r="G4536" s="1"/>
      <c r="H4536" s="1"/>
      <c r="I4536"/>
      <c r="J4536"/>
      <c r="K4536"/>
      <c r="L4536"/>
      <c r="M4536"/>
      <c r="N4536"/>
      <c r="O4536"/>
      <c r="Q4536" t="s">
        <v>25</v>
      </c>
      <c r="R4536" s="1" t="s">
        <v>6543</v>
      </c>
      <c r="S4536" s="1"/>
      <c r="T4536" s="1" t="s">
        <v>5617</v>
      </c>
      <c r="U4536" s="1" t="s">
        <v>185</v>
      </c>
      <c r="V4536" t="s">
        <v>29</v>
      </c>
      <c r="W4536"/>
      <c r="X4536" t="s">
        <v>30</v>
      </c>
    </row>
    <row r="4537" spans="2:24">
      <c r="B4537" s="2" t="s">
        <v>6544</v>
      </c>
      <c r="C4537" s="1">
        <v>9765400777</v>
      </c>
      <c r="D4537" s="1"/>
      <c r="E4537" s="1"/>
      <c r="F4537" s="1"/>
      <c r="G4537" s="1" t="s">
        <v>56</v>
      </c>
      <c r="H4537" s="1" t="s">
        <v>57</v>
      </c>
      <c r="I4537"/>
      <c r="J4537"/>
      <c r="K4537"/>
      <c r="L4537"/>
      <c r="M4537"/>
      <c r="N4537"/>
      <c r="O4537"/>
      <c r="Q4537" t="s">
        <v>25</v>
      </c>
      <c r="R4537" s="1" t="s">
        <v>6545</v>
      </c>
      <c r="S4537" s="1"/>
      <c r="T4537" s="1" t="s">
        <v>305</v>
      </c>
      <c r="U4537" s="1" t="s">
        <v>33</v>
      </c>
      <c r="V4537" t="s">
        <v>29</v>
      </c>
      <c r="W4537"/>
      <c r="X4537" t="s">
        <v>30</v>
      </c>
    </row>
    <row r="4538" spans="2:24">
      <c r="B4538" s="2" t="s">
        <v>6546</v>
      </c>
      <c r="C4538" s="1"/>
      <c r="D4538" s="1"/>
      <c r="E4538" s="1"/>
      <c r="F4538" s="1"/>
      <c r="G4538" s="1"/>
      <c r="H4538" s="1"/>
      <c r="I4538"/>
      <c r="J4538"/>
      <c r="K4538"/>
      <c r="L4538"/>
      <c r="M4538"/>
      <c r="N4538"/>
      <c r="O4538"/>
      <c r="Q4538" t="s">
        <v>25</v>
      </c>
      <c r="R4538" s="1" t="s">
        <v>6547</v>
      </c>
      <c r="S4538" s="1"/>
      <c r="T4538" s="1" t="s">
        <v>3036</v>
      </c>
      <c r="U4538" s="1" t="s">
        <v>33</v>
      </c>
      <c r="V4538" t="s">
        <v>29</v>
      </c>
      <c r="W4538"/>
      <c r="X4538" t="s">
        <v>30</v>
      </c>
    </row>
    <row r="4539" spans="2:24">
      <c r="B4539" s="2" t="s">
        <v>6548</v>
      </c>
      <c r="C4539" s="1"/>
      <c r="D4539" s="1"/>
      <c r="E4539" s="1"/>
      <c r="F4539" s="1"/>
      <c r="G4539" s="1"/>
      <c r="H4539" s="1"/>
      <c r="I4539"/>
      <c r="J4539"/>
      <c r="K4539"/>
      <c r="L4539"/>
      <c r="M4539"/>
      <c r="N4539"/>
      <c r="O4539"/>
      <c r="Q4539" t="s">
        <v>25</v>
      </c>
      <c r="R4539" s="1"/>
      <c r="S4539" s="1"/>
      <c r="T4539" s="1" t="s">
        <v>5117</v>
      </c>
      <c r="U4539" s="1" t="s">
        <v>102</v>
      </c>
      <c r="V4539" t="s">
        <v>29</v>
      </c>
      <c r="W4539"/>
      <c r="X4539" t="s">
        <v>30</v>
      </c>
    </row>
    <row r="4540" spans="2:24">
      <c r="B4540" s="2" t="s">
        <v>6549</v>
      </c>
      <c r="C4540" s="1"/>
      <c r="D4540" s="1"/>
      <c r="E4540" s="1"/>
      <c r="F4540" s="1"/>
      <c r="G4540" s="1"/>
      <c r="H4540" s="1"/>
      <c r="I4540"/>
      <c r="J4540"/>
      <c r="K4540"/>
      <c r="L4540"/>
      <c r="M4540"/>
      <c r="N4540"/>
      <c r="O4540"/>
      <c r="Q4540" t="s">
        <v>25</v>
      </c>
      <c r="R4540" s="1" t="s">
        <v>6550</v>
      </c>
      <c r="S4540" s="1"/>
      <c r="T4540" s="1" t="s">
        <v>5007</v>
      </c>
      <c r="U4540" s="1" t="s">
        <v>43</v>
      </c>
      <c r="V4540" t="s">
        <v>29</v>
      </c>
      <c r="W4540"/>
      <c r="X4540" t="s">
        <v>30</v>
      </c>
    </row>
    <row r="4541" spans="2:24">
      <c r="B4541" s="2" t="s">
        <v>6551</v>
      </c>
      <c r="C4541" s="1">
        <v>9566657685</v>
      </c>
      <c r="D4541" s="1"/>
      <c r="E4541" s="1"/>
      <c r="F4541" s="1"/>
      <c r="G4541" s="1" t="s">
        <v>45</v>
      </c>
      <c r="H4541" s="1" t="s">
        <v>57</v>
      </c>
      <c r="I4541"/>
      <c r="J4541"/>
      <c r="K4541"/>
      <c r="L4541"/>
      <c r="M4541"/>
      <c r="N4541"/>
      <c r="O4541"/>
      <c r="Q4541" t="s">
        <v>25</v>
      </c>
      <c r="R4541" s="1" t="s">
        <v>6552</v>
      </c>
      <c r="S4541" s="1"/>
      <c r="T4541" s="1" t="s">
        <v>784</v>
      </c>
      <c r="U4541" s="1" t="s">
        <v>179</v>
      </c>
      <c r="V4541" t="s">
        <v>29</v>
      </c>
      <c r="W4541"/>
      <c r="X4541" t="s">
        <v>30</v>
      </c>
    </row>
    <row r="4542" spans="2:24">
      <c r="B4542" s="2" t="s">
        <v>6553</v>
      </c>
      <c r="C4542" s="1"/>
      <c r="D4542" s="1"/>
      <c r="E4542" s="1"/>
      <c r="F4542" s="1"/>
      <c r="G4542" s="1"/>
      <c r="H4542" s="1"/>
      <c r="I4542"/>
      <c r="J4542"/>
      <c r="K4542"/>
      <c r="L4542"/>
      <c r="M4542"/>
      <c r="N4542"/>
      <c r="O4542"/>
      <c r="Q4542" t="s">
        <v>25</v>
      </c>
      <c r="R4542" s="1"/>
      <c r="S4542" s="1"/>
      <c r="T4542" s="1" t="s">
        <v>6554</v>
      </c>
      <c r="U4542" s="1" t="s">
        <v>102</v>
      </c>
      <c r="V4542" t="s">
        <v>29</v>
      </c>
      <c r="W4542"/>
      <c r="X4542" t="s">
        <v>30</v>
      </c>
    </row>
    <row r="4543" spans="2:24">
      <c r="B4543" s="2" t="s">
        <v>6555</v>
      </c>
      <c r="C4543" s="1"/>
      <c r="D4543" s="1"/>
      <c r="E4543" s="1"/>
      <c r="F4543" s="1"/>
      <c r="G4543" s="1"/>
      <c r="H4543" s="1"/>
      <c r="I4543"/>
      <c r="J4543"/>
      <c r="K4543"/>
      <c r="L4543"/>
      <c r="M4543"/>
      <c r="N4543"/>
      <c r="O4543"/>
      <c r="Q4543" t="s">
        <v>25</v>
      </c>
      <c r="R4543" s="1" t="s">
        <v>6556</v>
      </c>
      <c r="S4543" s="1"/>
      <c r="T4543" s="1" t="s">
        <v>39</v>
      </c>
      <c r="U4543" s="1" t="s">
        <v>28</v>
      </c>
      <c r="V4543" t="s">
        <v>29</v>
      </c>
      <c r="W4543"/>
      <c r="X4543" t="s">
        <v>30</v>
      </c>
    </row>
    <row r="4544" spans="2:24">
      <c r="B4544" s="2" t="s">
        <v>6557</v>
      </c>
      <c r="C4544" s="1"/>
      <c r="D4544" s="1"/>
      <c r="E4544" s="1"/>
      <c r="F4544" s="1"/>
      <c r="G4544" s="1"/>
      <c r="H4544" s="1"/>
      <c r="I4544"/>
      <c r="J4544"/>
      <c r="K4544"/>
      <c r="L4544"/>
      <c r="M4544"/>
      <c r="N4544"/>
      <c r="O4544"/>
      <c r="Q4544" t="s">
        <v>25</v>
      </c>
      <c r="R4544" s="1" t="s">
        <v>6558</v>
      </c>
      <c r="S4544" s="1"/>
      <c r="T4544" s="1" t="s">
        <v>6559</v>
      </c>
      <c r="U4544" s="1" t="s">
        <v>33</v>
      </c>
      <c r="V4544" t="s">
        <v>29</v>
      </c>
      <c r="W4544"/>
      <c r="X4544" t="s">
        <v>30</v>
      </c>
    </row>
    <row r="4545" spans="2:24">
      <c r="B4545" s="2" t="s">
        <v>6560</v>
      </c>
      <c r="C4545" s="1">
        <v>9911727348</v>
      </c>
      <c r="D4545" s="1"/>
      <c r="E4545" s="1"/>
      <c r="F4545" s="1"/>
      <c r="G4545" s="1" t="s">
        <v>1216</v>
      </c>
      <c r="H4545" s="1" t="s">
        <v>46</v>
      </c>
      <c r="I4545"/>
      <c r="J4545"/>
      <c r="K4545"/>
      <c r="L4545"/>
      <c r="M4545"/>
      <c r="N4545"/>
      <c r="O4545"/>
      <c r="Q4545" t="s">
        <v>25</v>
      </c>
      <c r="R4545" s="1" t="s">
        <v>6561</v>
      </c>
      <c r="S4545" s="1"/>
      <c r="T4545" s="1" t="s">
        <v>73</v>
      </c>
      <c r="U4545" s="1" t="s">
        <v>53</v>
      </c>
      <c r="V4545" t="s">
        <v>29</v>
      </c>
      <c r="W4545"/>
      <c r="X4545" t="s">
        <v>30</v>
      </c>
    </row>
    <row r="4546" spans="2:24">
      <c r="B4546" s="2" t="s">
        <v>6562</v>
      </c>
      <c r="C4546" s="1">
        <v>9997780885</v>
      </c>
      <c r="D4546" s="1"/>
      <c r="E4546" s="1"/>
      <c r="F4546" s="1"/>
      <c r="G4546" s="1" t="s">
        <v>146</v>
      </c>
      <c r="H4546" s="1" t="s">
        <v>695</v>
      </c>
      <c r="I4546"/>
      <c r="J4546"/>
      <c r="K4546"/>
      <c r="L4546"/>
      <c r="M4546"/>
      <c r="N4546"/>
      <c r="O4546"/>
      <c r="Q4546" t="s">
        <v>25</v>
      </c>
      <c r="R4546" s="1" t="s">
        <v>6563</v>
      </c>
      <c r="S4546" s="1"/>
      <c r="T4546" s="1" t="s">
        <v>1515</v>
      </c>
      <c r="U4546" s="1" t="s">
        <v>28</v>
      </c>
      <c r="V4546" t="s">
        <v>29</v>
      </c>
      <c r="W4546"/>
      <c r="X4546" t="s">
        <v>30</v>
      </c>
    </row>
    <row r="4547" spans="2:24">
      <c r="B4547" s="2" t="s">
        <v>6564</v>
      </c>
      <c r="C4547" s="1"/>
      <c r="D4547" s="1"/>
      <c r="E4547" s="1"/>
      <c r="F4547" s="1"/>
      <c r="G4547" s="1"/>
      <c r="H4547" s="1"/>
      <c r="I4547"/>
      <c r="J4547"/>
      <c r="K4547"/>
      <c r="L4547"/>
      <c r="M4547"/>
      <c r="N4547"/>
      <c r="O4547"/>
      <c r="Q4547" t="s">
        <v>25</v>
      </c>
      <c r="R4547" s="1" t="s">
        <v>6565</v>
      </c>
      <c r="S4547" s="1"/>
      <c r="T4547" s="1" t="s">
        <v>273</v>
      </c>
      <c r="U4547" s="1" t="s">
        <v>185</v>
      </c>
      <c r="V4547" t="s">
        <v>29</v>
      </c>
      <c r="W4547"/>
      <c r="X4547" t="s">
        <v>30</v>
      </c>
    </row>
    <row r="4548" spans="2:24">
      <c r="B4548" s="2" t="s">
        <v>6566</v>
      </c>
      <c r="C4548" s="1">
        <v>8318461088</v>
      </c>
      <c r="D4548" s="1"/>
      <c r="E4548" s="1"/>
      <c r="F4548" s="1"/>
      <c r="G4548" s="1" t="s">
        <v>146</v>
      </c>
      <c r="H4548" s="1" t="s">
        <v>476</v>
      </c>
      <c r="I4548"/>
      <c r="J4548"/>
      <c r="K4548"/>
      <c r="L4548"/>
      <c r="M4548"/>
      <c r="N4548"/>
      <c r="O4548"/>
      <c r="Q4548" t="s">
        <v>25</v>
      </c>
      <c r="R4548" s="1" t="s">
        <v>6567</v>
      </c>
      <c r="S4548" s="1"/>
      <c r="T4548" s="1" t="s">
        <v>6568</v>
      </c>
      <c r="U4548" s="1" t="s">
        <v>28</v>
      </c>
      <c r="V4548" t="s">
        <v>29</v>
      </c>
      <c r="W4548"/>
      <c r="X4548" t="s">
        <v>30</v>
      </c>
    </row>
    <row r="4549" spans="2:24">
      <c r="B4549" s="2" t="s">
        <v>6569</v>
      </c>
      <c r="C4549" s="1">
        <v>9992848931</v>
      </c>
      <c r="D4549" s="1"/>
      <c r="E4549" s="1"/>
      <c r="F4549" s="1"/>
      <c r="G4549" s="1" t="s">
        <v>230</v>
      </c>
      <c r="H4549" s="1" t="s">
        <v>46</v>
      </c>
      <c r="I4549"/>
      <c r="J4549"/>
      <c r="K4549"/>
      <c r="L4549"/>
      <c r="M4549"/>
      <c r="N4549"/>
      <c r="O4549"/>
      <c r="Q4549" t="s">
        <v>25</v>
      </c>
      <c r="R4549" s="1"/>
      <c r="S4549" s="1"/>
      <c r="T4549" s="1" t="s">
        <v>363</v>
      </c>
      <c r="U4549" s="1" t="s">
        <v>78</v>
      </c>
      <c r="V4549" t="s">
        <v>29</v>
      </c>
      <c r="W4549"/>
      <c r="X4549" t="s">
        <v>30</v>
      </c>
    </row>
    <row r="4550" spans="2:24">
      <c r="B4550" s="2" t="s">
        <v>6570</v>
      </c>
      <c r="C4550" s="1">
        <v>9429212876</v>
      </c>
      <c r="D4550" s="1"/>
      <c r="E4550" s="1"/>
      <c r="F4550" s="1"/>
      <c r="G4550" s="1" t="s">
        <v>230</v>
      </c>
      <c r="H4550" s="1" t="s">
        <v>57</v>
      </c>
      <c r="I4550"/>
      <c r="J4550"/>
      <c r="K4550"/>
      <c r="L4550"/>
      <c r="M4550"/>
      <c r="N4550"/>
      <c r="O4550"/>
      <c r="Q4550" t="s">
        <v>25</v>
      </c>
      <c r="R4550" s="1"/>
      <c r="S4550" s="1"/>
      <c r="T4550" s="1" t="s">
        <v>4472</v>
      </c>
      <c r="U4550" s="1" t="s">
        <v>116</v>
      </c>
      <c r="V4550" t="s">
        <v>29</v>
      </c>
      <c r="W4550"/>
      <c r="X4550" t="s">
        <v>30</v>
      </c>
    </row>
    <row r="4551" spans="2:24">
      <c r="B4551" s="2" t="s">
        <v>6571</v>
      </c>
      <c r="C4551" s="1"/>
      <c r="D4551" s="1"/>
      <c r="E4551" s="1"/>
      <c r="F4551" s="1"/>
      <c r="G4551" s="1"/>
      <c r="H4551" s="1"/>
      <c r="I4551"/>
      <c r="J4551"/>
      <c r="K4551"/>
      <c r="L4551"/>
      <c r="M4551"/>
      <c r="N4551"/>
      <c r="O4551"/>
      <c r="Q4551" t="s">
        <v>25</v>
      </c>
      <c r="R4551" s="1" t="s">
        <v>6572</v>
      </c>
      <c r="S4551" s="1"/>
      <c r="T4551" s="1" t="s">
        <v>1361</v>
      </c>
      <c r="U4551" s="1" t="s">
        <v>60</v>
      </c>
      <c r="V4551" t="s">
        <v>29</v>
      </c>
      <c r="W4551"/>
      <c r="X4551" t="s">
        <v>30</v>
      </c>
    </row>
    <row r="4552" spans="2:24">
      <c r="B4552" s="2" t="s">
        <v>6573</v>
      </c>
      <c r="C4552" s="1"/>
      <c r="D4552" s="1"/>
      <c r="E4552" s="1"/>
      <c r="F4552" s="1"/>
      <c r="G4552" s="1"/>
      <c r="H4552" s="1"/>
      <c r="I4552"/>
      <c r="J4552"/>
      <c r="K4552"/>
      <c r="L4552"/>
      <c r="M4552"/>
      <c r="N4552"/>
      <c r="O4552"/>
      <c r="Q4552" t="s">
        <v>25</v>
      </c>
      <c r="R4552" s="1"/>
      <c r="S4552" s="1"/>
      <c r="T4552" s="1" t="s">
        <v>678</v>
      </c>
      <c r="U4552" s="1" t="s">
        <v>90</v>
      </c>
      <c r="V4552" t="s">
        <v>29</v>
      </c>
      <c r="W4552"/>
      <c r="X4552" t="s">
        <v>30</v>
      </c>
    </row>
    <row r="4553" spans="2:24">
      <c r="B4553" s="2" t="s">
        <v>6574</v>
      </c>
      <c r="C4553" s="1">
        <v>8399840156</v>
      </c>
      <c r="D4553" s="1"/>
      <c r="E4553" s="1"/>
      <c r="F4553" s="1"/>
      <c r="G4553" s="1" t="s">
        <v>56</v>
      </c>
      <c r="H4553" s="1" t="s">
        <v>92</v>
      </c>
      <c r="I4553"/>
      <c r="J4553"/>
      <c r="K4553"/>
      <c r="L4553"/>
      <c r="M4553"/>
      <c r="N4553"/>
      <c r="O4553"/>
      <c r="Q4553" t="s">
        <v>25</v>
      </c>
      <c r="R4553" s="1" t="s">
        <v>6575</v>
      </c>
      <c r="S4553" s="1"/>
      <c r="T4553" s="1" t="s">
        <v>933</v>
      </c>
      <c r="U4553" s="1" t="s">
        <v>37</v>
      </c>
      <c r="V4553" t="s">
        <v>29</v>
      </c>
      <c r="W4553"/>
      <c r="X4553" t="s">
        <v>30</v>
      </c>
    </row>
    <row r="4554" spans="2:24">
      <c r="B4554" s="2" t="s">
        <v>6576</v>
      </c>
      <c r="C4554" s="1"/>
      <c r="D4554" s="1"/>
      <c r="E4554" s="1"/>
      <c r="F4554" s="1"/>
      <c r="G4554" s="1"/>
      <c r="H4554" s="1"/>
      <c r="I4554"/>
      <c r="J4554"/>
      <c r="K4554"/>
      <c r="L4554"/>
      <c r="M4554"/>
      <c r="N4554"/>
      <c r="O4554"/>
      <c r="Q4554" t="s">
        <v>25</v>
      </c>
      <c r="R4554" s="1" t="s">
        <v>6577</v>
      </c>
      <c r="S4554" s="1"/>
      <c r="T4554" s="1" t="s">
        <v>220</v>
      </c>
      <c r="U4554" s="1" t="s">
        <v>60</v>
      </c>
      <c r="V4554" t="s">
        <v>29</v>
      </c>
      <c r="W4554"/>
      <c r="X4554" t="s">
        <v>30</v>
      </c>
    </row>
    <row r="4555" spans="2:24">
      <c r="B4555" s="2" t="s">
        <v>6578</v>
      </c>
      <c r="C4555" s="1">
        <v>9846818901</v>
      </c>
      <c r="D4555" s="1"/>
      <c r="E4555" s="1"/>
      <c r="F4555" s="1"/>
      <c r="G4555" s="1" t="s">
        <v>56</v>
      </c>
      <c r="H4555" s="1" t="s">
        <v>92</v>
      </c>
      <c r="I4555"/>
      <c r="J4555"/>
      <c r="K4555"/>
      <c r="L4555"/>
      <c r="M4555"/>
      <c r="N4555"/>
      <c r="O4555"/>
      <c r="Q4555" t="s">
        <v>25</v>
      </c>
      <c r="R4555" s="1" t="s">
        <v>6579</v>
      </c>
      <c r="S4555" s="1"/>
      <c r="T4555" s="1" t="s">
        <v>442</v>
      </c>
      <c r="U4555" s="1" t="s">
        <v>60</v>
      </c>
      <c r="V4555" t="s">
        <v>29</v>
      </c>
      <c r="W4555"/>
      <c r="X4555" t="s">
        <v>30</v>
      </c>
    </row>
    <row r="4556" spans="2:24">
      <c r="B4556" s="2" t="s">
        <v>6580</v>
      </c>
      <c r="C4556" s="1">
        <v>9774255365</v>
      </c>
      <c r="D4556" s="1"/>
      <c r="E4556" s="1"/>
      <c r="F4556" s="1"/>
      <c r="G4556" s="1" t="s">
        <v>45</v>
      </c>
      <c r="H4556" s="1" t="s">
        <v>331</v>
      </c>
      <c r="I4556"/>
      <c r="J4556"/>
      <c r="K4556"/>
      <c r="L4556"/>
      <c r="M4556"/>
      <c r="N4556"/>
      <c r="O4556"/>
      <c r="Q4556" t="s">
        <v>25</v>
      </c>
      <c r="R4556" s="1" t="s">
        <v>6581</v>
      </c>
      <c r="S4556" s="1"/>
      <c r="T4556" s="1" t="s">
        <v>1478</v>
      </c>
      <c r="U4556" s="1" t="s">
        <v>1479</v>
      </c>
      <c r="V4556" t="s">
        <v>29</v>
      </c>
      <c r="W4556"/>
      <c r="X4556" t="s">
        <v>30</v>
      </c>
    </row>
    <row r="4557" spans="2:24">
      <c r="B4557" s="2" t="s">
        <v>6582</v>
      </c>
      <c r="C4557" s="1"/>
      <c r="D4557" s="1"/>
      <c r="E4557" s="1"/>
      <c r="F4557" s="1"/>
      <c r="G4557" s="1"/>
      <c r="H4557" s="1"/>
      <c r="I4557"/>
      <c r="J4557"/>
      <c r="K4557"/>
      <c r="L4557"/>
      <c r="M4557"/>
      <c r="N4557"/>
      <c r="O4557"/>
      <c r="Q4557" t="s">
        <v>25</v>
      </c>
      <c r="R4557" s="1" t="s">
        <v>6583</v>
      </c>
      <c r="S4557" s="1"/>
      <c r="T4557" s="1" t="s">
        <v>264</v>
      </c>
      <c r="U4557" s="1" t="s">
        <v>28</v>
      </c>
      <c r="V4557" t="s">
        <v>29</v>
      </c>
      <c r="W4557"/>
      <c r="X4557" t="s">
        <v>30</v>
      </c>
    </row>
    <row r="4558" spans="2:24">
      <c r="B4558" s="2" t="s">
        <v>6584</v>
      </c>
      <c r="C4558" s="1">
        <v>9818656550</v>
      </c>
      <c r="D4558" s="1"/>
      <c r="E4558" s="1"/>
      <c r="F4558" s="1"/>
      <c r="G4558" s="1" t="s">
        <v>146</v>
      </c>
      <c r="H4558" s="1" t="s">
        <v>331</v>
      </c>
      <c r="I4558"/>
      <c r="J4558"/>
      <c r="K4558"/>
      <c r="L4558"/>
      <c r="M4558"/>
      <c r="N4558"/>
      <c r="O4558"/>
      <c r="Q4558" t="s">
        <v>25</v>
      </c>
      <c r="R4558" s="1"/>
      <c r="S4558" s="1"/>
      <c r="T4558" s="1" t="s">
        <v>84</v>
      </c>
      <c r="U4558" s="1" t="s">
        <v>53</v>
      </c>
      <c r="V4558" t="s">
        <v>29</v>
      </c>
      <c r="W4558"/>
      <c r="X4558" t="s">
        <v>30</v>
      </c>
    </row>
    <row r="4559" spans="2:24">
      <c r="B4559" s="2" t="s">
        <v>6585</v>
      </c>
      <c r="C4559" s="1">
        <v>9549599996</v>
      </c>
      <c r="D4559" s="1"/>
      <c r="E4559" s="1"/>
      <c r="F4559" s="1"/>
      <c r="G4559" s="1" t="s">
        <v>45</v>
      </c>
      <c r="H4559" s="1" t="s">
        <v>46</v>
      </c>
      <c r="I4559"/>
      <c r="J4559"/>
      <c r="K4559"/>
      <c r="L4559"/>
      <c r="M4559"/>
      <c r="N4559"/>
      <c r="O4559"/>
      <c r="Q4559" t="s">
        <v>25</v>
      </c>
      <c r="R4559" s="1" t="s">
        <v>6586</v>
      </c>
      <c r="S4559" s="1"/>
      <c r="T4559" s="1" t="s">
        <v>128</v>
      </c>
      <c r="U4559" s="1" t="s">
        <v>43</v>
      </c>
      <c r="V4559" t="s">
        <v>29</v>
      </c>
      <c r="W4559"/>
      <c r="X4559" t="s">
        <v>30</v>
      </c>
    </row>
    <row r="4560" spans="2:24">
      <c r="B4560" s="2" t="s">
        <v>6587</v>
      </c>
      <c r="C4560" s="1">
        <v>8686340067</v>
      </c>
      <c r="D4560" s="1"/>
      <c r="E4560" s="1"/>
      <c r="F4560" s="1"/>
      <c r="G4560" s="1" t="s">
        <v>199</v>
      </c>
      <c r="H4560" s="1" t="s">
        <v>46</v>
      </c>
      <c r="I4560"/>
      <c r="J4560"/>
      <c r="K4560"/>
      <c r="L4560"/>
      <c r="M4560"/>
      <c r="N4560"/>
      <c r="O4560"/>
      <c r="Q4560" t="s">
        <v>25</v>
      </c>
      <c r="R4560" s="1"/>
      <c r="S4560" s="1"/>
      <c r="T4560" s="1" t="s">
        <v>809</v>
      </c>
      <c r="U4560" s="1" t="s">
        <v>276</v>
      </c>
      <c r="V4560" t="s">
        <v>29</v>
      </c>
      <c r="W4560"/>
      <c r="X4560" t="s">
        <v>30</v>
      </c>
    </row>
    <row r="4561" spans="2:24">
      <c r="B4561" s="2" t="s">
        <v>6588</v>
      </c>
      <c r="C4561" s="1"/>
      <c r="D4561" s="1"/>
      <c r="E4561" s="1"/>
      <c r="F4561" s="1"/>
      <c r="G4561" s="1"/>
      <c r="H4561" s="1"/>
      <c r="I4561"/>
      <c r="J4561"/>
      <c r="K4561"/>
      <c r="L4561"/>
      <c r="M4561"/>
      <c r="N4561"/>
      <c r="O4561"/>
      <c r="Q4561" t="s">
        <v>25</v>
      </c>
      <c r="R4561" s="1"/>
      <c r="S4561" s="1"/>
      <c r="T4561" s="1" t="s">
        <v>3999</v>
      </c>
      <c r="U4561" s="1" t="s">
        <v>105</v>
      </c>
      <c r="V4561" t="s">
        <v>29</v>
      </c>
      <c r="W4561"/>
      <c r="X4561" t="s">
        <v>30</v>
      </c>
    </row>
    <row r="4562" spans="2:24">
      <c r="B4562" s="2" t="s">
        <v>6589</v>
      </c>
      <c r="C4562" s="1"/>
      <c r="D4562" s="1"/>
      <c r="E4562" s="1"/>
      <c r="F4562" s="1"/>
      <c r="G4562" s="1"/>
      <c r="H4562" s="1"/>
      <c r="I4562"/>
      <c r="J4562"/>
      <c r="K4562"/>
      <c r="L4562"/>
      <c r="M4562"/>
      <c r="N4562"/>
      <c r="O4562"/>
      <c r="Q4562" t="s">
        <v>25</v>
      </c>
      <c r="R4562" s="1" t="s">
        <v>6590</v>
      </c>
      <c r="S4562" s="1"/>
      <c r="T4562" s="1" t="s">
        <v>423</v>
      </c>
      <c r="U4562" s="1" t="s">
        <v>28</v>
      </c>
      <c r="V4562" t="s">
        <v>29</v>
      </c>
      <c r="W4562"/>
      <c r="X4562" t="s">
        <v>30</v>
      </c>
    </row>
    <row r="4563" spans="2:24">
      <c r="B4563" s="2" t="s">
        <v>6591</v>
      </c>
      <c r="C4563" s="1">
        <v>9562851200</v>
      </c>
      <c r="D4563" s="1"/>
      <c r="E4563" s="1"/>
      <c r="F4563" s="1"/>
      <c r="G4563" s="1" t="s">
        <v>56</v>
      </c>
      <c r="H4563" s="1" t="s">
        <v>57</v>
      </c>
      <c r="I4563"/>
      <c r="J4563"/>
      <c r="K4563"/>
      <c r="L4563"/>
      <c r="M4563"/>
      <c r="N4563"/>
      <c r="O4563"/>
      <c r="Q4563" t="s">
        <v>25</v>
      </c>
      <c r="R4563" s="1"/>
      <c r="S4563" s="1"/>
      <c r="T4563" s="1" t="s">
        <v>539</v>
      </c>
      <c r="U4563" s="1" t="s">
        <v>60</v>
      </c>
      <c r="V4563" t="s">
        <v>29</v>
      </c>
      <c r="W4563"/>
      <c r="X4563" t="s">
        <v>30</v>
      </c>
    </row>
    <row r="4564" spans="2:24">
      <c r="B4564" s="2" t="s">
        <v>6592</v>
      </c>
      <c r="C4564" s="1"/>
      <c r="D4564" s="1"/>
      <c r="E4564" s="1"/>
      <c r="F4564" s="1"/>
      <c r="G4564" s="1"/>
      <c r="H4564" s="1"/>
      <c r="I4564"/>
      <c r="J4564"/>
      <c r="K4564"/>
      <c r="L4564"/>
      <c r="M4564"/>
      <c r="N4564"/>
      <c r="O4564"/>
      <c r="Q4564" t="s">
        <v>25</v>
      </c>
      <c r="R4564" s="1" t="s">
        <v>6593</v>
      </c>
      <c r="S4564" s="1"/>
      <c r="T4564" s="1" t="s">
        <v>792</v>
      </c>
      <c r="U4564" s="1" t="s">
        <v>60</v>
      </c>
      <c r="V4564" t="s">
        <v>29</v>
      </c>
      <c r="W4564"/>
      <c r="X4564" t="s">
        <v>30</v>
      </c>
    </row>
    <row r="4565" spans="2:24">
      <c r="B4565" s="2" t="s">
        <v>6594</v>
      </c>
      <c r="C4565" s="1">
        <v>9900272646</v>
      </c>
      <c r="D4565" s="1"/>
      <c r="E4565" s="1"/>
      <c r="F4565" s="1"/>
      <c r="G4565" s="1" t="s">
        <v>1942</v>
      </c>
      <c r="H4565" s="1" t="s">
        <v>247</v>
      </c>
      <c r="I4565"/>
      <c r="J4565"/>
      <c r="K4565"/>
      <c r="L4565"/>
      <c r="M4565"/>
      <c r="N4565"/>
      <c r="O4565"/>
      <c r="Q4565" t="s">
        <v>25</v>
      </c>
      <c r="R4565" s="1" t="s">
        <v>6595</v>
      </c>
      <c r="S4565" s="1"/>
      <c r="T4565" s="1" t="s">
        <v>631</v>
      </c>
      <c r="U4565" s="1" t="s">
        <v>102</v>
      </c>
      <c r="V4565" t="s">
        <v>29</v>
      </c>
      <c r="W4565"/>
      <c r="X4565" t="s">
        <v>30</v>
      </c>
    </row>
    <row r="4566" spans="2:24">
      <c r="B4566" s="2" t="s">
        <v>6596</v>
      </c>
      <c r="C4566" s="1">
        <v>7249047153</v>
      </c>
      <c r="D4566" s="1"/>
      <c r="E4566" s="1"/>
      <c r="F4566" s="1"/>
      <c r="G4566" s="1" t="s">
        <v>146</v>
      </c>
      <c r="H4566" s="1" t="s">
        <v>247</v>
      </c>
      <c r="I4566"/>
      <c r="J4566"/>
      <c r="K4566"/>
      <c r="L4566"/>
      <c r="M4566"/>
      <c r="N4566"/>
      <c r="O4566"/>
      <c r="Q4566" t="s">
        <v>25</v>
      </c>
      <c r="R4566" s="1" t="s">
        <v>6597</v>
      </c>
      <c r="S4566" s="1"/>
      <c r="T4566" s="1" t="s">
        <v>305</v>
      </c>
      <c r="U4566" s="1" t="s">
        <v>33</v>
      </c>
      <c r="V4566" t="s">
        <v>29</v>
      </c>
      <c r="W4566"/>
      <c r="X4566" t="s">
        <v>30</v>
      </c>
    </row>
    <row r="4567" spans="2:24">
      <c r="B4567" s="2" t="s">
        <v>6598</v>
      </c>
      <c r="C4567" s="1">
        <v>9415239315</v>
      </c>
      <c r="D4567" s="1"/>
      <c r="E4567" s="1"/>
      <c r="F4567" s="1"/>
      <c r="G4567" s="1" t="s">
        <v>230</v>
      </c>
      <c r="H4567" s="1" t="s">
        <v>57</v>
      </c>
      <c r="I4567"/>
      <c r="J4567"/>
      <c r="K4567"/>
      <c r="L4567"/>
      <c r="M4567"/>
      <c r="N4567"/>
      <c r="O4567"/>
      <c r="Q4567" t="s">
        <v>25</v>
      </c>
      <c r="R4567" s="1" t="s">
        <v>6599</v>
      </c>
      <c r="S4567" s="1"/>
      <c r="T4567" s="1" t="s">
        <v>423</v>
      </c>
      <c r="U4567" s="1" t="s">
        <v>28</v>
      </c>
      <c r="V4567" t="s">
        <v>29</v>
      </c>
      <c r="W4567"/>
      <c r="X4567" t="s">
        <v>30</v>
      </c>
    </row>
    <row r="4568" spans="2:24">
      <c r="B4568" s="2" t="s">
        <v>6600</v>
      </c>
      <c r="C4568" s="1"/>
      <c r="D4568" s="1"/>
      <c r="E4568" s="1"/>
      <c r="F4568" s="1"/>
      <c r="G4568" s="1"/>
      <c r="H4568" s="1"/>
      <c r="I4568"/>
      <c r="J4568"/>
      <c r="K4568"/>
      <c r="L4568"/>
      <c r="M4568"/>
      <c r="N4568"/>
      <c r="O4568"/>
      <c r="Q4568" t="s">
        <v>25</v>
      </c>
      <c r="R4568" s="1" t="s">
        <v>6601</v>
      </c>
      <c r="S4568" s="1"/>
      <c r="T4568" s="1" t="s">
        <v>255</v>
      </c>
      <c r="U4568" s="1" t="s">
        <v>116</v>
      </c>
      <c r="V4568" t="s">
        <v>29</v>
      </c>
      <c r="W4568"/>
      <c r="X4568" t="s">
        <v>30</v>
      </c>
    </row>
    <row r="4569" spans="2:24">
      <c r="B4569" s="2" t="s">
        <v>6602</v>
      </c>
      <c r="C4569" s="1"/>
      <c r="D4569" s="1"/>
      <c r="E4569" s="1"/>
      <c r="F4569" s="1"/>
      <c r="G4569" s="1"/>
      <c r="H4569" s="1"/>
      <c r="I4569"/>
      <c r="J4569"/>
      <c r="K4569"/>
      <c r="L4569"/>
      <c r="M4569"/>
      <c r="N4569"/>
      <c r="O4569"/>
      <c r="Q4569" t="s">
        <v>25</v>
      </c>
      <c r="R4569" s="1"/>
      <c r="S4569" s="1"/>
      <c r="T4569" s="1" t="s">
        <v>1300</v>
      </c>
      <c r="U4569" s="1" t="s">
        <v>102</v>
      </c>
      <c r="V4569" t="s">
        <v>29</v>
      </c>
      <c r="W4569"/>
      <c r="X4569" t="s">
        <v>30</v>
      </c>
    </row>
    <row r="4570" spans="2:24">
      <c r="B4570" s="2" t="s">
        <v>6603</v>
      </c>
      <c r="C4570" s="1">
        <v>9073936809</v>
      </c>
      <c r="D4570" s="1"/>
      <c r="E4570" s="1"/>
      <c r="F4570" s="1"/>
      <c r="G4570" s="1" t="s">
        <v>45</v>
      </c>
      <c r="H4570" s="1" t="s">
        <v>409</v>
      </c>
      <c r="I4570"/>
      <c r="J4570"/>
      <c r="K4570"/>
      <c r="L4570"/>
      <c r="M4570"/>
      <c r="N4570"/>
      <c r="O4570"/>
      <c r="Q4570" t="s">
        <v>25</v>
      </c>
      <c r="R4570" s="1" t="s">
        <v>6604</v>
      </c>
      <c r="S4570" s="1"/>
      <c r="T4570" s="1" t="s">
        <v>614</v>
      </c>
      <c r="U4570" s="1" t="s">
        <v>70</v>
      </c>
      <c r="V4570" t="s">
        <v>29</v>
      </c>
      <c r="W4570"/>
      <c r="X4570" t="s">
        <v>30</v>
      </c>
    </row>
    <row r="4571" spans="2:24">
      <c r="B4571" s="2" t="s">
        <v>6605</v>
      </c>
      <c r="C4571" s="1">
        <v>7666440127</v>
      </c>
      <c r="D4571" s="1"/>
      <c r="E4571" s="1"/>
      <c r="F4571" s="1"/>
      <c r="G4571" s="1" t="s">
        <v>45</v>
      </c>
      <c r="H4571" s="1" t="s">
        <v>1065</v>
      </c>
      <c r="I4571"/>
      <c r="J4571"/>
      <c r="K4571"/>
      <c r="L4571"/>
      <c r="M4571"/>
      <c r="N4571"/>
      <c r="O4571"/>
      <c r="Q4571" t="s">
        <v>25</v>
      </c>
      <c r="R4571" s="1" t="s">
        <v>6606</v>
      </c>
      <c r="S4571" s="1"/>
      <c r="T4571" s="1" t="s">
        <v>457</v>
      </c>
      <c r="U4571" s="1" t="s">
        <v>33</v>
      </c>
      <c r="V4571" t="s">
        <v>29</v>
      </c>
      <c r="W4571"/>
      <c r="X4571" t="s">
        <v>30</v>
      </c>
    </row>
    <row r="4572" spans="2:24">
      <c r="B4572" s="2" t="s">
        <v>6607</v>
      </c>
      <c r="C4572" s="1">
        <v>9210050313</v>
      </c>
      <c r="D4572" s="1"/>
      <c r="E4572" s="1"/>
      <c r="F4572" s="1"/>
      <c r="G4572" s="1" t="s">
        <v>45</v>
      </c>
      <c r="H4572" s="1" t="s">
        <v>57</v>
      </c>
      <c r="I4572"/>
      <c r="J4572"/>
      <c r="K4572"/>
      <c r="L4572"/>
      <c r="M4572"/>
      <c r="N4572"/>
      <c r="O4572"/>
      <c r="Q4572" t="s">
        <v>25</v>
      </c>
      <c r="R4572" s="1" t="s">
        <v>6608</v>
      </c>
      <c r="S4572" s="1"/>
      <c r="T4572" s="1" t="s">
        <v>73</v>
      </c>
      <c r="U4572" s="1" t="s">
        <v>53</v>
      </c>
      <c r="V4572" t="s">
        <v>29</v>
      </c>
      <c r="W4572"/>
      <c r="X4572" t="s">
        <v>30</v>
      </c>
    </row>
    <row r="4573" spans="2:24">
      <c r="B4573" s="2" t="s">
        <v>6609</v>
      </c>
      <c r="C4573" s="1">
        <v>9312602428</v>
      </c>
      <c r="D4573" s="1"/>
      <c r="E4573" s="1"/>
      <c r="F4573" s="1"/>
      <c r="G4573" s="1" t="s">
        <v>1216</v>
      </c>
      <c r="H4573" s="1" t="s">
        <v>57</v>
      </c>
      <c r="I4573"/>
      <c r="J4573"/>
      <c r="K4573"/>
      <c r="L4573"/>
      <c r="M4573"/>
      <c r="N4573"/>
      <c r="O4573"/>
      <c r="Q4573" t="s">
        <v>25</v>
      </c>
      <c r="R4573" s="1"/>
      <c r="S4573" s="1"/>
      <c r="T4573" s="1" t="s">
        <v>73</v>
      </c>
      <c r="U4573" s="1" t="s">
        <v>53</v>
      </c>
      <c r="V4573" t="s">
        <v>29</v>
      </c>
      <c r="W4573"/>
      <c r="X4573" t="s">
        <v>30</v>
      </c>
    </row>
    <row r="4574" spans="2:24">
      <c r="B4574" s="2" t="s">
        <v>6610</v>
      </c>
      <c r="C4574" s="1">
        <v>9441400399</v>
      </c>
      <c r="D4574" s="1"/>
      <c r="E4574" s="1"/>
      <c r="F4574" s="1"/>
      <c r="G4574" s="1" t="s">
        <v>146</v>
      </c>
      <c r="H4574" s="1" t="s">
        <v>331</v>
      </c>
      <c r="I4574"/>
      <c r="J4574"/>
      <c r="K4574"/>
      <c r="L4574"/>
      <c r="M4574"/>
      <c r="N4574"/>
      <c r="O4574"/>
      <c r="Q4574" t="s">
        <v>25</v>
      </c>
      <c r="R4574" s="1" t="s">
        <v>6611</v>
      </c>
      <c r="S4574" s="1"/>
      <c r="T4574" s="1" t="s">
        <v>3610</v>
      </c>
      <c r="U4574" s="1" t="s">
        <v>179</v>
      </c>
      <c r="V4574" t="s">
        <v>29</v>
      </c>
      <c r="W4574"/>
      <c r="X4574" t="s">
        <v>30</v>
      </c>
    </row>
    <row r="4575" spans="2:24">
      <c r="B4575" s="2" t="s">
        <v>6612</v>
      </c>
      <c r="C4575" s="1">
        <v>9559429700</v>
      </c>
      <c r="D4575" s="1"/>
      <c r="E4575" s="1"/>
      <c r="F4575" s="1"/>
      <c r="G4575" s="1" t="s">
        <v>72</v>
      </c>
      <c r="H4575" s="1" t="s">
        <v>46</v>
      </c>
      <c r="I4575"/>
      <c r="J4575"/>
      <c r="K4575"/>
      <c r="L4575"/>
      <c r="M4575"/>
      <c r="N4575"/>
      <c r="O4575"/>
      <c r="Q4575" t="s">
        <v>25</v>
      </c>
      <c r="R4575" s="1"/>
      <c r="S4575" s="1"/>
      <c r="T4575" s="1" t="s">
        <v>2560</v>
      </c>
      <c r="U4575" s="1" t="s">
        <v>116</v>
      </c>
      <c r="V4575" t="s">
        <v>29</v>
      </c>
      <c r="W4575"/>
      <c r="X4575" t="s">
        <v>30</v>
      </c>
    </row>
    <row r="4576" spans="2:24">
      <c r="B4576" s="2" t="s">
        <v>6613</v>
      </c>
      <c r="C4576" s="1">
        <v>9318864580</v>
      </c>
      <c r="D4576" s="1"/>
      <c r="E4576" s="1"/>
      <c r="F4576" s="1"/>
      <c r="G4576" s="1" t="s">
        <v>146</v>
      </c>
      <c r="H4576" s="1" t="s">
        <v>331</v>
      </c>
      <c r="I4576"/>
      <c r="J4576"/>
      <c r="K4576"/>
      <c r="L4576"/>
      <c r="M4576"/>
      <c r="N4576"/>
      <c r="O4576"/>
      <c r="Q4576" t="s">
        <v>25</v>
      </c>
      <c r="R4576" s="1"/>
      <c r="S4576" s="1"/>
      <c r="T4576" s="1" t="s">
        <v>1502</v>
      </c>
      <c r="U4576" s="1" t="s">
        <v>477</v>
      </c>
      <c r="V4576" t="s">
        <v>29</v>
      </c>
      <c r="W4576"/>
      <c r="X4576" t="s">
        <v>30</v>
      </c>
    </row>
    <row r="4577" spans="2:24">
      <c r="B4577" s="2" t="s">
        <v>6614</v>
      </c>
      <c r="C4577" s="1">
        <v>9422789927</v>
      </c>
      <c r="D4577" s="1"/>
      <c r="E4577" s="1"/>
      <c r="F4577" s="1"/>
      <c r="G4577" s="1" t="s">
        <v>146</v>
      </c>
      <c r="H4577" s="1" t="s">
        <v>247</v>
      </c>
      <c r="I4577"/>
      <c r="J4577"/>
      <c r="K4577"/>
      <c r="L4577"/>
      <c r="M4577"/>
      <c r="N4577"/>
      <c r="O4577"/>
      <c r="Q4577" t="s">
        <v>25</v>
      </c>
      <c r="R4577" s="1"/>
      <c r="S4577" s="1"/>
      <c r="T4577" s="1" t="s">
        <v>5155</v>
      </c>
      <c r="U4577" s="1" t="s">
        <v>33</v>
      </c>
      <c r="V4577" t="s">
        <v>29</v>
      </c>
      <c r="W4577"/>
      <c r="X4577" t="s">
        <v>30</v>
      </c>
    </row>
    <row r="4578" spans="2:24">
      <c r="B4578" s="2" t="s">
        <v>6615</v>
      </c>
      <c r="C4578" s="1">
        <v>7651927901</v>
      </c>
      <c r="D4578" s="1"/>
      <c r="E4578" s="1"/>
      <c r="F4578" s="1"/>
      <c r="G4578" s="1" t="s">
        <v>146</v>
      </c>
      <c r="H4578" s="1" t="s">
        <v>331</v>
      </c>
      <c r="I4578"/>
      <c r="J4578"/>
      <c r="K4578"/>
      <c r="L4578"/>
      <c r="M4578"/>
      <c r="N4578"/>
      <c r="O4578"/>
      <c r="Q4578" t="s">
        <v>25</v>
      </c>
      <c r="R4578" s="1"/>
      <c r="S4578" s="1"/>
      <c r="T4578" s="1" t="s">
        <v>333</v>
      </c>
      <c r="U4578" s="1" t="s">
        <v>28</v>
      </c>
      <c r="V4578" t="s">
        <v>29</v>
      </c>
      <c r="W4578"/>
      <c r="X4578" t="s">
        <v>30</v>
      </c>
    </row>
    <row r="4579" spans="2:24">
      <c r="B4579" s="2" t="s">
        <v>6616</v>
      </c>
      <c r="C4579" s="1"/>
      <c r="D4579" s="1"/>
      <c r="E4579" s="1"/>
      <c r="F4579" s="1"/>
      <c r="G4579" s="1" t="s">
        <v>199</v>
      </c>
      <c r="H4579" s="1" t="s">
        <v>57</v>
      </c>
      <c r="I4579"/>
      <c r="J4579"/>
      <c r="K4579"/>
      <c r="L4579"/>
      <c r="M4579"/>
      <c r="N4579"/>
      <c r="O4579"/>
      <c r="Q4579" t="s">
        <v>25</v>
      </c>
      <c r="R4579" s="1"/>
      <c r="S4579" s="1"/>
      <c r="T4579" s="1" t="s">
        <v>962</v>
      </c>
      <c r="U4579" s="1" t="s">
        <v>240</v>
      </c>
      <c r="V4579" t="s">
        <v>29</v>
      </c>
      <c r="W4579"/>
      <c r="X4579" t="s">
        <v>30</v>
      </c>
    </row>
    <row r="4580" spans="2:24">
      <c r="B4580" s="2" t="s">
        <v>6617</v>
      </c>
      <c r="C4580" s="1">
        <v>8851118460</v>
      </c>
      <c r="D4580" s="1"/>
      <c r="E4580" s="1"/>
      <c r="F4580" s="1"/>
      <c r="G4580" s="1" t="s">
        <v>72</v>
      </c>
      <c r="H4580" s="1" t="s">
        <v>46</v>
      </c>
      <c r="I4580"/>
      <c r="J4580"/>
      <c r="K4580"/>
      <c r="L4580"/>
      <c r="M4580"/>
      <c r="N4580"/>
      <c r="O4580"/>
      <c r="Q4580" t="s">
        <v>25</v>
      </c>
      <c r="R4580" s="1" t="s">
        <v>6618</v>
      </c>
      <c r="S4580" s="1"/>
      <c r="T4580" s="1" t="s">
        <v>423</v>
      </c>
      <c r="U4580" s="1" t="s">
        <v>240</v>
      </c>
      <c r="V4580" t="s">
        <v>29</v>
      </c>
      <c r="W4580"/>
      <c r="X4580" t="s">
        <v>30</v>
      </c>
    </row>
    <row r="4581" spans="2:24">
      <c r="B4581" s="2" t="s">
        <v>6619</v>
      </c>
      <c r="C4581" s="1">
        <v>7028897932</v>
      </c>
      <c r="D4581" s="1"/>
      <c r="E4581" s="1"/>
      <c r="F4581" s="1"/>
      <c r="G4581" s="1" t="s">
        <v>45</v>
      </c>
      <c r="H4581" s="1" t="s">
        <v>46</v>
      </c>
      <c r="I4581"/>
      <c r="J4581"/>
      <c r="K4581"/>
      <c r="L4581"/>
      <c r="M4581"/>
      <c r="N4581"/>
      <c r="O4581"/>
      <c r="Q4581" t="s">
        <v>25</v>
      </c>
      <c r="R4581" s="1"/>
      <c r="S4581" s="1"/>
      <c r="T4581" s="1" t="s">
        <v>2664</v>
      </c>
      <c r="U4581" s="1" t="s">
        <v>33</v>
      </c>
      <c r="V4581" t="s">
        <v>29</v>
      </c>
      <c r="W4581"/>
      <c r="X4581" t="s">
        <v>30</v>
      </c>
    </row>
    <row r="4582" spans="2:24">
      <c r="B4582" s="2" t="s">
        <v>6620</v>
      </c>
      <c r="C4582" s="1">
        <v>9795634886</v>
      </c>
      <c r="D4582" s="1"/>
      <c r="E4582" s="1"/>
      <c r="F4582" s="1"/>
      <c r="G4582" s="1" t="s">
        <v>45</v>
      </c>
      <c r="H4582" s="1" t="s">
        <v>57</v>
      </c>
      <c r="I4582"/>
      <c r="J4582"/>
      <c r="K4582"/>
      <c r="L4582"/>
      <c r="M4582"/>
      <c r="N4582"/>
      <c r="O4582"/>
      <c r="Q4582" t="s">
        <v>25</v>
      </c>
      <c r="R4582" s="1"/>
      <c r="S4582" s="1"/>
      <c r="T4582" s="1" t="s">
        <v>217</v>
      </c>
      <c r="U4582" s="1" t="s">
        <v>28</v>
      </c>
      <c r="V4582" t="s">
        <v>29</v>
      </c>
      <c r="W4582"/>
      <c r="X4582" t="s">
        <v>30</v>
      </c>
    </row>
    <row r="4583" spans="2:24">
      <c r="B4583" s="2" t="s">
        <v>6621</v>
      </c>
      <c r="C4583" s="1">
        <v>9810945546</v>
      </c>
      <c r="D4583" s="1"/>
      <c r="E4583" s="1"/>
      <c r="F4583" s="1"/>
      <c r="G4583" s="1" t="s">
        <v>45</v>
      </c>
      <c r="H4583" s="1" t="s">
        <v>92</v>
      </c>
      <c r="I4583"/>
      <c r="J4583"/>
      <c r="K4583"/>
      <c r="L4583"/>
      <c r="M4583"/>
      <c r="N4583"/>
      <c r="O4583"/>
      <c r="Q4583" t="s">
        <v>25</v>
      </c>
      <c r="R4583" s="1" t="s">
        <v>6622</v>
      </c>
      <c r="S4583" s="1"/>
      <c r="T4583" s="1" t="s">
        <v>1079</v>
      </c>
      <c r="U4583" s="1" t="s">
        <v>53</v>
      </c>
      <c r="V4583" t="s">
        <v>29</v>
      </c>
      <c r="W4583"/>
      <c r="X4583" t="s">
        <v>30</v>
      </c>
    </row>
    <row r="4584" spans="2:24">
      <c r="B4584" s="2" t="s">
        <v>6623</v>
      </c>
      <c r="C4584" s="1">
        <v>8792646199</v>
      </c>
      <c r="D4584" s="1"/>
      <c r="E4584" s="1"/>
      <c r="F4584" s="1"/>
      <c r="G4584" s="1" t="s">
        <v>45</v>
      </c>
      <c r="H4584" s="1" t="s">
        <v>57</v>
      </c>
      <c r="I4584"/>
      <c r="J4584"/>
      <c r="K4584"/>
      <c r="L4584"/>
      <c r="M4584"/>
      <c r="N4584"/>
      <c r="O4584"/>
      <c r="Q4584" t="s">
        <v>25</v>
      </c>
      <c r="R4584" s="1"/>
      <c r="S4584" s="1"/>
      <c r="T4584" s="1" t="s">
        <v>6036</v>
      </c>
      <c r="U4584" s="1" t="s">
        <v>102</v>
      </c>
      <c r="V4584" t="s">
        <v>29</v>
      </c>
      <c r="W4584"/>
      <c r="X4584" t="s">
        <v>30</v>
      </c>
    </row>
    <row r="4585" spans="2:24">
      <c r="B4585" s="2" t="s">
        <v>6624</v>
      </c>
      <c r="C4585" s="1">
        <v>9810064563</v>
      </c>
      <c r="D4585" s="1"/>
      <c r="E4585" s="1"/>
      <c r="F4585" s="1"/>
      <c r="G4585" s="1" t="s">
        <v>45</v>
      </c>
      <c r="H4585" s="1" t="s">
        <v>57</v>
      </c>
      <c r="I4585"/>
      <c r="J4585"/>
      <c r="K4585"/>
      <c r="L4585"/>
      <c r="M4585"/>
      <c r="N4585"/>
      <c r="O4585"/>
      <c r="Q4585" t="s">
        <v>25</v>
      </c>
      <c r="R4585" s="1" t="s">
        <v>6625</v>
      </c>
      <c r="S4585" s="1"/>
      <c r="T4585" s="1" t="s">
        <v>73</v>
      </c>
      <c r="U4585" s="1" t="s">
        <v>53</v>
      </c>
      <c r="V4585" t="s">
        <v>29</v>
      </c>
      <c r="W4585"/>
      <c r="X4585" t="s">
        <v>30</v>
      </c>
    </row>
    <row r="4586" spans="2:24">
      <c r="B4586" s="2" t="s">
        <v>6626</v>
      </c>
      <c r="C4586" s="1">
        <v>7719843942</v>
      </c>
      <c r="D4586" s="1"/>
      <c r="E4586" s="1"/>
      <c r="F4586" s="1"/>
      <c r="G4586" s="1" t="s">
        <v>72</v>
      </c>
      <c r="H4586" s="1" t="s">
        <v>46</v>
      </c>
      <c r="I4586"/>
      <c r="J4586"/>
      <c r="K4586"/>
      <c r="L4586"/>
      <c r="M4586"/>
      <c r="N4586"/>
      <c r="O4586"/>
      <c r="Q4586" t="s">
        <v>25</v>
      </c>
      <c r="R4586" s="1"/>
      <c r="S4586" s="1"/>
      <c r="T4586" s="1" t="s">
        <v>6627</v>
      </c>
      <c r="U4586" s="1" t="s">
        <v>319</v>
      </c>
      <c r="V4586" t="s">
        <v>29</v>
      </c>
      <c r="W4586"/>
      <c r="X4586" t="s">
        <v>30</v>
      </c>
    </row>
    <row r="4587" spans="2:24">
      <c r="B4587" s="2" t="s">
        <v>6628</v>
      </c>
      <c r="C4587" s="1">
        <v>8250574370</v>
      </c>
      <c r="D4587" s="1"/>
      <c r="E4587" s="1"/>
      <c r="F4587" s="1"/>
      <c r="G4587" s="1" t="s">
        <v>146</v>
      </c>
      <c r="H4587" s="1" t="s">
        <v>695</v>
      </c>
      <c r="I4587"/>
      <c r="J4587"/>
      <c r="K4587"/>
      <c r="L4587"/>
      <c r="M4587"/>
      <c r="N4587"/>
      <c r="O4587"/>
      <c r="Q4587" t="s">
        <v>25</v>
      </c>
      <c r="R4587" s="1"/>
      <c r="S4587" s="1"/>
      <c r="T4587" s="1" t="s">
        <v>6629</v>
      </c>
      <c r="U4587" s="1" t="s">
        <v>70</v>
      </c>
      <c r="V4587" t="s">
        <v>29</v>
      </c>
      <c r="W4587"/>
      <c r="X4587" t="s">
        <v>30</v>
      </c>
    </row>
    <row r="4588" spans="2:24">
      <c r="B4588" s="2" t="s">
        <v>6630</v>
      </c>
      <c r="C4588" s="1">
        <v>9682641510</v>
      </c>
      <c r="D4588" s="1"/>
      <c r="E4588" s="1"/>
      <c r="F4588" s="1"/>
      <c r="G4588" s="1" t="s">
        <v>146</v>
      </c>
      <c r="H4588" s="1" t="s">
        <v>247</v>
      </c>
      <c r="I4588"/>
      <c r="J4588"/>
      <c r="K4588"/>
      <c r="L4588"/>
      <c r="M4588"/>
      <c r="N4588"/>
      <c r="O4588"/>
      <c r="Q4588" t="s">
        <v>25</v>
      </c>
      <c r="R4588" s="1" t="s">
        <v>6631</v>
      </c>
      <c r="S4588" s="1"/>
      <c r="T4588" s="1" t="s">
        <v>1746</v>
      </c>
      <c r="U4588" s="1" t="s">
        <v>148</v>
      </c>
      <c r="V4588" t="s">
        <v>29</v>
      </c>
      <c r="W4588"/>
      <c r="X4588" t="s">
        <v>30</v>
      </c>
    </row>
    <row r="4589" spans="2:24">
      <c r="B4589" s="2" t="s">
        <v>6632</v>
      </c>
      <c r="C4589" s="1">
        <v>9811204441</v>
      </c>
      <c r="D4589" s="1"/>
      <c r="E4589" s="1"/>
      <c r="F4589" s="1"/>
      <c r="G4589" s="1" t="s">
        <v>146</v>
      </c>
      <c r="H4589" s="1" t="s">
        <v>695</v>
      </c>
      <c r="I4589"/>
      <c r="J4589"/>
      <c r="K4589"/>
      <c r="L4589"/>
      <c r="M4589"/>
      <c r="N4589"/>
      <c r="O4589"/>
      <c r="Q4589" t="s">
        <v>25</v>
      </c>
      <c r="R4589" s="1" t="s">
        <v>6633</v>
      </c>
      <c r="S4589" s="1"/>
      <c r="T4589" s="1" t="s">
        <v>423</v>
      </c>
      <c r="U4589" s="1" t="s">
        <v>28</v>
      </c>
      <c r="V4589" t="s">
        <v>29</v>
      </c>
      <c r="W4589"/>
      <c r="X4589" t="s">
        <v>30</v>
      </c>
    </row>
    <row r="4590" spans="2:24">
      <c r="B4590" s="2" t="s">
        <v>6634</v>
      </c>
      <c r="C4590" s="1">
        <v>7218606692</v>
      </c>
      <c r="D4590" s="1"/>
      <c r="E4590" s="1"/>
      <c r="F4590" s="1"/>
      <c r="G4590" s="1" t="s">
        <v>45</v>
      </c>
      <c r="H4590" s="1" t="s">
        <v>46</v>
      </c>
      <c r="I4590"/>
      <c r="J4590"/>
      <c r="K4590"/>
      <c r="L4590"/>
      <c r="M4590"/>
      <c r="N4590"/>
      <c r="O4590"/>
      <c r="Q4590" t="s">
        <v>25</v>
      </c>
      <c r="R4590" s="1" t="s">
        <v>6635</v>
      </c>
      <c r="S4590" s="1"/>
      <c r="T4590" s="1" t="s">
        <v>305</v>
      </c>
      <c r="U4590" s="1" t="s">
        <v>33</v>
      </c>
      <c r="V4590" t="s">
        <v>29</v>
      </c>
      <c r="W4590"/>
      <c r="X4590" t="s">
        <v>30</v>
      </c>
    </row>
    <row r="4591" spans="2:24">
      <c r="B4591" s="2" t="s">
        <v>6636</v>
      </c>
      <c r="C4591" s="1">
        <v>8904633518</v>
      </c>
      <c r="D4591" s="1"/>
      <c r="E4591" s="1"/>
      <c r="F4591" s="1"/>
      <c r="G4591" s="1" t="s">
        <v>146</v>
      </c>
      <c r="H4591" s="1" t="s">
        <v>247</v>
      </c>
      <c r="I4591"/>
      <c r="J4591"/>
      <c r="K4591"/>
      <c r="L4591"/>
      <c r="M4591"/>
      <c r="N4591"/>
      <c r="O4591"/>
      <c r="Q4591" t="s">
        <v>25</v>
      </c>
      <c r="R4591" s="1" t="s">
        <v>6637</v>
      </c>
      <c r="S4591" s="1"/>
      <c r="T4591" s="1" t="s">
        <v>631</v>
      </c>
      <c r="U4591" s="1" t="s">
        <v>102</v>
      </c>
      <c r="V4591" t="s">
        <v>29</v>
      </c>
      <c r="W4591"/>
      <c r="X4591" t="s">
        <v>30</v>
      </c>
    </row>
    <row r="4592" spans="2:24">
      <c r="B4592" s="2" t="s">
        <v>6638</v>
      </c>
      <c r="C4592" s="1">
        <v>9935085480</v>
      </c>
      <c r="D4592" s="1"/>
      <c r="E4592" s="1"/>
      <c r="F4592" s="1"/>
      <c r="G4592" s="1" t="s">
        <v>146</v>
      </c>
      <c r="H4592" s="1" t="s">
        <v>247</v>
      </c>
      <c r="I4592"/>
      <c r="J4592"/>
      <c r="K4592"/>
      <c r="L4592"/>
      <c r="M4592"/>
      <c r="N4592"/>
      <c r="O4592"/>
      <c r="Q4592" t="s">
        <v>25</v>
      </c>
      <c r="R4592" s="1"/>
      <c r="S4592" s="1"/>
      <c r="T4592" s="1" t="s">
        <v>294</v>
      </c>
      <c r="U4592" s="1" t="s">
        <v>28</v>
      </c>
      <c r="V4592" t="s">
        <v>29</v>
      </c>
      <c r="W4592"/>
      <c r="X4592" t="s">
        <v>30</v>
      </c>
    </row>
    <row r="4593" spans="2:24">
      <c r="B4593" s="2" t="s">
        <v>6639</v>
      </c>
      <c r="C4593" s="1">
        <v>9680633635</v>
      </c>
      <c r="D4593" s="1"/>
      <c r="E4593" s="1"/>
      <c r="F4593" s="1"/>
      <c r="G4593" s="1" t="s">
        <v>146</v>
      </c>
      <c r="H4593" s="1" t="s">
        <v>331</v>
      </c>
      <c r="I4593"/>
      <c r="J4593"/>
      <c r="K4593"/>
      <c r="L4593"/>
      <c r="M4593"/>
      <c r="N4593"/>
      <c r="O4593"/>
      <c r="Q4593" t="s">
        <v>25</v>
      </c>
      <c r="R4593" s="1" t="s">
        <v>6640</v>
      </c>
      <c r="S4593" s="1"/>
      <c r="T4593" s="1" t="s">
        <v>1990</v>
      </c>
      <c r="U4593" s="1" t="s">
        <v>43</v>
      </c>
      <c r="V4593" t="s">
        <v>29</v>
      </c>
      <c r="W4593"/>
      <c r="X4593" t="s">
        <v>30</v>
      </c>
    </row>
    <row r="4594" spans="2:24">
      <c r="B4594" s="2" t="s">
        <v>6641</v>
      </c>
      <c r="C4594" s="1">
        <v>9142111550</v>
      </c>
      <c r="D4594" s="1"/>
      <c r="E4594" s="1"/>
      <c r="F4594" s="1"/>
      <c r="G4594" s="1" t="s">
        <v>72</v>
      </c>
      <c r="H4594" s="1" t="s">
        <v>92</v>
      </c>
      <c r="I4594"/>
      <c r="J4594"/>
      <c r="K4594"/>
      <c r="L4594"/>
      <c r="M4594"/>
      <c r="N4594"/>
      <c r="O4594"/>
      <c r="Q4594" t="s">
        <v>25</v>
      </c>
      <c r="R4594" s="1"/>
      <c r="S4594" s="1"/>
      <c r="T4594" s="1" t="s">
        <v>1435</v>
      </c>
      <c r="U4594" s="1" t="s">
        <v>60</v>
      </c>
      <c r="V4594" t="s">
        <v>29</v>
      </c>
      <c r="W4594"/>
      <c r="X4594" t="s">
        <v>30</v>
      </c>
    </row>
    <row r="4595" spans="2:24">
      <c r="B4595" s="2" t="s">
        <v>6642</v>
      </c>
      <c r="C4595" s="1">
        <v>9555065650</v>
      </c>
      <c r="D4595" s="1"/>
      <c r="E4595" s="1"/>
      <c r="F4595" s="1"/>
      <c r="G4595" s="1" t="s">
        <v>146</v>
      </c>
      <c r="H4595" s="1" t="s">
        <v>247</v>
      </c>
      <c r="I4595"/>
      <c r="J4595"/>
      <c r="K4595"/>
      <c r="L4595"/>
      <c r="M4595"/>
      <c r="N4595"/>
      <c r="O4595"/>
      <c r="Q4595" t="s">
        <v>25</v>
      </c>
      <c r="R4595" s="1"/>
      <c r="S4595" s="1"/>
      <c r="T4595" s="1" t="s">
        <v>374</v>
      </c>
      <c r="U4595" s="1" t="s">
        <v>78</v>
      </c>
      <c r="V4595" t="s">
        <v>29</v>
      </c>
      <c r="W4595"/>
      <c r="X4595" t="s">
        <v>30</v>
      </c>
    </row>
    <row r="4596" spans="2:24">
      <c r="B4596" s="2" t="s">
        <v>6643</v>
      </c>
      <c r="C4596" s="1">
        <v>9962655699</v>
      </c>
      <c r="D4596" s="1"/>
      <c r="E4596" s="1"/>
      <c r="F4596" s="1"/>
      <c r="G4596" s="1" t="s">
        <v>146</v>
      </c>
      <c r="H4596" s="1" t="s">
        <v>247</v>
      </c>
      <c r="I4596"/>
      <c r="J4596"/>
      <c r="K4596"/>
      <c r="L4596"/>
      <c r="M4596"/>
      <c r="N4596"/>
      <c r="O4596"/>
      <c r="Q4596" t="s">
        <v>25</v>
      </c>
      <c r="R4596" s="1" t="s">
        <v>6644</v>
      </c>
      <c r="S4596" s="1"/>
      <c r="T4596" s="1" t="s">
        <v>651</v>
      </c>
      <c r="U4596" s="1" t="s">
        <v>60</v>
      </c>
      <c r="V4596" t="s">
        <v>29</v>
      </c>
      <c r="W4596"/>
      <c r="X4596" t="s">
        <v>30</v>
      </c>
    </row>
    <row r="4597" spans="2:24">
      <c r="B4597" s="2" t="s">
        <v>6645</v>
      </c>
      <c r="C4597" s="1">
        <v>9467277772</v>
      </c>
      <c r="D4597" s="1"/>
      <c r="E4597" s="1"/>
      <c r="F4597" s="1"/>
      <c r="G4597" s="1" t="s">
        <v>146</v>
      </c>
      <c r="H4597" s="1" t="s">
        <v>331</v>
      </c>
      <c r="I4597"/>
      <c r="J4597"/>
      <c r="K4597"/>
      <c r="L4597"/>
      <c r="M4597"/>
      <c r="N4597"/>
      <c r="O4597"/>
      <c r="Q4597" t="s">
        <v>25</v>
      </c>
      <c r="R4597" s="1" t="s">
        <v>6646</v>
      </c>
      <c r="S4597" s="1"/>
      <c r="T4597" s="1" t="s">
        <v>575</v>
      </c>
      <c r="U4597" s="1" t="s">
        <v>78</v>
      </c>
      <c r="V4597" t="s">
        <v>29</v>
      </c>
      <c r="W4597"/>
      <c r="X4597" t="s">
        <v>30</v>
      </c>
    </row>
    <row r="4598" spans="2:24">
      <c r="B4598" s="2" t="s">
        <v>6647</v>
      </c>
      <c r="C4598" s="1">
        <v>8793345699</v>
      </c>
      <c r="D4598" s="1"/>
      <c r="E4598" s="1"/>
      <c r="F4598" s="1"/>
      <c r="G4598" s="1" t="s">
        <v>146</v>
      </c>
      <c r="H4598" s="1" t="s">
        <v>247</v>
      </c>
      <c r="I4598"/>
      <c r="J4598"/>
      <c r="K4598"/>
      <c r="L4598"/>
      <c r="M4598"/>
      <c r="N4598"/>
      <c r="O4598"/>
      <c r="Q4598" t="s">
        <v>25</v>
      </c>
      <c r="R4598" s="1" t="s">
        <v>6648</v>
      </c>
      <c r="S4598" s="1"/>
      <c r="T4598" s="1" t="s">
        <v>2845</v>
      </c>
      <c r="U4598" s="1" t="s">
        <v>33</v>
      </c>
      <c r="V4598" t="s">
        <v>29</v>
      </c>
      <c r="W4598"/>
      <c r="X4598" t="s">
        <v>30</v>
      </c>
    </row>
    <row r="4599" spans="2:24">
      <c r="B4599" s="2" t="s">
        <v>6649</v>
      </c>
      <c r="C4599" s="1">
        <v>8865889615</v>
      </c>
      <c r="D4599" s="1"/>
      <c r="E4599" s="1"/>
      <c r="F4599" s="1"/>
      <c r="G4599" s="1" t="s">
        <v>146</v>
      </c>
      <c r="H4599" s="1" t="s">
        <v>331</v>
      </c>
      <c r="I4599"/>
      <c r="J4599"/>
      <c r="K4599"/>
      <c r="L4599"/>
      <c r="M4599"/>
      <c r="N4599"/>
      <c r="O4599"/>
      <c r="Q4599" t="s">
        <v>25</v>
      </c>
      <c r="R4599" s="1"/>
      <c r="S4599" s="1"/>
      <c r="T4599" s="1" t="s">
        <v>6650</v>
      </c>
      <c r="U4599" s="1" t="s">
        <v>28</v>
      </c>
      <c r="V4599" t="s">
        <v>29</v>
      </c>
      <c r="W4599"/>
      <c r="X4599" t="s">
        <v>30</v>
      </c>
    </row>
    <row r="4600" spans="2:24">
      <c r="B4600" s="2" t="s">
        <v>6651</v>
      </c>
      <c r="C4600" s="1">
        <v>7042184654</v>
      </c>
      <c r="D4600" s="1"/>
      <c r="E4600" s="1"/>
      <c r="F4600" s="1"/>
      <c r="G4600" s="1" t="s">
        <v>6652</v>
      </c>
      <c r="H4600" s="1" t="s">
        <v>46</v>
      </c>
      <c r="I4600"/>
      <c r="J4600"/>
      <c r="K4600"/>
      <c r="L4600"/>
      <c r="M4600"/>
      <c r="N4600"/>
      <c r="O4600"/>
      <c r="Q4600" t="s">
        <v>25</v>
      </c>
      <c r="R4600" s="1" t="s">
        <v>6653</v>
      </c>
      <c r="S4600" s="1"/>
      <c r="T4600" s="1" t="s">
        <v>6654</v>
      </c>
      <c r="U4600" s="1" t="s">
        <v>28</v>
      </c>
      <c r="V4600" t="s">
        <v>29</v>
      </c>
      <c r="W4600"/>
      <c r="X4600" t="s">
        <v>30</v>
      </c>
    </row>
    <row r="4601" spans="2:24">
      <c r="B4601" s="2" t="s">
        <v>6655</v>
      </c>
      <c r="C4601" s="1">
        <v>9306332564</v>
      </c>
      <c r="D4601" s="1"/>
      <c r="E4601" s="1"/>
      <c r="F4601" s="1"/>
      <c r="G4601" s="1" t="s">
        <v>72</v>
      </c>
      <c r="H4601" s="1" t="s">
        <v>409</v>
      </c>
      <c r="I4601"/>
      <c r="J4601"/>
      <c r="K4601"/>
      <c r="L4601"/>
      <c r="M4601"/>
      <c r="N4601"/>
      <c r="O4601"/>
      <c r="Q4601" t="s">
        <v>25</v>
      </c>
      <c r="R4601" s="1"/>
      <c r="S4601" s="1"/>
      <c r="T4601" s="1" t="s">
        <v>746</v>
      </c>
      <c r="U4601" s="1" t="s">
        <v>78</v>
      </c>
      <c r="V4601" t="s">
        <v>29</v>
      </c>
      <c r="W4601"/>
      <c r="X4601" t="s">
        <v>30</v>
      </c>
    </row>
    <row r="4602" spans="2:24">
      <c r="B4602" s="2" t="s">
        <v>6656</v>
      </c>
      <c r="C4602" s="1">
        <v>9999307856</v>
      </c>
      <c r="D4602" s="1"/>
      <c r="E4602" s="1"/>
      <c r="F4602" s="1"/>
      <c r="G4602" s="1" t="s">
        <v>45</v>
      </c>
      <c r="H4602" s="1" t="s">
        <v>46</v>
      </c>
      <c r="I4602"/>
      <c r="J4602"/>
      <c r="K4602"/>
      <c r="L4602"/>
      <c r="M4602"/>
      <c r="N4602"/>
      <c r="O4602"/>
      <c r="Q4602" t="s">
        <v>25</v>
      </c>
      <c r="R4602" s="1"/>
      <c r="S4602" s="1"/>
      <c r="T4602" s="1" t="s">
        <v>660</v>
      </c>
      <c r="U4602" s="1" t="s">
        <v>53</v>
      </c>
      <c r="V4602" t="s">
        <v>29</v>
      </c>
      <c r="W4602"/>
      <c r="X4602" t="s">
        <v>30</v>
      </c>
    </row>
    <row r="4603" spans="2:24">
      <c r="B4603" s="2" t="s">
        <v>6657</v>
      </c>
      <c r="C4603" s="1">
        <v>7982559416</v>
      </c>
      <c r="D4603" s="1"/>
      <c r="E4603" s="1"/>
      <c r="F4603" s="1"/>
      <c r="G4603" s="1" t="s">
        <v>230</v>
      </c>
      <c r="H4603" s="1" t="s">
        <v>46</v>
      </c>
      <c r="I4603"/>
      <c r="J4603"/>
      <c r="K4603"/>
      <c r="L4603"/>
      <c r="M4603"/>
      <c r="N4603"/>
      <c r="O4603"/>
      <c r="Q4603" t="s">
        <v>25</v>
      </c>
      <c r="R4603" s="1"/>
      <c r="S4603" s="1"/>
      <c r="T4603" s="1" t="s">
        <v>374</v>
      </c>
      <c r="U4603" s="1" t="s">
        <v>78</v>
      </c>
      <c r="V4603" t="s">
        <v>29</v>
      </c>
      <c r="W4603"/>
      <c r="X4603" t="s">
        <v>30</v>
      </c>
    </row>
    <row r="4604" spans="2:24">
      <c r="B4604" s="2" t="s">
        <v>6658</v>
      </c>
      <c r="C4604" s="1">
        <v>9893227533</v>
      </c>
      <c r="D4604" s="1"/>
      <c r="E4604" s="1"/>
      <c r="F4604" s="1"/>
      <c r="G4604" s="1" t="s">
        <v>146</v>
      </c>
      <c r="H4604" s="1" t="s">
        <v>331</v>
      </c>
      <c r="I4604"/>
      <c r="J4604"/>
      <c r="K4604"/>
      <c r="L4604"/>
      <c r="M4604"/>
      <c r="N4604"/>
      <c r="O4604"/>
      <c r="Q4604" t="s">
        <v>25</v>
      </c>
      <c r="R4604" s="1"/>
      <c r="S4604" s="1"/>
      <c r="T4604" s="1" t="s">
        <v>110</v>
      </c>
      <c r="U4604" s="1" t="s">
        <v>105</v>
      </c>
      <c r="V4604" t="s">
        <v>29</v>
      </c>
      <c r="W4604"/>
      <c r="X4604" t="s">
        <v>30</v>
      </c>
    </row>
    <row r="4605" spans="2:24">
      <c r="B4605" s="2" t="s">
        <v>6659</v>
      </c>
      <c r="C4605" s="1">
        <v>9625982586</v>
      </c>
      <c r="D4605" s="1"/>
      <c r="E4605" s="1"/>
      <c r="F4605" s="1"/>
      <c r="G4605" s="1" t="s">
        <v>1216</v>
      </c>
      <c r="H4605" s="1" t="s">
        <v>46</v>
      </c>
      <c r="I4605"/>
      <c r="J4605"/>
      <c r="K4605"/>
      <c r="L4605"/>
      <c r="M4605"/>
      <c r="N4605"/>
      <c r="O4605"/>
      <c r="Q4605" t="s">
        <v>25</v>
      </c>
      <c r="R4605" s="1" t="s">
        <v>6660</v>
      </c>
      <c r="S4605" s="1"/>
      <c r="T4605" s="1" t="s">
        <v>301</v>
      </c>
      <c r="U4605" s="1" t="s">
        <v>53</v>
      </c>
      <c r="V4605" t="s">
        <v>29</v>
      </c>
      <c r="W4605"/>
      <c r="X4605" t="s">
        <v>30</v>
      </c>
    </row>
    <row r="4606" spans="2:24">
      <c r="B4606" s="2" t="s">
        <v>6661</v>
      </c>
      <c r="C4606" s="1">
        <v>9718408704</v>
      </c>
      <c r="D4606" s="1"/>
      <c r="E4606" s="1"/>
      <c r="F4606" s="1"/>
      <c r="G4606" s="1" t="s">
        <v>146</v>
      </c>
      <c r="H4606" s="1" t="s">
        <v>331</v>
      </c>
      <c r="I4606"/>
      <c r="J4606"/>
      <c r="K4606"/>
      <c r="L4606"/>
      <c r="M4606"/>
      <c r="N4606"/>
      <c r="O4606"/>
      <c r="Q4606" t="s">
        <v>25</v>
      </c>
      <c r="R4606" s="1" t="s">
        <v>6662</v>
      </c>
      <c r="S4606" s="1"/>
      <c r="T4606" s="1" t="s">
        <v>594</v>
      </c>
      <c r="U4606" s="1" t="s">
        <v>53</v>
      </c>
      <c r="V4606" t="s">
        <v>29</v>
      </c>
      <c r="W4606"/>
      <c r="X4606" t="s">
        <v>30</v>
      </c>
    </row>
    <row r="4607" spans="2:24">
      <c r="B4607" s="2" t="s">
        <v>6663</v>
      </c>
      <c r="C4607" s="1">
        <v>9816764179</v>
      </c>
      <c r="D4607" s="1"/>
      <c r="E4607" s="1"/>
      <c r="F4607" s="1"/>
      <c r="G4607" s="1" t="s">
        <v>146</v>
      </c>
      <c r="H4607" s="1" t="s">
        <v>476</v>
      </c>
      <c r="I4607"/>
      <c r="J4607"/>
      <c r="K4607"/>
      <c r="L4607"/>
      <c r="M4607"/>
      <c r="N4607"/>
      <c r="O4607"/>
      <c r="Q4607" t="s">
        <v>25</v>
      </c>
      <c r="R4607" s="1"/>
      <c r="S4607" s="1"/>
      <c r="T4607" s="1" t="s">
        <v>2342</v>
      </c>
      <c r="U4607" s="1" t="s">
        <v>477</v>
      </c>
      <c r="V4607" t="s">
        <v>29</v>
      </c>
      <c r="W4607"/>
      <c r="X4607" t="s">
        <v>30</v>
      </c>
    </row>
    <row r="4608" spans="2:24">
      <c r="B4608" s="2" t="s">
        <v>6664</v>
      </c>
      <c r="C4608" s="1">
        <v>9897696839</v>
      </c>
      <c r="D4608" s="1"/>
      <c r="E4608" s="1"/>
      <c r="F4608" s="1"/>
      <c r="G4608" s="1" t="s">
        <v>146</v>
      </c>
      <c r="H4608" s="1" t="s">
        <v>1268</v>
      </c>
      <c r="I4608"/>
      <c r="J4608"/>
      <c r="K4608"/>
      <c r="L4608"/>
      <c r="M4608"/>
      <c r="N4608"/>
      <c r="O4608"/>
      <c r="Q4608" t="s">
        <v>25</v>
      </c>
      <c r="R4608" s="1"/>
      <c r="S4608" s="1"/>
      <c r="T4608" s="1" t="s">
        <v>459</v>
      </c>
      <c r="U4608" s="1" t="s">
        <v>289</v>
      </c>
      <c r="V4608" t="s">
        <v>29</v>
      </c>
      <c r="W4608"/>
      <c r="X4608" t="s">
        <v>30</v>
      </c>
    </row>
    <row r="4609" spans="2:24">
      <c r="B4609" s="2" t="s">
        <v>6665</v>
      </c>
      <c r="C4609" s="1">
        <v>8506074406</v>
      </c>
      <c r="D4609" s="1"/>
      <c r="E4609" s="1"/>
      <c r="F4609" s="1"/>
      <c r="G4609" s="1" t="s">
        <v>45</v>
      </c>
      <c r="H4609" s="1" t="s">
        <v>46</v>
      </c>
      <c r="I4609"/>
      <c r="J4609"/>
      <c r="K4609"/>
      <c r="L4609"/>
      <c r="M4609"/>
      <c r="N4609"/>
      <c r="O4609"/>
      <c r="Q4609" t="s">
        <v>25</v>
      </c>
      <c r="R4609" s="1" t="s">
        <v>6666</v>
      </c>
      <c r="S4609" s="1"/>
      <c r="T4609" s="1" t="s">
        <v>423</v>
      </c>
      <c r="U4609" s="1" t="s">
        <v>28</v>
      </c>
      <c r="V4609" t="s">
        <v>29</v>
      </c>
      <c r="W4609"/>
      <c r="X4609" t="s">
        <v>30</v>
      </c>
    </row>
    <row r="4610" spans="2:24">
      <c r="B4610" s="2" t="s">
        <v>6667</v>
      </c>
      <c r="C4610" s="1">
        <v>9999881047</v>
      </c>
      <c r="D4610" s="1"/>
      <c r="E4610" s="1"/>
      <c r="F4610" s="1"/>
      <c r="G4610" s="1" t="s">
        <v>146</v>
      </c>
      <c r="H4610" s="1" t="s">
        <v>247</v>
      </c>
      <c r="I4610"/>
      <c r="J4610"/>
      <c r="K4610"/>
      <c r="L4610"/>
      <c r="M4610"/>
      <c r="N4610"/>
      <c r="O4610"/>
      <c r="Q4610" t="s">
        <v>25</v>
      </c>
      <c r="R4610" s="1"/>
      <c r="S4610" s="1"/>
      <c r="T4610" s="1" t="s">
        <v>93</v>
      </c>
      <c r="U4610" s="1" t="s">
        <v>53</v>
      </c>
      <c r="V4610" t="s">
        <v>29</v>
      </c>
      <c r="W4610"/>
      <c r="X4610" t="s">
        <v>30</v>
      </c>
    </row>
    <row r="4611" spans="2:24">
      <c r="B4611" s="2" t="s">
        <v>6668</v>
      </c>
      <c r="C4611" s="1">
        <v>9811167042</v>
      </c>
      <c r="D4611" s="1"/>
      <c r="E4611" s="1"/>
      <c r="F4611" s="1"/>
      <c r="G4611" s="1" t="s">
        <v>72</v>
      </c>
      <c r="H4611" s="1" t="s">
        <v>57</v>
      </c>
      <c r="I4611"/>
      <c r="J4611"/>
      <c r="K4611"/>
      <c r="L4611"/>
      <c r="M4611"/>
      <c r="N4611"/>
      <c r="O4611"/>
      <c r="Q4611" t="s">
        <v>25</v>
      </c>
      <c r="R4611" s="1"/>
      <c r="S4611" s="1"/>
      <c r="T4611" s="1" t="s">
        <v>382</v>
      </c>
      <c r="U4611" s="1" t="s">
        <v>53</v>
      </c>
      <c r="V4611" t="s">
        <v>29</v>
      </c>
      <c r="W4611"/>
      <c r="X4611" t="s">
        <v>30</v>
      </c>
    </row>
    <row r="4612" spans="2:24">
      <c r="B4612" s="2" t="s">
        <v>6669</v>
      </c>
      <c r="C4612" s="1">
        <v>9205155083</v>
      </c>
      <c r="D4612" s="1"/>
      <c r="E4612" s="1"/>
      <c r="F4612" s="1"/>
      <c r="G4612" s="1" t="s">
        <v>72</v>
      </c>
      <c r="H4612" s="1" t="s">
        <v>1065</v>
      </c>
      <c r="I4612"/>
      <c r="J4612"/>
      <c r="K4612"/>
      <c r="L4612"/>
      <c r="M4612"/>
      <c r="N4612"/>
      <c r="O4612"/>
      <c r="Q4612" t="s">
        <v>25</v>
      </c>
      <c r="R4612" s="1"/>
      <c r="S4612" s="1"/>
      <c r="T4612" s="1" t="s">
        <v>84</v>
      </c>
      <c r="U4612" s="1" t="s">
        <v>53</v>
      </c>
      <c r="V4612" t="s">
        <v>29</v>
      </c>
      <c r="W4612"/>
      <c r="X4612" t="s">
        <v>30</v>
      </c>
    </row>
    <row r="4613" spans="2:24">
      <c r="B4613" s="2" t="s">
        <v>6670</v>
      </c>
      <c r="C4613" s="1">
        <v>9797273413</v>
      </c>
      <c r="D4613" s="1"/>
      <c r="E4613" s="1"/>
      <c r="F4613" s="1"/>
      <c r="G4613" s="1" t="s">
        <v>915</v>
      </c>
      <c r="H4613" s="1" t="s">
        <v>57</v>
      </c>
      <c r="I4613"/>
      <c r="J4613"/>
      <c r="K4613"/>
      <c r="L4613"/>
      <c r="M4613"/>
      <c r="N4613"/>
      <c r="O4613"/>
      <c r="Q4613" t="s">
        <v>25</v>
      </c>
      <c r="R4613" s="1" t="s">
        <v>6671</v>
      </c>
      <c r="S4613" s="1"/>
      <c r="T4613" s="1" t="s">
        <v>147</v>
      </c>
      <c r="U4613" s="1" t="s">
        <v>148</v>
      </c>
      <c r="V4613" t="s">
        <v>29</v>
      </c>
      <c r="W4613"/>
      <c r="X4613" t="s">
        <v>30</v>
      </c>
    </row>
    <row r="4614" spans="2:24">
      <c r="B4614" s="2" t="s">
        <v>6672</v>
      </c>
      <c r="C4614" s="1">
        <v>7061526423</v>
      </c>
      <c r="D4614" s="1"/>
      <c r="E4614" s="1"/>
      <c r="F4614" s="1"/>
      <c r="G4614" s="1" t="s">
        <v>2644</v>
      </c>
      <c r="H4614" s="1" t="s">
        <v>46</v>
      </c>
      <c r="I4614"/>
      <c r="J4614"/>
      <c r="K4614"/>
      <c r="L4614"/>
      <c r="M4614"/>
      <c r="N4614"/>
      <c r="O4614"/>
      <c r="Q4614" t="s">
        <v>25</v>
      </c>
      <c r="R4614" s="1" t="s">
        <v>6673</v>
      </c>
      <c r="S4614" s="1"/>
      <c r="T4614" s="1" t="s">
        <v>594</v>
      </c>
      <c r="U4614" s="1" t="s">
        <v>53</v>
      </c>
      <c r="V4614" t="s">
        <v>29</v>
      </c>
      <c r="W4614"/>
      <c r="X4614" t="s">
        <v>30</v>
      </c>
    </row>
    <row r="4615" spans="2:24">
      <c r="B4615" s="2" t="s">
        <v>6674</v>
      </c>
      <c r="C4615" s="1">
        <v>9552644788</v>
      </c>
      <c r="D4615" s="1"/>
      <c r="E4615" s="1"/>
      <c r="F4615" s="1"/>
      <c r="G4615" s="1" t="s">
        <v>45</v>
      </c>
      <c r="H4615" s="1" t="s">
        <v>57</v>
      </c>
      <c r="I4615"/>
      <c r="J4615"/>
      <c r="K4615"/>
      <c r="L4615"/>
      <c r="M4615"/>
      <c r="N4615"/>
      <c r="O4615"/>
      <c r="Q4615" t="s">
        <v>25</v>
      </c>
      <c r="R4615" s="1"/>
      <c r="S4615" s="1"/>
      <c r="T4615" s="1" t="s">
        <v>2847</v>
      </c>
      <c r="U4615" s="1" t="s">
        <v>33</v>
      </c>
      <c r="V4615" t="s">
        <v>29</v>
      </c>
      <c r="W4615"/>
      <c r="X4615" t="s">
        <v>30</v>
      </c>
    </row>
    <row r="4616" spans="2:24">
      <c r="B4616" s="2" t="s">
        <v>6675</v>
      </c>
      <c r="C4616" s="1">
        <f>919902981584</f>
        <v>919902981584</v>
      </c>
      <c r="D4616" s="1"/>
      <c r="E4616" s="1"/>
      <c r="F4616" s="1"/>
      <c r="G4616" s="1" t="s">
        <v>146</v>
      </c>
      <c r="H4616" s="1" t="s">
        <v>46</v>
      </c>
      <c r="I4616"/>
      <c r="J4616"/>
      <c r="K4616"/>
      <c r="L4616"/>
      <c r="M4616"/>
      <c r="N4616"/>
      <c r="O4616"/>
      <c r="Q4616" t="s">
        <v>25</v>
      </c>
      <c r="R4616" s="1"/>
      <c r="S4616" s="1"/>
      <c r="T4616" s="1" t="s">
        <v>1869</v>
      </c>
      <c r="U4616" s="1" t="s">
        <v>289</v>
      </c>
      <c r="V4616" t="s">
        <v>29</v>
      </c>
      <c r="W4616"/>
      <c r="X4616" t="s">
        <v>30</v>
      </c>
    </row>
    <row r="4617" spans="2:24">
      <c r="B4617" s="2" t="s">
        <v>6676</v>
      </c>
      <c r="C4617" s="1">
        <v>9772325128</v>
      </c>
      <c r="D4617" s="1"/>
      <c r="E4617" s="1"/>
      <c r="F4617" s="1"/>
      <c r="G4617" s="1" t="s">
        <v>146</v>
      </c>
      <c r="H4617" s="1" t="s">
        <v>247</v>
      </c>
      <c r="I4617"/>
      <c r="J4617"/>
      <c r="K4617"/>
      <c r="L4617"/>
      <c r="M4617"/>
      <c r="N4617"/>
      <c r="O4617"/>
      <c r="Q4617" t="s">
        <v>25</v>
      </c>
      <c r="R4617" s="1"/>
      <c r="S4617" s="1"/>
      <c r="T4617" s="1" t="s">
        <v>356</v>
      </c>
      <c r="U4617" s="1" t="s">
        <v>78</v>
      </c>
      <c r="V4617" t="s">
        <v>29</v>
      </c>
      <c r="W4617"/>
      <c r="X4617" t="s">
        <v>30</v>
      </c>
    </row>
    <row r="4618" spans="2:24">
      <c r="B4618" s="2" t="s">
        <v>6677</v>
      </c>
      <c r="C4618" s="1">
        <v>9640114161</v>
      </c>
      <c r="D4618" s="1"/>
      <c r="E4618" s="1"/>
      <c r="F4618" s="1"/>
      <c r="G4618" s="1" t="s">
        <v>915</v>
      </c>
      <c r="H4618" s="1" t="s">
        <v>57</v>
      </c>
      <c r="I4618"/>
      <c r="J4618"/>
      <c r="K4618"/>
      <c r="L4618"/>
      <c r="M4618"/>
      <c r="N4618"/>
      <c r="O4618"/>
      <c r="Q4618" t="s">
        <v>25</v>
      </c>
      <c r="R4618" s="1" t="s">
        <v>6678</v>
      </c>
      <c r="S4618" s="1"/>
      <c r="T4618" s="1" t="s">
        <v>5617</v>
      </c>
      <c r="U4618" s="1" t="s">
        <v>185</v>
      </c>
      <c r="V4618" t="s">
        <v>29</v>
      </c>
      <c r="W4618"/>
      <c r="X4618" t="s">
        <v>30</v>
      </c>
    </row>
    <row r="4619" spans="2:24">
      <c r="B4619" s="2" t="s">
        <v>6679</v>
      </c>
      <c r="C4619" s="1">
        <v>9837028884</v>
      </c>
      <c r="D4619" s="1"/>
      <c r="E4619" s="1"/>
      <c r="F4619" s="1"/>
      <c r="G4619" s="1" t="s">
        <v>45</v>
      </c>
      <c r="H4619" s="1" t="s">
        <v>57</v>
      </c>
      <c r="I4619"/>
      <c r="J4619"/>
      <c r="K4619"/>
      <c r="L4619"/>
      <c r="M4619"/>
      <c r="N4619"/>
      <c r="O4619"/>
      <c r="Q4619" t="s">
        <v>25</v>
      </c>
      <c r="R4619" s="1"/>
      <c r="S4619" s="1"/>
      <c r="T4619" s="1" t="s">
        <v>286</v>
      </c>
      <c r="U4619" s="1" t="s">
        <v>28</v>
      </c>
      <c r="V4619" t="s">
        <v>29</v>
      </c>
      <c r="W4619"/>
      <c r="X4619" t="s">
        <v>30</v>
      </c>
    </row>
    <row r="4620" spans="2:24">
      <c r="B4620" s="2" t="s">
        <v>6680</v>
      </c>
      <c r="C4620" s="1">
        <v>8888596979</v>
      </c>
      <c r="D4620" s="1"/>
      <c r="E4620" s="1"/>
      <c r="F4620" s="1"/>
      <c r="G4620" s="1" t="s">
        <v>146</v>
      </c>
      <c r="H4620" s="1" t="s">
        <v>247</v>
      </c>
      <c r="I4620"/>
      <c r="J4620"/>
      <c r="K4620"/>
      <c r="L4620"/>
      <c r="M4620"/>
      <c r="N4620"/>
      <c r="O4620"/>
      <c r="Q4620" t="s">
        <v>25</v>
      </c>
      <c r="R4620" s="1"/>
      <c r="S4620" s="1"/>
      <c r="T4620" s="1" t="s">
        <v>6681</v>
      </c>
      <c r="U4620" s="1" t="s">
        <v>319</v>
      </c>
      <c r="V4620" t="s">
        <v>29</v>
      </c>
      <c r="W4620"/>
      <c r="X4620" t="s">
        <v>30</v>
      </c>
    </row>
    <row r="4621" spans="2:24">
      <c r="B4621" s="2" t="s">
        <v>6682</v>
      </c>
      <c r="C4621" s="1">
        <v>7979813006</v>
      </c>
      <c r="D4621" s="1"/>
      <c r="E4621" s="1"/>
      <c r="F4621" s="1"/>
      <c r="G4621" s="1" t="s">
        <v>146</v>
      </c>
      <c r="H4621" s="1" t="s">
        <v>247</v>
      </c>
      <c r="I4621"/>
      <c r="J4621"/>
      <c r="K4621"/>
      <c r="L4621"/>
      <c r="M4621"/>
      <c r="N4621"/>
      <c r="O4621"/>
      <c r="Q4621" t="s">
        <v>25</v>
      </c>
      <c r="R4621" s="1" t="s">
        <v>6683</v>
      </c>
      <c r="S4621" s="1"/>
      <c r="T4621" s="1" t="s">
        <v>338</v>
      </c>
      <c r="U4621" s="1" t="s">
        <v>158</v>
      </c>
      <c r="V4621" t="s">
        <v>29</v>
      </c>
      <c r="W4621"/>
      <c r="X4621" t="s">
        <v>30</v>
      </c>
    </row>
    <row r="4622" spans="2:24">
      <c r="B4622" s="2" t="s">
        <v>6684</v>
      </c>
      <c r="C4622" s="1">
        <v>8826925951</v>
      </c>
      <c r="D4622" s="1"/>
      <c r="E4622" s="1"/>
      <c r="F4622" s="1"/>
      <c r="G4622" s="1" t="s">
        <v>230</v>
      </c>
      <c r="H4622" s="1" t="s">
        <v>57</v>
      </c>
      <c r="I4622"/>
      <c r="J4622"/>
      <c r="K4622"/>
      <c r="L4622"/>
      <c r="M4622"/>
      <c r="N4622"/>
      <c r="O4622"/>
      <c r="Q4622" t="s">
        <v>25</v>
      </c>
      <c r="R4622" s="1" t="s">
        <v>6685</v>
      </c>
      <c r="S4622" s="1"/>
      <c r="T4622" s="1" t="s">
        <v>73</v>
      </c>
      <c r="U4622" s="1" t="s">
        <v>53</v>
      </c>
      <c r="V4622" t="s">
        <v>29</v>
      </c>
      <c r="W4622"/>
      <c r="X4622" t="s">
        <v>30</v>
      </c>
    </row>
    <row r="4623" spans="2:24">
      <c r="B4623" s="2" t="s">
        <v>6686</v>
      </c>
      <c r="C4623" s="1">
        <v>9818700590</v>
      </c>
      <c r="D4623" s="1"/>
      <c r="E4623" s="1"/>
      <c r="F4623" s="1"/>
      <c r="G4623" s="1" t="s">
        <v>72</v>
      </c>
      <c r="H4623" s="1" t="s">
        <v>46</v>
      </c>
      <c r="I4623"/>
      <c r="J4623"/>
      <c r="K4623"/>
      <c r="L4623"/>
      <c r="M4623"/>
      <c r="N4623"/>
      <c r="O4623"/>
      <c r="Q4623" t="s">
        <v>25</v>
      </c>
      <c r="R4623" s="1" t="s">
        <v>6687</v>
      </c>
      <c r="S4623" s="1"/>
      <c r="T4623" s="1" t="s">
        <v>382</v>
      </c>
      <c r="U4623" s="1" t="s">
        <v>53</v>
      </c>
      <c r="V4623" t="s">
        <v>29</v>
      </c>
      <c r="W4623"/>
      <c r="X4623" t="s">
        <v>30</v>
      </c>
    </row>
    <row r="4624" spans="2:24">
      <c r="B4624" s="2" t="s">
        <v>6688</v>
      </c>
      <c r="C4624" s="1">
        <v>8885111104</v>
      </c>
      <c r="D4624" s="1"/>
      <c r="E4624" s="1"/>
      <c r="F4624" s="1"/>
      <c r="G4624" s="1" t="s">
        <v>45</v>
      </c>
      <c r="H4624" s="1" t="s">
        <v>92</v>
      </c>
      <c r="I4624"/>
      <c r="J4624"/>
      <c r="K4624"/>
      <c r="L4624"/>
      <c r="M4624"/>
      <c r="N4624"/>
      <c r="O4624"/>
      <c r="Q4624" t="s">
        <v>25</v>
      </c>
      <c r="R4624" s="1" t="s">
        <v>6689</v>
      </c>
      <c r="S4624" s="1"/>
      <c r="T4624" s="1" t="s">
        <v>6690</v>
      </c>
      <c r="U4624" s="1" t="s">
        <v>276</v>
      </c>
      <c r="V4624" t="s">
        <v>29</v>
      </c>
      <c r="W4624"/>
      <c r="X4624" t="s">
        <v>30</v>
      </c>
    </row>
    <row r="4625" spans="2:24">
      <c r="B4625" s="2" t="s">
        <v>6691</v>
      </c>
      <c r="C4625" s="1">
        <v>9037615682</v>
      </c>
      <c r="D4625" s="1"/>
      <c r="E4625" s="1"/>
      <c r="F4625" s="1"/>
      <c r="G4625" s="1" t="s">
        <v>45</v>
      </c>
      <c r="H4625" s="1" t="s">
        <v>331</v>
      </c>
      <c r="I4625"/>
      <c r="J4625"/>
      <c r="K4625"/>
      <c r="L4625"/>
      <c r="M4625"/>
      <c r="N4625"/>
      <c r="O4625"/>
      <c r="Q4625" t="s">
        <v>25</v>
      </c>
      <c r="R4625" s="1" t="s">
        <v>6692</v>
      </c>
      <c r="S4625" s="1"/>
      <c r="T4625" s="1" t="s">
        <v>6693</v>
      </c>
      <c r="U4625" s="1" t="s">
        <v>60</v>
      </c>
      <c r="V4625" t="s">
        <v>29</v>
      </c>
      <c r="W4625"/>
      <c r="X4625" t="s">
        <v>30</v>
      </c>
    </row>
    <row r="4626" spans="2:24">
      <c r="B4626" s="2" t="s">
        <v>6694</v>
      </c>
      <c r="C4626" s="1">
        <v>8983623738</v>
      </c>
      <c r="D4626" s="1"/>
      <c r="E4626" s="1"/>
      <c r="F4626" s="1"/>
      <c r="G4626" s="1" t="s">
        <v>45</v>
      </c>
      <c r="H4626" s="1" t="s">
        <v>57</v>
      </c>
      <c r="I4626"/>
      <c r="J4626"/>
      <c r="K4626"/>
      <c r="L4626"/>
      <c r="M4626"/>
      <c r="N4626"/>
      <c r="O4626"/>
      <c r="Q4626" t="s">
        <v>25</v>
      </c>
      <c r="R4626" s="1" t="s">
        <v>6695</v>
      </c>
      <c r="S4626" s="1"/>
      <c r="T4626" s="1" t="s">
        <v>1859</v>
      </c>
      <c r="U4626" s="1" t="s">
        <v>33</v>
      </c>
      <c r="V4626" t="s">
        <v>29</v>
      </c>
      <c r="W4626"/>
      <c r="X4626" t="s">
        <v>30</v>
      </c>
    </row>
    <row r="4627" spans="2:24">
      <c r="B4627" s="2" t="s">
        <v>6696</v>
      </c>
      <c r="C4627" s="1">
        <v>9787257799</v>
      </c>
      <c r="D4627" s="1"/>
      <c r="E4627" s="1"/>
      <c r="F4627" s="1"/>
      <c r="G4627" s="1" t="s">
        <v>45</v>
      </c>
      <c r="H4627" s="1" t="s">
        <v>57</v>
      </c>
      <c r="I4627"/>
      <c r="J4627"/>
      <c r="K4627"/>
      <c r="L4627"/>
      <c r="M4627"/>
      <c r="N4627"/>
      <c r="O4627"/>
      <c r="Q4627" t="s">
        <v>25</v>
      </c>
      <c r="R4627" s="1" t="s">
        <v>6697</v>
      </c>
      <c r="S4627" s="1"/>
      <c r="T4627" s="1" t="s">
        <v>1021</v>
      </c>
      <c r="U4627" s="1" t="s">
        <v>179</v>
      </c>
      <c r="V4627" t="s">
        <v>29</v>
      </c>
      <c r="W4627"/>
      <c r="X4627" t="s">
        <v>30</v>
      </c>
    </row>
    <row r="4628" spans="2:24">
      <c r="B4628" s="2" t="s">
        <v>6698</v>
      </c>
      <c r="C4628" s="1">
        <v>8011855442</v>
      </c>
      <c r="D4628" s="1"/>
      <c r="E4628" s="1"/>
      <c r="F4628" s="1"/>
      <c r="G4628" s="1" t="s">
        <v>56</v>
      </c>
      <c r="H4628" s="1" t="s">
        <v>409</v>
      </c>
      <c r="I4628"/>
      <c r="J4628"/>
      <c r="K4628"/>
      <c r="L4628"/>
      <c r="M4628"/>
      <c r="N4628"/>
      <c r="O4628"/>
      <c r="Q4628" t="s">
        <v>25</v>
      </c>
      <c r="R4628" s="1"/>
      <c r="S4628" s="1"/>
      <c r="T4628" s="1" t="s">
        <v>6699</v>
      </c>
      <c r="U4628" s="1" t="s">
        <v>70</v>
      </c>
      <c r="V4628" t="s">
        <v>29</v>
      </c>
      <c r="W4628"/>
      <c r="X4628" t="s">
        <v>30</v>
      </c>
    </row>
    <row r="4629" spans="2:24">
      <c r="B4629" s="2" t="s">
        <v>6700</v>
      </c>
      <c r="C4629" s="1">
        <f>917409463469</f>
        <v>917409463469</v>
      </c>
      <c r="D4629" s="1"/>
      <c r="E4629" s="1"/>
      <c r="F4629" s="1"/>
      <c r="G4629" s="1" t="s">
        <v>146</v>
      </c>
      <c r="H4629" s="1" t="s">
        <v>476</v>
      </c>
      <c r="I4629"/>
      <c r="J4629"/>
      <c r="K4629"/>
      <c r="L4629"/>
      <c r="M4629"/>
      <c r="N4629"/>
      <c r="O4629"/>
      <c r="Q4629" t="s">
        <v>25</v>
      </c>
      <c r="R4629" s="1" t="s">
        <v>6701</v>
      </c>
      <c r="S4629" s="1"/>
      <c r="T4629" s="1" t="s">
        <v>328</v>
      </c>
      <c r="U4629" s="1" t="s">
        <v>28</v>
      </c>
      <c r="V4629" t="s">
        <v>29</v>
      </c>
      <c r="W4629"/>
      <c r="X4629" t="s">
        <v>30</v>
      </c>
    </row>
    <row r="4630" spans="2:24">
      <c r="B4630" s="2" t="s">
        <v>6702</v>
      </c>
      <c r="C4630" s="1">
        <v>7738935252</v>
      </c>
      <c r="D4630" s="1"/>
      <c r="E4630" s="1"/>
      <c r="F4630" s="1"/>
      <c r="G4630" s="1" t="s">
        <v>45</v>
      </c>
      <c r="H4630" s="1" t="s">
        <v>331</v>
      </c>
      <c r="I4630"/>
      <c r="J4630"/>
      <c r="K4630"/>
      <c r="L4630"/>
      <c r="M4630"/>
      <c r="N4630"/>
      <c r="O4630"/>
      <c r="Q4630" t="s">
        <v>25</v>
      </c>
      <c r="R4630" s="1" t="s">
        <v>6703</v>
      </c>
      <c r="S4630" s="1"/>
      <c r="T4630" s="1" t="s">
        <v>2847</v>
      </c>
      <c r="U4630" s="1" t="s">
        <v>33</v>
      </c>
      <c r="V4630" t="s">
        <v>29</v>
      </c>
      <c r="W4630"/>
      <c r="X4630" t="s">
        <v>30</v>
      </c>
    </row>
    <row r="4631" spans="2:24">
      <c r="B4631" s="2" t="s">
        <v>6704</v>
      </c>
      <c r="C4631" s="1">
        <v>9999210075</v>
      </c>
      <c r="D4631" s="1"/>
      <c r="E4631" s="1"/>
      <c r="F4631" s="1"/>
      <c r="G4631" s="1" t="s">
        <v>72</v>
      </c>
      <c r="H4631" s="1" t="s">
        <v>57</v>
      </c>
      <c r="I4631"/>
      <c r="J4631"/>
      <c r="K4631"/>
      <c r="L4631"/>
      <c r="M4631"/>
      <c r="N4631"/>
      <c r="O4631"/>
      <c r="Q4631" t="s">
        <v>25</v>
      </c>
      <c r="R4631" s="1" t="s">
        <v>6705</v>
      </c>
      <c r="S4631" s="1"/>
      <c r="T4631" s="1" t="s">
        <v>789</v>
      </c>
      <c r="U4631" s="1" t="s">
        <v>53</v>
      </c>
      <c r="V4631" t="s">
        <v>29</v>
      </c>
      <c r="W4631"/>
      <c r="X4631" t="s">
        <v>30</v>
      </c>
    </row>
    <row r="4632" spans="2:24">
      <c r="B4632" s="2" t="s">
        <v>6706</v>
      </c>
      <c r="C4632" s="1">
        <v>8237591521</v>
      </c>
      <c r="D4632" s="1"/>
      <c r="E4632" s="1"/>
      <c r="F4632" s="1"/>
      <c r="G4632" s="1" t="s">
        <v>146</v>
      </c>
      <c r="H4632" s="1" t="s">
        <v>331</v>
      </c>
      <c r="I4632"/>
      <c r="J4632"/>
      <c r="K4632"/>
      <c r="L4632"/>
      <c r="M4632"/>
      <c r="N4632"/>
      <c r="O4632"/>
      <c r="Q4632" t="s">
        <v>25</v>
      </c>
      <c r="R4632" s="1"/>
      <c r="S4632" s="1"/>
      <c r="T4632" s="1" t="s">
        <v>3036</v>
      </c>
      <c r="U4632" s="1" t="s">
        <v>33</v>
      </c>
      <c r="V4632" t="s">
        <v>29</v>
      </c>
      <c r="W4632"/>
      <c r="X4632" t="s">
        <v>30</v>
      </c>
    </row>
    <row r="4633" spans="2:24">
      <c r="B4633" s="2" t="s">
        <v>6707</v>
      </c>
      <c r="C4633" s="1">
        <v>9059508993</v>
      </c>
      <c r="D4633" s="1"/>
      <c r="E4633" s="1"/>
      <c r="F4633" s="1"/>
      <c r="G4633" s="1" t="s">
        <v>45</v>
      </c>
      <c r="H4633" s="1" t="s">
        <v>92</v>
      </c>
      <c r="I4633"/>
      <c r="J4633"/>
      <c r="K4633"/>
      <c r="L4633"/>
      <c r="M4633"/>
      <c r="N4633"/>
      <c r="O4633"/>
      <c r="Q4633" t="s">
        <v>25</v>
      </c>
      <c r="R4633" s="1" t="s">
        <v>6708</v>
      </c>
      <c r="S4633" s="1"/>
      <c r="T4633" s="1" t="s">
        <v>1405</v>
      </c>
      <c r="U4633" s="1" t="s">
        <v>276</v>
      </c>
      <c r="V4633" t="s">
        <v>29</v>
      </c>
      <c r="W4633"/>
      <c r="X4633" t="s">
        <v>30</v>
      </c>
    </row>
    <row r="4634" spans="2:24">
      <c r="B4634" s="2" t="s">
        <v>6709</v>
      </c>
      <c r="C4634" s="1">
        <v>9911298989</v>
      </c>
      <c r="D4634" s="1"/>
      <c r="E4634" s="1"/>
      <c r="F4634" s="1"/>
      <c r="G4634" s="1" t="s">
        <v>56</v>
      </c>
      <c r="H4634" s="1" t="s">
        <v>46</v>
      </c>
      <c r="I4634"/>
      <c r="J4634"/>
      <c r="K4634"/>
      <c r="L4634"/>
      <c r="M4634"/>
      <c r="N4634"/>
      <c r="O4634"/>
      <c r="Q4634" t="s">
        <v>25</v>
      </c>
      <c r="R4634" s="1"/>
      <c r="S4634" s="1"/>
      <c r="T4634" s="1" t="s">
        <v>660</v>
      </c>
      <c r="U4634" s="1" t="s">
        <v>53</v>
      </c>
      <c r="V4634" t="s">
        <v>29</v>
      </c>
      <c r="W4634"/>
      <c r="X4634" t="s">
        <v>30</v>
      </c>
    </row>
    <row r="4635" spans="2:24">
      <c r="B4635" s="2" t="s">
        <v>6710</v>
      </c>
      <c r="C4635" s="1">
        <v>9911168371</v>
      </c>
      <c r="D4635" s="1"/>
      <c r="E4635" s="1"/>
      <c r="F4635" s="1"/>
      <c r="G4635" s="1" t="s">
        <v>230</v>
      </c>
      <c r="H4635" s="1" t="s">
        <v>46</v>
      </c>
      <c r="I4635"/>
      <c r="J4635"/>
      <c r="K4635"/>
      <c r="L4635"/>
      <c r="M4635"/>
      <c r="N4635"/>
      <c r="O4635"/>
      <c r="Q4635" t="s">
        <v>25</v>
      </c>
      <c r="R4635" s="1"/>
      <c r="S4635" s="1"/>
      <c r="T4635" s="1" t="s">
        <v>594</v>
      </c>
      <c r="U4635" s="1" t="s">
        <v>53</v>
      </c>
      <c r="V4635" t="s">
        <v>29</v>
      </c>
      <c r="W4635"/>
      <c r="X4635" t="s">
        <v>30</v>
      </c>
    </row>
    <row r="4636" spans="2:24">
      <c r="B4636" s="2" t="s">
        <v>6711</v>
      </c>
      <c r="C4636" s="1">
        <v>8004421287</v>
      </c>
      <c r="D4636" s="1"/>
      <c r="E4636" s="1"/>
      <c r="F4636" s="1"/>
      <c r="G4636" s="1" t="s">
        <v>72</v>
      </c>
      <c r="H4636" s="1" t="s">
        <v>46</v>
      </c>
      <c r="I4636"/>
      <c r="J4636"/>
      <c r="K4636"/>
      <c r="L4636"/>
      <c r="M4636"/>
      <c r="N4636"/>
      <c r="O4636"/>
      <c r="Q4636" t="s">
        <v>25</v>
      </c>
      <c r="R4636" s="1"/>
      <c r="S4636" s="1"/>
      <c r="T4636" s="1" t="s">
        <v>217</v>
      </c>
      <c r="U4636" s="1" t="s">
        <v>28</v>
      </c>
      <c r="V4636" t="s">
        <v>29</v>
      </c>
      <c r="W4636"/>
      <c r="X4636" t="s">
        <v>30</v>
      </c>
    </row>
    <row r="4637" spans="2:24">
      <c r="B4637" s="2" t="s">
        <v>6712</v>
      </c>
      <c r="C4637" s="1">
        <v>9996633155</v>
      </c>
      <c r="D4637" s="1"/>
      <c r="E4637" s="1"/>
      <c r="F4637" s="1"/>
      <c r="G4637" s="1" t="s">
        <v>146</v>
      </c>
      <c r="H4637" s="1" t="s">
        <v>46</v>
      </c>
      <c r="I4637"/>
      <c r="J4637"/>
      <c r="K4637"/>
      <c r="L4637"/>
      <c r="M4637"/>
      <c r="N4637"/>
      <c r="O4637"/>
      <c r="Q4637" t="s">
        <v>25</v>
      </c>
      <c r="R4637" s="1" t="s">
        <v>6713</v>
      </c>
      <c r="S4637" s="1"/>
      <c r="T4637" s="1" t="s">
        <v>387</v>
      </c>
      <c r="U4637" s="1" t="s">
        <v>78</v>
      </c>
      <c r="V4637" t="s">
        <v>29</v>
      </c>
      <c r="W4637"/>
      <c r="X4637" t="s">
        <v>30</v>
      </c>
    </row>
    <row r="4638" spans="2:24">
      <c r="B4638" s="2" t="s">
        <v>6714</v>
      </c>
      <c r="C4638" s="1">
        <v>9320007099</v>
      </c>
      <c r="D4638" s="1"/>
      <c r="E4638" s="1"/>
      <c r="F4638" s="1"/>
      <c r="G4638" s="1" t="s">
        <v>45</v>
      </c>
      <c r="H4638" s="1" t="s">
        <v>247</v>
      </c>
      <c r="I4638"/>
      <c r="J4638"/>
      <c r="K4638"/>
      <c r="L4638"/>
      <c r="M4638"/>
      <c r="N4638"/>
      <c r="O4638"/>
      <c r="Q4638" t="s">
        <v>25</v>
      </c>
      <c r="R4638" s="1"/>
      <c r="S4638" s="1"/>
      <c r="T4638" s="1" t="s">
        <v>3036</v>
      </c>
      <c r="U4638" s="1" t="s">
        <v>33</v>
      </c>
      <c r="V4638" t="s">
        <v>29</v>
      </c>
      <c r="W4638"/>
      <c r="X4638" t="s">
        <v>30</v>
      </c>
    </row>
    <row r="4639" spans="2:24">
      <c r="B4639" s="2" t="s">
        <v>6715</v>
      </c>
      <c r="C4639" s="1">
        <v>9418095214</v>
      </c>
      <c r="D4639" s="1"/>
      <c r="E4639" s="1"/>
      <c r="F4639" s="1"/>
      <c r="G4639" s="1" t="s">
        <v>45</v>
      </c>
      <c r="H4639" s="1" t="s">
        <v>476</v>
      </c>
      <c r="I4639"/>
      <c r="J4639"/>
      <c r="K4639"/>
      <c r="L4639"/>
      <c r="M4639"/>
      <c r="N4639"/>
      <c r="O4639"/>
      <c r="Q4639" t="s">
        <v>25</v>
      </c>
      <c r="R4639" s="1" t="s">
        <v>6716</v>
      </c>
      <c r="S4639" s="1"/>
      <c r="T4639" s="1" t="s">
        <v>5192</v>
      </c>
      <c r="U4639" s="1" t="s">
        <v>477</v>
      </c>
      <c r="V4639" t="s">
        <v>29</v>
      </c>
      <c r="W4639"/>
      <c r="X4639" t="s">
        <v>30</v>
      </c>
    </row>
    <row r="4640" spans="2:24">
      <c r="B4640" s="2" t="s">
        <v>6717</v>
      </c>
      <c r="C4640" s="1">
        <v>9023385218</v>
      </c>
      <c r="D4640" s="1"/>
      <c r="E4640" s="1"/>
      <c r="F4640" s="1"/>
      <c r="G4640" s="1" t="s">
        <v>45</v>
      </c>
      <c r="H4640" s="1" t="s">
        <v>331</v>
      </c>
      <c r="I4640"/>
      <c r="J4640"/>
      <c r="K4640"/>
      <c r="L4640"/>
      <c r="M4640"/>
      <c r="N4640"/>
      <c r="O4640"/>
      <c r="Q4640" t="s">
        <v>25</v>
      </c>
      <c r="R4640" s="1" t="s">
        <v>6718</v>
      </c>
      <c r="S4640" s="1"/>
      <c r="T4640" s="1" t="s">
        <v>181</v>
      </c>
      <c r="U4640" s="1" t="s">
        <v>182</v>
      </c>
      <c r="V4640" t="s">
        <v>29</v>
      </c>
      <c r="W4640"/>
      <c r="X4640" t="s">
        <v>30</v>
      </c>
    </row>
    <row r="4641" spans="2:24">
      <c r="B4641" s="2" t="s">
        <v>6719</v>
      </c>
      <c r="C4641" s="1">
        <v>9315304509</v>
      </c>
      <c r="D4641" s="1"/>
      <c r="E4641" s="1"/>
      <c r="F4641" s="1"/>
      <c r="G4641" s="1" t="s">
        <v>56</v>
      </c>
      <c r="H4641" s="1" t="s">
        <v>247</v>
      </c>
      <c r="I4641"/>
      <c r="J4641"/>
      <c r="K4641"/>
      <c r="L4641"/>
      <c r="M4641"/>
      <c r="N4641"/>
      <c r="O4641"/>
      <c r="Q4641" t="s">
        <v>25</v>
      </c>
      <c r="R4641" s="1" t="s">
        <v>6720</v>
      </c>
      <c r="S4641" s="1"/>
      <c r="T4641" s="1" t="s">
        <v>423</v>
      </c>
      <c r="U4641" s="1" t="s">
        <v>28</v>
      </c>
      <c r="V4641" t="s">
        <v>29</v>
      </c>
      <c r="W4641"/>
      <c r="X4641" t="s">
        <v>30</v>
      </c>
    </row>
    <row r="4642" spans="2:24">
      <c r="B4642" s="2" t="s">
        <v>6721</v>
      </c>
      <c r="C4642" s="1">
        <v>9818966792</v>
      </c>
      <c r="D4642" s="1"/>
      <c r="E4642" s="1"/>
      <c r="F4642" s="1"/>
      <c r="G4642" s="1" t="s">
        <v>146</v>
      </c>
      <c r="H4642" s="1" t="s">
        <v>476</v>
      </c>
      <c r="I4642"/>
      <c r="J4642"/>
      <c r="K4642"/>
      <c r="L4642"/>
      <c r="M4642"/>
      <c r="N4642"/>
      <c r="O4642"/>
      <c r="Q4642" t="s">
        <v>25</v>
      </c>
      <c r="R4642" s="1"/>
      <c r="S4642" s="1"/>
      <c r="T4642" s="1" t="s">
        <v>73</v>
      </c>
      <c r="U4642" s="1" t="s">
        <v>53</v>
      </c>
      <c r="V4642" t="s">
        <v>29</v>
      </c>
      <c r="W4642"/>
      <c r="X4642" t="s">
        <v>30</v>
      </c>
    </row>
    <row r="4643" spans="2:24">
      <c r="B4643" s="2" t="s">
        <v>6722</v>
      </c>
      <c r="C4643" s="1">
        <v>9064388788</v>
      </c>
      <c r="D4643" s="1"/>
      <c r="E4643" s="1"/>
      <c r="F4643" s="1"/>
      <c r="G4643" s="1" t="s">
        <v>146</v>
      </c>
      <c r="H4643" s="1" t="s">
        <v>247</v>
      </c>
      <c r="I4643"/>
      <c r="J4643"/>
      <c r="K4643"/>
      <c r="L4643"/>
      <c r="M4643"/>
      <c r="N4643"/>
      <c r="O4643"/>
      <c r="Q4643" t="s">
        <v>25</v>
      </c>
      <c r="R4643" s="1"/>
      <c r="S4643" s="1"/>
      <c r="T4643" s="1" t="s">
        <v>253</v>
      </c>
      <c r="U4643" s="1" t="s">
        <v>70</v>
      </c>
      <c r="V4643" t="s">
        <v>29</v>
      </c>
      <c r="W4643"/>
      <c r="X4643" t="s">
        <v>30</v>
      </c>
    </row>
    <row r="4644" spans="2:24">
      <c r="B4644" s="2" t="s">
        <v>6723</v>
      </c>
      <c r="C4644" s="1">
        <v>7976770074</v>
      </c>
      <c r="D4644" s="1"/>
      <c r="E4644" s="1"/>
      <c r="F4644" s="1"/>
      <c r="G4644" s="1" t="s">
        <v>146</v>
      </c>
      <c r="H4644" s="1" t="s">
        <v>247</v>
      </c>
      <c r="I4644"/>
      <c r="J4644"/>
      <c r="K4644"/>
      <c r="L4644"/>
      <c r="M4644"/>
      <c r="N4644"/>
      <c r="O4644"/>
      <c r="Q4644" t="s">
        <v>25</v>
      </c>
      <c r="R4644" s="1" t="s">
        <v>6724</v>
      </c>
      <c r="S4644" s="1"/>
      <c r="T4644" s="1" t="s">
        <v>123</v>
      </c>
      <c r="U4644" s="1" t="s">
        <v>43</v>
      </c>
      <c r="V4644" t="s">
        <v>29</v>
      </c>
      <c r="W4644"/>
      <c r="X4644" t="s">
        <v>30</v>
      </c>
    </row>
    <row r="4645" spans="2:24">
      <c r="B4645" s="2" t="s">
        <v>6725</v>
      </c>
      <c r="C4645" s="1">
        <v>9820112959</v>
      </c>
      <c r="D4645" s="1"/>
      <c r="E4645" s="1"/>
      <c r="F4645" s="1"/>
      <c r="G4645" s="1" t="s">
        <v>45</v>
      </c>
      <c r="H4645" s="1" t="s">
        <v>57</v>
      </c>
      <c r="I4645"/>
      <c r="J4645"/>
      <c r="K4645"/>
      <c r="L4645"/>
      <c r="M4645"/>
      <c r="N4645"/>
      <c r="O4645"/>
      <c r="Q4645" t="s">
        <v>25</v>
      </c>
      <c r="R4645" s="1" t="s">
        <v>6726</v>
      </c>
      <c r="S4645" s="1"/>
      <c r="T4645" s="1" t="s">
        <v>211</v>
      </c>
      <c r="U4645" s="1" t="s">
        <v>33</v>
      </c>
      <c r="V4645" t="s">
        <v>29</v>
      </c>
      <c r="W4645"/>
      <c r="X4645" t="s">
        <v>30</v>
      </c>
    </row>
    <row r="4646" spans="2:24">
      <c r="B4646" s="2" t="s">
        <v>6727</v>
      </c>
      <c r="C4646" s="1">
        <v>8871347018</v>
      </c>
      <c r="D4646" s="1"/>
      <c r="E4646" s="1"/>
      <c r="F4646" s="1"/>
      <c r="G4646" s="1" t="s">
        <v>45</v>
      </c>
      <c r="H4646" s="1" t="s">
        <v>57</v>
      </c>
      <c r="I4646"/>
      <c r="J4646"/>
      <c r="K4646"/>
      <c r="L4646"/>
      <c r="M4646"/>
      <c r="N4646"/>
      <c r="O4646"/>
      <c r="Q4646" t="s">
        <v>25</v>
      </c>
      <c r="R4646" s="1" t="s">
        <v>6728</v>
      </c>
      <c r="S4646" s="1"/>
      <c r="T4646" s="1" t="s">
        <v>516</v>
      </c>
      <c r="U4646" s="1" t="s">
        <v>105</v>
      </c>
      <c r="V4646" t="s">
        <v>29</v>
      </c>
      <c r="W4646"/>
      <c r="X4646" t="s">
        <v>30</v>
      </c>
    </row>
    <row r="4647" spans="2:24">
      <c r="B4647" s="2" t="s">
        <v>6729</v>
      </c>
      <c r="C4647" s="1">
        <v>9718398527</v>
      </c>
      <c r="D4647" s="1"/>
      <c r="E4647" s="1"/>
      <c r="F4647" s="1"/>
      <c r="G4647" s="1" t="s">
        <v>45</v>
      </c>
      <c r="H4647" s="1" t="s">
        <v>331</v>
      </c>
      <c r="I4647"/>
      <c r="J4647"/>
      <c r="K4647"/>
      <c r="L4647"/>
      <c r="M4647"/>
      <c r="N4647"/>
      <c r="O4647"/>
      <c r="Q4647" t="s">
        <v>25</v>
      </c>
      <c r="R4647" s="1" t="s">
        <v>6730</v>
      </c>
      <c r="S4647" s="1"/>
      <c r="T4647" s="1" t="s">
        <v>1836</v>
      </c>
      <c r="U4647" s="1" t="s">
        <v>105</v>
      </c>
      <c r="V4647" t="s">
        <v>29</v>
      </c>
      <c r="W4647"/>
      <c r="X4647" t="s">
        <v>30</v>
      </c>
    </row>
    <row r="4648" spans="2:24">
      <c r="B4648" s="2" t="s">
        <v>6731</v>
      </c>
      <c r="C4648" s="1">
        <v>9605449598</v>
      </c>
      <c r="D4648" s="1"/>
      <c r="E4648" s="1"/>
      <c r="F4648" s="1"/>
      <c r="G4648" s="1" t="s">
        <v>915</v>
      </c>
      <c r="H4648" s="1" t="s">
        <v>46</v>
      </c>
      <c r="I4648"/>
      <c r="J4648"/>
      <c r="K4648"/>
      <c r="L4648"/>
      <c r="M4648"/>
      <c r="N4648"/>
      <c r="O4648"/>
      <c r="Q4648" t="s">
        <v>25</v>
      </c>
      <c r="R4648" s="1" t="s">
        <v>6732</v>
      </c>
      <c r="S4648" s="1"/>
      <c r="T4648" s="1" t="s">
        <v>792</v>
      </c>
      <c r="U4648" s="1" t="s">
        <v>60</v>
      </c>
      <c r="V4648" t="s">
        <v>29</v>
      </c>
      <c r="W4648"/>
      <c r="X4648" t="s">
        <v>30</v>
      </c>
    </row>
    <row r="4649" spans="2:24">
      <c r="B4649" s="2" t="s">
        <v>6733</v>
      </c>
      <c r="C4649" s="1">
        <v>9136654632</v>
      </c>
      <c r="D4649" s="1"/>
      <c r="E4649" s="1"/>
      <c r="F4649" s="1"/>
      <c r="G4649" s="1" t="s">
        <v>45</v>
      </c>
      <c r="H4649" s="1" t="s">
        <v>57</v>
      </c>
      <c r="I4649"/>
      <c r="J4649"/>
      <c r="K4649"/>
      <c r="L4649"/>
      <c r="M4649"/>
      <c r="N4649"/>
      <c r="O4649"/>
      <c r="Q4649" t="s">
        <v>25</v>
      </c>
      <c r="R4649" s="1"/>
      <c r="S4649" s="1"/>
      <c r="T4649" s="1" t="s">
        <v>84</v>
      </c>
      <c r="U4649" s="1" t="s">
        <v>53</v>
      </c>
      <c r="V4649" t="s">
        <v>29</v>
      </c>
      <c r="W4649"/>
      <c r="X4649" t="s">
        <v>30</v>
      </c>
    </row>
    <row r="4650" spans="2:24">
      <c r="B4650" s="2" t="s">
        <v>6734</v>
      </c>
      <c r="C4650" s="1">
        <v>9924360712</v>
      </c>
      <c r="D4650" s="1"/>
      <c r="E4650" s="1"/>
      <c r="F4650" s="1"/>
      <c r="G4650" s="1" t="s">
        <v>1216</v>
      </c>
      <c r="H4650" s="1" t="s">
        <v>57</v>
      </c>
      <c r="I4650"/>
      <c r="J4650"/>
      <c r="K4650"/>
      <c r="L4650"/>
      <c r="M4650"/>
      <c r="N4650"/>
      <c r="O4650"/>
      <c r="Q4650" t="s">
        <v>25</v>
      </c>
      <c r="R4650" s="1"/>
      <c r="S4650" s="1"/>
      <c r="T4650" s="1" t="s">
        <v>303</v>
      </c>
      <c r="U4650" s="1" t="s">
        <v>116</v>
      </c>
      <c r="V4650" t="s">
        <v>29</v>
      </c>
      <c r="W4650"/>
      <c r="X4650" t="s">
        <v>30</v>
      </c>
    </row>
    <row r="4651" spans="2:24">
      <c r="B4651" s="2" t="s">
        <v>6735</v>
      </c>
      <c r="C4651" s="1">
        <v>9871456660</v>
      </c>
      <c r="D4651" s="1"/>
      <c r="E4651" s="1"/>
      <c r="F4651" s="1"/>
      <c r="G4651" s="1" t="s">
        <v>45</v>
      </c>
      <c r="H4651" s="1" t="s">
        <v>57</v>
      </c>
      <c r="I4651"/>
      <c r="J4651"/>
      <c r="K4651"/>
      <c r="L4651"/>
      <c r="M4651"/>
      <c r="N4651"/>
      <c r="O4651"/>
      <c r="Q4651" t="s">
        <v>25</v>
      </c>
      <c r="R4651" s="1" t="s">
        <v>6736</v>
      </c>
      <c r="S4651" s="1"/>
      <c r="T4651" s="1" t="s">
        <v>374</v>
      </c>
      <c r="U4651" s="1" t="s">
        <v>78</v>
      </c>
      <c r="V4651" t="s">
        <v>29</v>
      </c>
      <c r="W4651"/>
      <c r="X4651" t="s">
        <v>30</v>
      </c>
    </row>
    <row r="4652" spans="2:24">
      <c r="B4652" s="2" t="s">
        <v>6737</v>
      </c>
      <c r="C4652" s="1">
        <v>9474017447</v>
      </c>
      <c r="D4652" s="1"/>
      <c r="E4652" s="1"/>
      <c r="F4652" s="1"/>
      <c r="G4652" s="1" t="s">
        <v>146</v>
      </c>
      <c r="H4652" s="1" t="s">
        <v>247</v>
      </c>
      <c r="I4652"/>
      <c r="J4652"/>
      <c r="K4652"/>
      <c r="L4652"/>
      <c r="M4652"/>
      <c r="N4652"/>
      <c r="O4652"/>
      <c r="Q4652" t="s">
        <v>25</v>
      </c>
      <c r="R4652" s="1"/>
      <c r="S4652" s="1"/>
      <c r="T4652" s="1" t="s">
        <v>6738</v>
      </c>
      <c r="U4652" s="1" t="s">
        <v>70</v>
      </c>
      <c r="V4652" t="s">
        <v>29</v>
      </c>
      <c r="W4652"/>
      <c r="X4652" t="s">
        <v>30</v>
      </c>
    </row>
    <row r="4653" spans="2:24">
      <c r="B4653" s="2" t="s">
        <v>6739</v>
      </c>
      <c r="C4653" s="1">
        <v>9434315437</v>
      </c>
      <c r="D4653" s="1"/>
      <c r="E4653" s="1"/>
      <c r="F4653" s="1"/>
      <c r="G4653" s="1" t="s">
        <v>45</v>
      </c>
      <c r="H4653" s="1" t="s">
        <v>57</v>
      </c>
      <c r="I4653"/>
      <c r="J4653"/>
      <c r="K4653"/>
      <c r="L4653"/>
      <c r="M4653"/>
      <c r="N4653"/>
      <c r="O4653"/>
      <c r="Q4653" t="s">
        <v>25</v>
      </c>
      <c r="R4653" s="1"/>
      <c r="S4653" s="1"/>
      <c r="T4653" s="1" t="s">
        <v>1509</v>
      </c>
      <c r="U4653" s="1" t="s">
        <v>70</v>
      </c>
      <c r="V4653" t="s">
        <v>29</v>
      </c>
      <c r="W4653"/>
      <c r="X4653" t="s">
        <v>30</v>
      </c>
    </row>
    <row r="4654" spans="2:24">
      <c r="B4654" s="2" t="s">
        <v>6740</v>
      </c>
      <c r="C4654" s="1">
        <f>918700493604</f>
        <v>918700493604</v>
      </c>
      <c r="D4654" s="1"/>
      <c r="E4654" s="1"/>
      <c r="F4654" s="1"/>
      <c r="G4654" s="1" t="s">
        <v>45</v>
      </c>
      <c r="H4654" s="1" t="s">
        <v>46</v>
      </c>
      <c r="I4654"/>
      <c r="J4654"/>
      <c r="K4654"/>
      <c r="L4654"/>
      <c r="M4654"/>
      <c r="N4654"/>
      <c r="O4654"/>
      <c r="Q4654" t="s">
        <v>25</v>
      </c>
      <c r="R4654" s="1"/>
      <c r="S4654" s="1"/>
      <c r="T4654" s="1" t="s">
        <v>575</v>
      </c>
      <c r="U4654" s="1" t="s">
        <v>78</v>
      </c>
      <c r="V4654" t="s">
        <v>29</v>
      </c>
      <c r="W4654"/>
      <c r="X4654" t="s">
        <v>30</v>
      </c>
    </row>
    <row r="4655" spans="2:24">
      <c r="B4655" s="2" t="s">
        <v>6741</v>
      </c>
      <c r="C4655" s="1">
        <v>9179503040</v>
      </c>
      <c r="D4655" s="1"/>
      <c r="E4655" s="1"/>
      <c r="F4655" s="1"/>
      <c r="G4655" s="1" t="s">
        <v>45</v>
      </c>
      <c r="H4655" s="1" t="s">
        <v>57</v>
      </c>
      <c r="I4655"/>
      <c r="J4655"/>
      <c r="K4655"/>
      <c r="L4655"/>
      <c r="M4655"/>
      <c r="N4655"/>
      <c r="O4655"/>
      <c r="Q4655" t="s">
        <v>25</v>
      </c>
      <c r="R4655" s="1" t="s">
        <v>6742</v>
      </c>
      <c r="S4655" s="1"/>
      <c r="T4655" s="1" t="s">
        <v>537</v>
      </c>
      <c r="U4655" s="1" t="s">
        <v>350</v>
      </c>
      <c r="V4655" t="s">
        <v>29</v>
      </c>
      <c r="W4655"/>
      <c r="X4655" t="s">
        <v>30</v>
      </c>
    </row>
    <row r="4656" spans="2:24">
      <c r="B4656" s="2" t="s">
        <v>6743</v>
      </c>
      <c r="C4656" s="1">
        <v>9819298455</v>
      </c>
      <c r="D4656" s="1"/>
      <c r="E4656" s="1"/>
      <c r="F4656" s="1"/>
      <c r="G4656" s="1" t="s">
        <v>2849</v>
      </c>
      <c r="H4656" s="1" t="s">
        <v>46</v>
      </c>
      <c r="I4656"/>
      <c r="J4656"/>
      <c r="K4656"/>
      <c r="L4656"/>
      <c r="M4656"/>
      <c r="N4656"/>
      <c r="O4656"/>
      <c r="Q4656" t="s">
        <v>25</v>
      </c>
      <c r="R4656" s="1"/>
      <c r="S4656" s="1"/>
      <c r="T4656" s="1" t="s">
        <v>211</v>
      </c>
      <c r="U4656" s="1" t="s">
        <v>33</v>
      </c>
      <c r="V4656" t="s">
        <v>29</v>
      </c>
      <c r="W4656"/>
      <c r="X4656" t="s">
        <v>30</v>
      </c>
    </row>
    <row r="4657" spans="2:24">
      <c r="B4657" s="2" t="s">
        <v>6744</v>
      </c>
      <c r="C4657" s="1">
        <v>9879508564</v>
      </c>
      <c r="D4657" s="1"/>
      <c r="E4657" s="1"/>
      <c r="F4657" s="1"/>
      <c r="G4657" s="1" t="s">
        <v>146</v>
      </c>
      <c r="H4657" s="1" t="s">
        <v>331</v>
      </c>
      <c r="I4657"/>
      <c r="J4657"/>
      <c r="K4657"/>
      <c r="L4657"/>
      <c r="M4657"/>
      <c r="N4657"/>
      <c r="O4657"/>
      <c r="Q4657" t="s">
        <v>25</v>
      </c>
      <c r="R4657" s="1"/>
      <c r="S4657" s="1"/>
      <c r="T4657" s="1" t="s">
        <v>6745</v>
      </c>
      <c r="U4657" s="1" t="s">
        <v>116</v>
      </c>
      <c r="V4657" t="s">
        <v>29</v>
      </c>
      <c r="W4657"/>
      <c r="X4657" t="s">
        <v>30</v>
      </c>
    </row>
    <row r="4658" spans="2:24">
      <c r="B4658" s="2" t="s">
        <v>6746</v>
      </c>
      <c r="C4658" s="1">
        <v>9837303797</v>
      </c>
      <c r="D4658" s="1"/>
      <c r="E4658" s="1"/>
      <c r="F4658" s="1"/>
      <c r="G4658" s="1" t="s">
        <v>146</v>
      </c>
      <c r="H4658" s="1" t="s">
        <v>331</v>
      </c>
      <c r="I4658"/>
      <c r="J4658"/>
      <c r="K4658"/>
      <c r="L4658"/>
      <c r="M4658"/>
      <c r="N4658"/>
      <c r="O4658"/>
      <c r="Q4658" t="s">
        <v>25</v>
      </c>
      <c r="R4658" s="1" t="s">
        <v>6747</v>
      </c>
      <c r="S4658" s="1"/>
      <c r="T4658" s="1" t="s">
        <v>734</v>
      </c>
      <c r="U4658" s="1" t="s">
        <v>289</v>
      </c>
      <c r="V4658" t="s">
        <v>29</v>
      </c>
      <c r="W4658"/>
      <c r="X4658" t="s">
        <v>30</v>
      </c>
    </row>
    <row r="4659" spans="2:24">
      <c r="B4659" s="2" t="s">
        <v>6748</v>
      </c>
      <c r="C4659" s="1">
        <v>9811759396</v>
      </c>
      <c r="D4659" s="1"/>
      <c r="E4659" s="1"/>
      <c r="F4659" s="1"/>
      <c r="G4659" s="1" t="s">
        <v>45</v>
      </c>
      <c r="H4659" s="1" t="s">
        <v>46</v>
      </c>
      <c r="I4659"/>
      <c r="J4659"/>
      <c r="K4659"/>
      <c r="L4659"/>
      <c r="M4659"/>
      <c r="N4659"/>
      <c r="O4659"/>
      <c r="Q4659" t="s">
        <v>25</v>
      </c>
      <c r="R4659" s="1" t="s">
        <v>6749</v>
      </c>
      <c r="S4659" s="1"/>
      <c r="T4659" s="1" t="s">
        <v>39</v>
      </c>
      <c r="U4659" s="1" t="s">
        <v>28</v>
      </c>
      <c r="V4659" t="s">
        <v>29</v>
      </c>
      <c r="W4659"/>
      <c r="X4659" t="s">
        <v>30</v>
      </c>
    </row>
    <row r="4660" spans="2:24">
      <c r="B4660" s="2" t="s">
        <v>6750</v>
      </c>
      <c r="C4660" s="1">
        <v>7501558418</v>
      </c>
      <c r="D4660" s="1"/>
      <c r="E4660" s="1"/>
      <c r="F4660" s="1"/>
      <c r="G4660" s="1" t="s">
        <v>45</v>
      </c>
      <c r="H4660" s="1" t="s">
        <v>695</v>
      </c>
      <c r="I4660"/>
      <c r="J4660"/>
      <c r="K4660"/>
      <c r="L4660"/>
      <c r="M4660"/>
      <c r="N4660"/>
      <c r="O4660"/>
      <c r="Q4660" t="s">
        <v>25</v>
      </c>
      <c r="R4660" s="1" t="s">
        <v>6751</v>
      </c>
      <c r="S4660" s="1"/>
      <c r="T4660" s="1" t="s">
        <v>614</v>
      </c>
      <c r="U4660" s="1" t="s">
        <v>70</v>
      </c>
      <c r="V4660" t="s">
        <v>29</v>
      </c>
      <c r="W4660"/>
      <c r="X4660" t="s">
        <v>30</v>
      </c>
    </row>
    <row r="4661" spans="2:24">
      <c r="B4661" s="2" t="s">
        <v>6752</v>
      </c>
      <c r="C4661" s="1">
        <v>9943499900</v>
      </c>
      <c r="D4661" s="1"/>
      <c r="E4661" s="1"/>
      <c r="F4661" s="1"/>
      <c r="G4661" s="1" t="s">
        <v>5011</v>
      </c>
      <c r="H4661" s="1" t="s">
        <v>46</v>
      </c>
      <c r="I4661"/>
      <c r="J4661"/>
      <c r="K4661"/>
      <c r="L4661"/>
      <c r="M4661"/>
      <c r="N4661"/>
      <c r="O4661"/>
      <c r="Q4661" t="s">
        <v>25</v>
      </c>
      <c r="R4661" s="1"/>
      <c r="S4661" s="1"/>
      <c r="T4661" s="1" t="s">
        <v>784</v>
      </c>
      <c r="U4661" s="1" t="s">
        <v>179</v>
      </c>
      <c r="V4661" t="s">
        <v>29</v>
      </c>
      <c r="W4661"/>
      <c r="X4661" t="s">
        <v>30</v>
      </c>
    </row>
    <row r="4662" spans="2:24">
      <c r="B4662" s="2" t="s">
        <v>6753</v>
      </c>
      <c r="C4662" s="1">
        <v>8448114577</v>
      </c>
      <c r="D4662" s="1"/>
      <c r="E4662" s="1"/>
      <c r="F4662" s="1"/>
      <c r="G4662" s="1" t="s">
        <v>146</v>
      </c>
      <c r="H4662" s="1" t="s">
        <v>247</v>
      </c>
      <c r="I4662"/>
      <c r="J4662"/>
      <c r="K4662"/>
      <c r="L4662"/>
      <c r="M4662"/>
      <c r="N4662"/>
      <c r="O4662"/>
      <c r="Q4662" t="s">
        <v>25</v>
      </c>
      <c r="R4662" s="1"/>
      <c r="S4662" s="1"/>
      <c r="T4662" s="1" t="s">
        <v>374</v>
      </c>
      <c r="U4662" s="1" t="s">
        <v>78</v>
      </c>
      <c r="V4662" t="s">
        <v>29</v>
      </c>
      <c r="W4662"/>
      <c r="X4662" t="s">
        <v>30</v>
      </c>
    </row>
    <row r="4663" spans="2:24">
      <c r="B4663" s="2" t="s">
        <v>6754</v>
      </c>
      <c r="C4663" s="1">
        <v>9013639772</v>
      </c>
      <c r="D4663" s="1"/>
      <c r="E4663" s="1"/>
      <c r="F4663" s="1"/>
      <c r="G4663" s="1" t="s">
        <v>72</v>
      </c>
      <c r="H4663" s="1" t="s">
        <v>231</v>
      </c>
      <c r="I4663"/>
      <c r="J4663"/>
      <c r="K4663"/>
      <c r="L4663"/>
      <c r="M4663"/>
      <c r="N4663"/>
      <c r="O4663"/>
      <c r="Q4663" t="s">
        <v>25</v>
      </c>
      <c r="R4663" s="1"/>
      <c r="S4663" s="1"/>
      <c r="T4663" s="1" t="s">
        <v>1093</v>
      </c>
      <c r="U4663" s="1" t="s">
        <v>28</v>
      </c>
      <c r="V4663" t="s">
        <v>29</v>
      </c>
      <c r="W4663"/>
      <c r="X4663" t="s">
        <v>30</v>
      </c>
    </row>
    <row r="4664" spans="2:24">
      <c r="B4664" s="2" t="s">
        <v>6755</v>
      </c>
      <c r="C4664" s="1">
        <f>919711307531</f>
        <v>919711307531</v>
      </c>
      <c r="D4664" s="1"/>
      <c r="E4664" s="1"/>
      <c r="F4664" s="1"/>
      <c r="G4664" s="1" t="s">
        <v>731</v>
      </c>
      <c r="H4664" s="1" t="s">
        <v>57</v>
      </c>
      <c r="I4664"/>
      <c r="J4664"/>
      <c r="K4664"/>
      <c r="L4664"/>
      <c r="M4664"/>
      <c r="N4664"/>
      <c r="O4664"/>
      <c r="Q4664" t="s">
        <v>25</v>
      </c>
      <c r="R4664" s="1"/>
      <c r="S4664" s="1"/>
      <c r="T4664" s="1" t="s">
        <v>39</v>
      </c>
      <c r="U4664" s="1" t="s">
        <v>28</v>
      </c>
      <c r="V4664" t="s">
        <v>29</v>
      </c>
      <c r="W4664"/>
      <c r="X4664" t="s">
        <v>30</v>
      </c>
    </row>
    <row r="4665" spans="2:24">
      <c r="B4665" s="2" t="s">
        <v>6756</v>
      </c>
      <c r="C4665" s="1">
        <v>9013195560</v>
      </c>
      <c r="D4665" s="1"/>
      <c r="E4665" s="1"/>
      <c r="F4665" s="1"/>
      <c r="G4665" s="1" t="s">
        <v>45</v>
      </c>
      <c r="H4665" s="1" t="s">
        <v>46</v>
      </c>
      <c r="I4665"/>
      <c r="J4665"/>
      <c r="K4665"/>
      <c r="L4665"/>
      <c r="M4665"/>
      <c r="N4665"/>
      <c r="O4665"/>
      <c r="Q4665" t="s">
        <v>25</v>
      </c>
      <c r="R4665" s="1" t="s">
        <v>6757</v>
      </c>
      <c r="S4665" s="1"/>
      <c r="T4665" s="1" t="s">
        <v>39</v>
      </c>
      <c r="U4665" s="1" t="s">
        <v>28</v>
      </c>
      <c r="V4665" t="s">
        <v>29</v>
      </c>
      <c r="W4665"/>
      <c r="X4665" t="s">
        <v>30</v>
      </c>
    </row>
    <row r="4666" spans="2:24">
      <c r="B4666" s="2" t="s">
        <v>6758</v>
      </c>
      <c r="C4666" s="1">
        <v>9331919890</v>
      </c>
      <c r="D4666" s="1"/>
      <c r="E4666" s="1"/>
      <c r="F4666" s="1"/>
      <c r="G4666" s="1" t="s">
        <v>146</v>
      </c>
      <c r="H4666" s="1" t="s">
        <v>695</v>
      </c>
      <c r="I4666"/>
      <c r="J4666"/>
      <c r="K4666"/>
      <c r="L4666"/>
      <c r="M4666"/>
      <c r="N4666"/>
      <c r="O4666"/>
      <c r="Q4666" t="s">
        <v>25</v>
      </c>
      <c r="R4666" s="1" t="s">
        <v>6759</v>
      </c>
      <c r="S4666" s="1"/>
      <c r="T4666" s="1" t="s">
        <v>614</v>
      </c>
      <c r="U4666" s="1" t="s">
        <v>70</v>
      </c>
      <c r="V4666" t="s">
        <v>29</v>
      </c>
      <c r="W4666"/>
      <c r="X4666" t="s">
        <v>30</v>
      </c>
    </row>
    <row r="4667" spans="2:24">
      <c r="B4667" s="2" t="s">
        <v>6760</v>
      </c>
      <c r="C4667" s="1">
        <v>9092422870</v>
      </c>
      <c r="D4667" s="1"/>
      <c r="E4667" s="1"/>
      <c r="F4667" s="1"/>
      <c r="G4667" s="1" t="s">
        <v>230</v>
      </c>
      <c r="H4667" s="1" t="s">
        <v>57</v>
      </c>
      <c r="I4667"/>
      <c r="J4667"/>
      <c r="K4667"/>
      <c r="L4667"/>
      <c r="M4667"/>
      <c r="N4667"/>
      <c r="O4667"/>
      <c r="Q4667" t="s">
        <v>25</v>
      </c>
      <c r="R4667" s="1"/>
      <c r="S4667" s="1"/>
      <c r="T4667" s="1" t="s">
        <v>784</v>
      </c>
      <c r="U4667" s="1" t="s">
        <v>179</v>
      </c>
      <c r="V4667" t="s">
        <v>29</v>
      </c>
      <c r="W4667"/>
      <c r="X4667" t="s">
        <v>30</v>
      </c>
    </row>
    <row r="4668" spans="2:24">
      <c r="B4668" s="2" t="s">
        <v>6761</v>
      </c>
      <c r="C4668" s="1">
        <v>9990584043</v>
      </c>
      <c r="D4668" s="1"/>
      <c r="E4668" s="1"/>
      <c r="F4668" s="1"/>
      <c r="G4668" s="1" t="s">
        <v>45</v>
      </c>
      <c r="H4668" s="1" t="s">
        <v>46</v>
      </c>
      <c r="I4668"/>
      <c r="J4668"/>
      <c r="K4668"/>
      <c r="L4668"/>
      <c r="M4668"/>
      <c r="N4668"/>
      <c r="O4668"/>
      <c r="Q4668" t="s">
        <v>25</v>
      </c>
      <c r="R4668" s="1" t="s">
        <v>6762</v>
      </c>
      <c r="S4668" s="1"/>
      <c r="T4668" s="1" t="s">
        <v>84</v>
      </c>
      <c r="U4668" s="1" t="s">
        <v>53</v>
      </c>
      <c r="V4668" t="s">
        <v>29</v>
      </c>
      <c r="W4668"/>
      <c r="X4668" t="s">
        <v>30</v>
      </c>
    </row>
    <row r="4669" spans="2:24">
      <c r="B4669" s="2" t="s">
        <v>6763</v>
      </c>
      <c r="C4669" s="1">
        <v>9775540111</v>
      </c>
      <c r="D4669" s="1"/>
      <c r="E4669" s="1"/>
      <c r="F4669" s="1"/>
      <c r="G4669" s="1" t="s">
        <v>45</v>
      </c>
      <c r="H4669" s="1" t="s">
        <v>247</v>
      </c>
      <c r="I4669"/>
      <c r="J4669"/>
      <c r="K4669"/>
      <c r="L4669"/>
      <c r="M4669"/>
      <c r="N4669"/>
      <c r="O4669"/>
      <c r="Q4669" t="s">
        <v>25</v>
      </c>
      <c r="R4669" s="1" t="s">
        <v>6764</v>
      </c>
      <c r="S4669" s="1"/>
      <c r="T4669" s="1" t="s">
        <v>1243</v>
      </c>
      <c r="U4669" s="1" t="s">
        <v>70</v>
      </c>
      <c r="V4669" t="s">
        <v>29</v>
      </c>
      <c r="W4669"/>
      <c r="X4669" t="s">
        <v>30</v>
      </c>
    </row>
    <row r="4670" spans="2:24">
      <c r="B4670" s="2" t="s">
        <v>6765</v>
      </c>
      <c r="C4670" s="1">
        <v>9897865053</v>
      </c>
      <c r="D4670" s="1"/>
      <c r="E4670" s="1"/>
      <c r="F4670" s="1"/>
      <c r="G4670" s="1" t="s">
        <v>45</v>
      </c>
      <c r="H4670" s="1" t="s">
        <v>57</v>
      </c>
      <c r="I4670"/>
      <c r="J4670"/>
      <c r="K4670"/>
      <c r="L4670"/>
      <c r="M4670"/>
      <c r="N4670"/>
      <c r="O4670"/>
      <c r="Q4670" t="s">
        <v>25</v>
      </c>
      <c r="R4670" s="1" t="s">
        <v>6766</v>
      </c>
      <c r="S4670" s="1"/>
      <c r="T4670" s="1" t="s">
        <v>4029</v>
      </c>
      <c r="U4670" s="1" t="s">
        <v>289</v>
      </c>
      <c r="V4670" t="s">
        <v>29</v>
      </c>
      <c r="W4670"/>
      <c r="X4670" t="s">
        <v>30</v>
      </c>
    </row>
    <row r="4671" spans="2:24">
      <c r="B4671" s="2" t="s">
        <v>6767</v>
      </c>
      <c r="C4671" s="1">
        <v>9871384231</v>
      </c>
      <c r="D4671" s="1"/>
      <c r="E4671" s="1"/>
      <c r="F4671" s="1"/>
      <c r="G4671" s="1" t="s">
        <v>56</v>
      </c>
      <c r="H4671" s="1" t="s">
        <v>46</v>
      </c>
      <c r="I4671"/>
      <c r="J4671"/>
      <c r="K4671"/>
      <c r="L4671"/>
      <c r="M4671"/>
      <c r="N4671"/>
      <c r="O4671"/>
      <c r="Q4671" t="s">
        <v>25</v>
      </c>
      <c r="R4671" s="1" t="s">
        <v>6768</v>
      </c>
      <c r="S4671" s="1"/>
      <c r="T4671" s="1" t="s">
        <v>301</v>
      </c>
      <c r="U4671" s="1" t="s">
        <v>53</v>
      </c>
      <c r="V4671" t="s">
        <v>29</v>
      </c>
      <c r="W4671"/>
      <c r="X4671" t="s">
        <v>30</v>
      </c>
    </row>
    <row r="4672" spans="2:24">
      <c r="B4672" s="2" t="s">
        <v>6769</v>
      </c>
      <c r="C4672" s="1">
        <v>9124558412</v>
      </c>
      <c r="D4672" s="1"/>
      <c r="E4672" s="1"/>
      <c r="F4672" s="1"/>
      <c r="G4672" s="1" t="s">
        <v>45</v>
      </c>
      <c r="H4672" s="1" t="s">
        <v>247</v>
      </c>
      <c r="I4672"/>
      <c r="J4672"/>
      <c r="K4672"/>
      <c r="L4672"/>
      <c r="M4672"/>
      <c r="N4672"/>
      <c r="O4672"/>
      <c r="Q4672" t="s">
        <v>25</v>
      </c>
      <c r="R4672" s="1"/>
      <c r="S4672" s="1"/>
      <c r="T4672" s="1" t="s">
        <v>1014</v>
      </c>
      <c r="U4672" s="1" t="s">
        <v>240</v>
      </c>
      <c r="V4672" t="s">
        <v>29</v>
      </c>
      <c r="W4672"/>
      <c r="X4672" t="s">
        <v>30</v>
      </c>
    </row>
    <row r="4673" spans="2:24">
      <c r="B4673" s="2" t="s">
        <v>6770</v>
      </c>
      <c r="C4673" s="1">
        <v>9079271762</v>
      </c>
      <c r="D4673" s="1"/>
      <c r="E4673" s="1"/>
      <c r="F4673" s="1"/>
      <c r="G4673" s="1" t="s">
        <v>72</v>
      </c>
      <c r="H4673" s="1" t="s">
        <v>57</v>
      </c>
      <c r="I4673"/>
      <c r="J4673"/>
      <c r="K4673"/>
      <c r="L4673"/>
      <c r="M4673"/>
      <c r="N4673"/>
      <c r="O4673"/>
      <c r="Q4673" t="s">
        <v>25</v>
      </c>
      <c r="R4673" s="1" t="s">
        <v>6771</v>
      </c>
      <c r="S4673" s="1"/>
      <c r="T4673" s="1" t="s">
        <v>128</v>
      </c>
      <c r="U4673" s="1" t="s">
        <v>43</v>
      </c>
      <c r="V4673" t="s">
        <v>29</v>
      </c>
      <c r="W4673"/>
      <c r="X4673" t="s">
        <v>30</v>
      </c>
    </row>
    <row r="4674" spans="2:24">
      <c r="B4674" s="2" t="s">
        <v>6772</v>
      </c>
      <c r="C4674" s="1">
        <v>8829013111</v>
      </c>
      <c r="D4674" s="1"/>
      <c r="E4674" s="1"/>
      <c r="F4674" s="1"/>
      <c r="G4674" s="1" t="s">
        <v>146</v>
      </c>
      <c r="H4674" s="1" t="s">
        <v>331</v>
      </c>
      <c r="I4674"/>
      <c r="J4674"/>
      <c r="K4674"/>
      <c r="L4674"/>
      <c r="M4674"/>
      <c r="N4674"/>
      <c r="O4674"/>
      <c r="Q4674" t="s">
        <v>25</v>
      </c>
      <c r="R4674" s="1" t="s">
        <v>6773</v>
      </c>
      <c r="S4674" s="1"/>
      <c r="T4674" s="1" t="s">
        <v>2165</v>
      </c>
      <c r="U4674" s="1" t="s">
        <v>43</v>
      </c>
      <c r="V4674" t="s">
        <v>29</v>
      </c>
      <c r="W4674"/>
      <c r="X4674" t="s">
        <v>30</v>
      </c>
    </row>
    <row r="4675" spans="2:24">
      <c r="B4675" s="2" t="s">
        <v>6774</v>
      </c>
      <c r="C4675" s="1">
        <v>9415434396</v>
      </c>
      <c r="D4675" s="1"/>
      <c r="E4675" s="1"/>
      <c r="F4675" s="1"/>
      <c r="G4675" s="1" t="s">
        <v>146</v>
      </c>
      <c r="H4675" s="1" t="s">
        <v>331</v>
      </c>
      <c r="I4675"/>
      <c r="J4675"/>
      <c r="K4675"/>
      <c r="L4675"/>
      <c r="M4675"/>
      <c r="N4675"/>
      <c r="O4675"/>
      <c r="Q4675" t="s">
        <v>25</v>
      </c>
      <c r="R4675" s="1"/>
      <c r="S4675" s="1"/>
      <c r="T4675" s="1" t="s">
        <v>6775</v>
      </c>
      <c r="U4675" s="1" t="s">
        <v>28</v>
      </c>
      <c r="V4675" t="s">
        <v>29</v>
      </c>
      <c r="W4675"/>
      <c r="X4675" t="s">
        <v>30</v>
      </c>
    </row>
    <row r="4676" spans="2:24">
      <c r="B4676" s="2" t="s">
        <v>6776</v>
      </c>
      <c r="C4676" s="1">
        <v>9810959322</v>
      </c>
      <c r="D4676" s="1"/>
      <c r="E4676" s="1"/>
      <c r="F4676" s="1"/>
      <c r="G4676" s="1" t="s">
        <v>146</v>
      </c>
      <c r="H4676" s="1" t="s">
        <v>247</v>
      </c>
      <c r="I4676"/>
      <c r="J4676"/>
      <c r="K4676"/>
      <c r="L4676"/>
      <c r="M4676"/>
      <c r="N4676"/>
      <c r="O4676"/>
      <c r="Q4676" t="s">
        <v>25</v>
      </c>
      <c r="R4676" s="1" t="s">
        <v>6777</v>
      </c>
      <c r="S4676" s="1"/>
      <c r="T4676" s="1" t="s">
        <v>93</v>
      </c>
      <c r="U4676" s="1" t="s">
        <v>53</v>
      </c>
      <c r="V4676" t="s">
        <v>29</v>
      </c>
      <c r="W4676"/>
      <c r="X4676" t="s">
        <v>30</v>
      </c>
    </row>
    <row r="4677" spans="2:24">
      <c r="B4677" s="2" t="s">
        <v>6778</v>
      </c>
      <c r="C4677" s="1">
        <v>9315468330</v>
      </c>
      <c r="D4677" s="1"/>
      <c r="E4677" s="1"/>
      <c r="F4677" s="1"/>
      <c r="G4677" s="1" t="s">
        <v>146</v>
      </c>
      <c r="H4677" s="1" t="s">
        <v>476</v>
      </c>
      <c r="I4677"/>
      <c r="J4677"/>
      <c r="K4677"/>
      <c r="L4677"/>
      <c r="M4677"/>
      <c r="N4677"/>
      <c r="O4677"/>
      <c r="Q4677" t="s">
        <v>25</v>
      </c>
      <c r="R4677" s="1" t="s">
        <v>6779</v>
      </c>
      <c r="S4677" s="1"/>
      <c r="T4677" s="1" t="s">
        <v>6780</v>
      </c>
      <c r="U4677" s="1" t="s">
        <v>78</v>
      </c>
      <c r="V4677" t="s">
        <v>29</v>
      </c>
      <c r="W4677"/>
      <c r="X4677" t="s">
        <v>30</v>
      </c>
    </row>
    <row r="4678" spans="2:24">
      <c r="B4678" s="2" t="s">
        <v>6781</v>
      </c>
      <c r="C4678" s="1">
        <v>9811752188</v>
      </c>
      <c r="D4678" s="1"/>
      <c r="E4678" s="1"/>
      <c r="F4678" s="1"/>
      <c r="G4678" s="1" t="s">
        <v>146</v>
      </c>
      <c r="H4678" s="1" t="s">
        <v>247</v>
      </c>
      <c r="I4678"/>
      <c r="J4678"/>
      <c r="K4678"/>
      <c r="L4678"/>
      <c r="M4678"/>
      <c r="N4678"/>
      <c r="O4678"/>
      <c r="Q4678" t="s">
        <v>25</v>
      </c>
      <c r="R4678" s="1"/>
      <c r="S4678" s="1"/>
      <c r="T4678" s="1" t="s">
        <v>374</v>
      </c>
      <c r="U4678" s="1" t="s">
        <v>78</v>
      </c>
      <c r="V4678" t="s">
        <v>29</v>
      </c>
      <c r="W4678"/>
      <c r="X4678" t="s">
        <v>30</v>
      </c>
    </row>
    <row r="4679" spans="2:24">
      <c r="B4679" s="2" t="s">
        <v>6782</v>
      </c>
      <c r="C4679" s="1">
        <v>9416525166</v>
      </c>
      <c r="D4679" s="1"/>
      <c r="E4679" s="1"/>
      <c r="F4679" s="1"/>
      <c r="G4679" s="1" t="s">
        <v>146</v>
      </c>
      <c r="H4679" s="1" t="s">
        <v>331</v>
      </c>
      <c r="I4679"/>
      <c r="J4679"/>
      <c r="K4679"/>
      <c r="L4679"/>
      <c r="M4679"/>
      <c r="N4679"/>
      <c r="O4679"/>
      <c r="Q4679" t="s">
        <v>25</v>
      </c>
      <c r="R4679" s="1" t="s">
        <v>6783</v>
      </c>
      <c r="S4679" s="1"/>
      <c r="T4679" s="1" t="s">
        <v>2031</v>
      </c>
      <c r="U4679" s="1" t="s">
        <v>78</v>
      </c>
      <c r="V4679" t="s">
        <v>29</v>
      </c>
      <c r="W4679"/>
      <c r="X4679" t="s">
        <v>30</v>
      </c>
    </row>
    <row r="4680" spans="2:24">
      <c r="B4680" s="2" t="s">
        <v>6784</v>
      </c>
      <c r="C4680" s="1">
        <v>9899182020</v>
      </c>
      <c r="D4680" s="1"/>
      <c r="E4680" s="1"/>
      <c r="F4680" s="1"/>
      <c r="G4680" s="1" t="s">
        <v>146</v>
      </c>
      <c r="H4680" s="1" t="s">
        <v>476</v>
      </c>
      <c r="I4680"/>
      <c r="J4680"/>
      <c r="K4680"/>
      <c r="L4680"/>
      <c r="M4680"/>
      <c r="N4680"/>
      <c r="O4680"/>
      <c r="Q4680" t="s">
        <v>25</v>
      </c>
      <c r="R4680" s="1" t="s">
        <v>6785</v>
      </c>
      <c r="S4680" s="1"/>
      <c r="T4680" s="1" t="s">
        <v>789</v>
      </c>
      <c r="U4680" s="1" t="s">
        <v>53</v>
      </c>
      <c r="V4680" t="s">
        <v>29</v>
      </c>
      <c r="W4680"/>
      <c r="X4680" t="s">
        <v>30</v>
      </c>
    </row>
    <row r="4681" spans="2:24">
      <c r="B4681" s="2" t="s">
        <v>6786</v>
      </c>
      <c r="C4681" s="1">
        <v>9871602231</v>
      </c>
      <c r="D4681" s="1"/>
      <c r="E4681" s="1"/>
      <c r="F4681" s="1"/>
      <c r="G4681" s="1" t="s">
        <v>146</v>
      </c>
      <c r="H4681" s="1" t="s">
        <v>247</v>
      </c>
      <c r="I4681"/>
      <c r="J4681"/>
      <c r="K4681"/>
      <c r="L4681"/>
      <c r="M4681"/>
      <c r="N4681"/>
      <c r="O4681"/>
      <c r="Q4681" t="s">
        <v>25</v>
      </c>
      <c r="R4681" s="1"/>
      <c r="S4681" s="1"/>
      <c r="T4681" s="1" t="s">
        <v>301</v>
      </c>
      <c r="U4681" s="1" t="s">
        <v>53</v>
      </c>
      <c r="V4681" t="s">
        <v>29</v>
      </c>
      <c r="W4681"/>
      <c r="X4681" t="s">
        <v>30</v>
      </c>
    </row>
    <row r="4682" spans="2:24">
      <c r="B4682" s="2" t="s">
        <v>6787</v>
      </c>
      <c r="C4682" s="1">
        <v>8076910476</v>
      </c>
      <c r="D4682" s="1"/>
      <c r="E4682" s="1"/>
      <c r="F4682" s="1"/>
      <c r="G4682" s="1" t="s">
        <v>146</v>
      </c>
      <c r="H4682" s="1" t="s">
        <v>331</v>
      </c>
      <c r="I4682"/>
      <c r="J4682"/>
      <c r="K4682"/>
      <c r="L4682"/>
      <c r="M4682"/>
      <c r="N4682"/>
      <c r="O4682"/>
      <c r="Q4682" t="s">
        <v>25</v>
      </c>
      <c r="R4682" s="1"/>
      <c r="S4682" s="1"/>
      <c r="T4682" s="1" t="s">
        <v>594</v>
      </c>
      <c r="U4682" s="1" t="s">
        <v>53</v>
      </c>
      <c r="V4682" t="s">
        <v>29</v>
      </c>
      <c r="W4682"/>
      <c r="X4682" t="s">
        <v>30</v>
      </c>
    </row>
    <row r="4683" spans="2:24">
      <c r="B4683" s="2" t="s">
        <v>6788</v>
      </c>
      <c r="C4683" s="1">
        <v>9212067966</v>
      </c>
      <c r="D4683" s="1"/>
      <c r="E4683" s="1"/>
      <c r="F4683" s="1"/>
      <c r="G4683" s="1" t="s">
        <v>146</v>
      </c>
      <c r="H4683" s="1" t="s">
        <v>476</v>
      </c>
      <c r="I4683"/>
      <c r="J4683"/>
      <c r="K4683"/>
      <c r="L4683"/>
      <c r="M4683"/>
      <c r="N4683"/>
      <c r="O4683"/>
      <c r="Q4683" t="s">
        <v>25</v>
      </c>
      <c r="R4683" s="1"/>
      <c r="S4683" s="1"/>
      <c r="T4683" s="1" t="s">
        <v>93</v>
      </c>
      <c r="U4683" s="1" t="s">
        <v>53</v>
      </c>
      <c r="V4683" t="s">
        <v>29</v>
      </c>
      <c r="W4683"/>
      <c r="X4683" t="s">
        <v>30</v>
      </c>
    </row>
    <row r="4684" spans="2:24">
      <c r="B4684" s="2" t="s">
        <v>6789</v>
      </c>
      <c r="C4684" s="1">
        <v>9896132815</v>
      </c>
      <c r="D4684" s="1"/>
      <c r="E4684" s="1"/>
      <c r="F4684" s="1"/>
      <c r="G4684" s="1" t="s">
        <v>45</v>
      </c>
      <c r="H4684" s="1" t="s">
        <v>695</v>
      </c>
      <c r="I4684"/>
      <c r="J4684"/>
      <c r="K4684"/>
      <c r="L4684"/>
      <c r="M4684"/>
      <c r="N4684"/>
      <c r="O4684"/>
      <c r="Q4684" t="s">
        <v>25</v>
      </c>
      <c r="R4684" s="1"/>
      <c r="S4684" s="1"/>
      <c r="T4684" s="1" t="s">
        <v>1995</v>
      </c>
      <c r="U4684" s="1" t="s">
        <v>78</v>
      </c>
      <c r="V4684" t="s">
        <v>29</v>
      </c>
      <c r="W4684"/>
      <c r="X4684" t="s">
        <v>30</v>
      </c>
    </row>
    <row r="4685" spans="2:24">
      <c r="B4685" s="2" t="s">
        <v>6790</v>
      </c>
      <c r="C4685" s="1">
        <v>9810504564</v>
      </c>
      <c r="D4685" s="1"/>
      <c r="E4685" s="1"/>
      <c r="F4685" s="1"/>
      <c r="G4685" s="1" t="s">
        <v>146</v>
      </c>
      <c r="H4685" s="1" t="s">
        <v>476</v>
      </c>
      <c r="I4685"/>
      <c r="J4685"/>
      <c r="K4685"/>
      <c r="L4685"/>
      <c r="M4685"/>
      <c r="N4685"/>
      <c r="O4685"/>
      <c r="Q4685" t="s">
        <v>25</v>
      </c>
      <c r="R4685" s="1"/>
      <c r="S4685" s="1"/>
      <c r="T4685" s="1" t="s">
        <v>73</v>
      </c>
      <c r="U4685" s="1" t="s">
        <v>53</v>
      </c>
      <c r="V4685" t="s">
        <v>29</v>
      </c>
      <c r="W4685"/>
      <c r="X4685" t="s">
        <v>30</v>
      </c>
    </row>
    <row r="4686" spans="2:24">
      <c r="B4686" s="2" t="s">
        <v>6791</v>
      </c>
      <c r="C4686" s="1">
        <v>7015157016</v>
      </c>
      <c r="D4686" s="1"/>
      <c r="E4686" s="1"/>
      <c r="F4686" s="1"/>
      <c r="G4686" s="1" t="s">
        <v>146</v>
      </c>
      <c r="H4686" s="1" t="s">
        <v>1268</v>
      </c>
      <c r="I4686"/>
      <c r="J4686"/>
      <c r="K4686"/>
      <c r="L4686"/>
      <c r="M4686"/>
      <c r="N4686"/>
      <c r="O4686"/>
      <c r="Q4686" t="s">
        <v>25</v>
      </c>
      <c r="R4686" s="1"/>
      <c r="S4686" s="1"/>
      <c r="T4686" s="1" t="s">
        <v>1970</v>
      </c>
      <c r="U4686" s="1" t="s">
        <v>78</v>
      </c>
      <c r="V4686" t="s">
        <v>29</v>
      </c>
      <c r="W4686"/>
      <c r="X4686" t="s">
        <v>30</v>
      </c>
    </row>
    <row r="4687" spans="2:24">
      <c r="B4687" s="2" t="s">
        <v>6792</v>
      </c>
      <c r="C4687" s="1">
        <v>9899738267</v>
      </c>
      <c r="D4687" s="1"/>
      <c r="E4687" s="1"/>
      <c r="F4687" s="1"/>
      <c r="G4687" s="1" t="s">
        <v>146</v>
      </c>
      <c r="H4687" s="1" t="s">
        <v>476</v>
      </c>
      <c r="I4687"/>
      <c r="J4687"/>
      <c r="K4687"/>
      <c r="L4687"/>
      <c r="M4687"/>
      <c r="N4687"/>
      <c r="O4687"/>
      <c r="Q4687" t="s">
        <v>25</v>
      </c>
      <c r="R4687" s="1" t="s">
        <v>6793</v>
      </c>
      <c r="S4687" s="1"/>
      <c r="T4687" s="1" t="s">
        <v>73</v>
      </c>
      <c r="U4687" s="1" t="s">
        <v>53</v>
      </c>
      <c r="V4687" t="s">
        <v>29</v>
      </c>
      <c r="W4687"/>
      <c r="X4687" t="s">
        <v>30</v>
      </c>
    </row>
    <row r="4688" spans="2:24">
      <c r="B4688" s="2" t="s">
        <v>6794</v>
      </c>
      <c r="C4688" s="1">
        <v>9560673392</v>
      </c>
      <c r="D4688" s="1"/>
      <c r="E4688" s="1"/>
      <c r="F4688" s="1"/>
      <c r="G4688" s="1" t="s">
        <v>146</v>
      </c>
      <c r="H4688" s="1" t="s">
        <v>476</v>
      </c>
      <c r="I4688"/>
      <c r="J4688"/>
      <c r="K4688"/>
      <c r="L4688"/>
      <c r="M4688"/>
      <c r="N4688"/>
      <c r="O4688"/>
      <c r="Q4688" t="s">
        <v>25</v>
      </c>
      <c r="R4688" s="1" t="s">
        <v>6795</v>
      </c>
      <c r="S4688" s="1"/>
      <c r="T4688" s="1" t="s">
        <v>93</v>
      </c>
      <c r="U4688" s="1" t="s">
        <v>53</v>
      </c>
      <c r="V4688" t="s">
        <v>29</v>
      </c>
      <c r="W4688"/>
      <c r="X4688" t="s">
        <v>30</v>
      </c>
    </row>
    <row r="4689" spans="2:24">
      <c r="B4689" s="2" t="s">
        <v>6796</v>
      </c>
      <c r="C4689" s="1">
        <v>9416244222</v>
      </c>
      <c r="D4689" s="1"/>
      <c r="E4689" s="1"/>
      <c r="F4689" s="1"/>
      <c r="G4689" s="1" t="s">
        <v>146</v>
      </c>
      <c r="H4689" s="1" t="s">
        <v>247</v>
      </c>
      <c r="I4689"/>
      <c r="J4689"/>
      <c r="K4689"/>
      <c r="L4689"/>
      <c r="M4689"/>
      <c r="N4689"/>
      <c r="O4689"/>
      <c r="Q4689" t="s">
        <v>25</v>
      </c>
      <c r="R4689" s="1" t="s">
        <v>6797</v>
      </c>
      <c r="S4689" s="1"/>
      <c r="T4689" s="1" t="s">
        <v>311</v>
      </c>
      <c r="U4689" s="1" t="s">
        <v>78</v>
      </c>
      <c r="V4689" t="s">
        <v>29</v>
      </c>
      <c r="W4689"/>
      <c r="X4689" t="s">
        <v>30</v>
      </c>
    </row>
    <row r="4690" spans="2:24">
      <c r="B4690" s="2" t="s">
        <v>6798</v>
      </c>
      <c r="C4690" s="1">
        <v>9466517565</v>
      </c>
      <c r="D4690" s="1"/>
      <c r="E4690" s="1"/>
      <c r="F4690" s="1"/>
      <c r="G4690" s="1" t="s">
        <v>146</v>
      </c>
      <c r="H4690" s="1" t="s">
        <v>247</v>
      </c>
      <c r="I4690"/>
      <c r="J4690"/>
      <c r="K4690"/>
      <c r="L4690"/>
      <c r="M4690"/>
      <c r="N4690"/>
      <c r="O4690"/>
      <c r="Q4690" t="s">
        <v>25</v>
      </c>
      <c r="R4690" s="1" t="s">
        <v>6799</v>
      </c>
      <c r="S4690" s="1"/>
      <c r="T4690" s="1" t="s">
        <v>271</v>
      </c>
      <c r="U4690" s="1" t="s">
        <v>78</v>
      </c>
      <c r="V4690" t="s">
        <v>29</v>
      </c>
      <c r="W4690"/>
      <c r="X4690" t="s">
        <v>30</v>
      </c>
    </row>
    <row r="4691" spans="2:24">
      <c r="B4691" s="2" t="s">
        <v>6800</v>
      </c>
      <c r="C4691" s="1">
        <v>9671788077</v>
      </c>
      <c r="D4691" s="1"/>
      <c r="E4691" s="1"/>
      <c r="F4691" s="1"/>
      <c r="G4691" s="1" t="s">
        <v>146</v>
      </c>
      <c r="H4691" s="1" t="s">
        <v>247</v>
      </c>
      <c r="I4691"/>
      <c r="J4691"/>
      <c r="K4691"/>
      <c r="L4691"/>
      <c r="M4691"/>
      <c r="N4691"/>
      <c r="O4691"/>
      <c r="Q4691" t="s">
        <v>25</v>
      </c>
      <c r="R4691" s="1" t="s">
        <v>6801</v>
      </c>
      <c r="S4691" s="1"/>
      <c r="T4691" s="1" t="s">
        <v>575</v>
      </c>
      <c r="U4691" s="1" t="s">
        <v>78</v>
      </c>
      <c r="V4691" t="s">
        <v>29</v>
      </c>
      <c r="W4691"/>
      <c r="X4691" t="s">
        <v>30</v>
      </c>
    </row>
    <row r="4692" spans="2:24">
      <c r="B4692" s="2" t="s">
        <v>6802</v>
      </c>
      <c r="C4692" s="1">
        <v>9971962008</v>
      </c>
      <c r="D4692" s="1"/>
      <c r="E4692" s="1"/>
      <c r="F4692" s="1"/>
      <c r="G4692" s="1" t="s">
        <v>708</v>
      </c>
      <c r="H4692" s="1" t="s">
        <v>247</v>
      </c>
      <c r="I4692"/>
      <c r="J4692"/>
      <c r="K4692"/>
      <c r="L4692"/>
      <c r="M4692"/>
      <c r="N4692"/>
      <c r="O4692"/>
      <c r="Q4692" t="s">
        <v>25</v>
      </c>
      <c r="R4692" s="1"/>
      <c r="S4692" s="1"/>
      <c r="T4692" s="1" t="s">
        <v>73</v>
      </c>
      <c r="U4692" s="1" t="s">
        <v>53</v>
      </c>
      <c r="V4692" t="s">
        <v>29</v>
      </c>
      <c r="W4692"/>
      <c r="X4692" t="s">
        <v>30</v>
      </c>
    </row>
    <row r="4693" spans="2:24">
      <c r="B4693" s="2" t="s">
        <v>6803</v>
      </c>
      <c r="C4693" s="1">
        <v>9268829065</v>
      </c>
      <c r="D4693" s="1"/>
      <c r="E4693" s="1"/>
      <c r="F4693" s="1"/>
      <c r="G4693" s="1" t="s">
        <v>1942</v>
      </c>
      <c r="H4693" s="1" t="s">
        <v>247</v>
      </c>
      <c r="I4693"/>
      <c r="J4693"/>
      <c r="K4693"/>
      <c r="L4693"/>
      <c r="M4693"/>
      <c r="N4693"/>
      <c r="O4693"/>
      <c r="Q4693" t="s">
        <v>25</v>
      </c>
      <c r="R4693" s="1"/>
      <c r="S4693" s="1"/>
      <c r="T4693" s="1" t="s">
        <v>356</v>
      </c>
      <c r="U4693" s="1" t="s">
        <v>78</v>
      </c>
      <c r="V4693" t="s">
        <v>29</v>
      </c>
      <c r="W4693"/>
      <c r="X4693" t="s">
        <v>30</v>
      </c>
    </row>
    <row r="4694" spans="2:24">
      <c r="B4694" s="2" t="s">
        <v>6804</v>
      </c>
      <c r="C4694" s="1">
        <v>8800457062</v>
      </c>
      <c r="D4694" s="1"/>
      <c r="E4694" s="1"/>
      <c r="F4694" s="1"/>
      <c r="G4694" s="1" t="s">
        <v>146</v>
      </c>
      <c r="H4694" s="1" t="s">
        <v>331</v>
      </c>
      <c r="I4694"/>
      <c r="J4694"/>
      <c r="K4694"/>
      <c r="L4694"/>
      <c r="M4694"/>
      <c r="N4694"/>
      <c r="O4694"/>
      <c r="Q4694" t="s">
        <v>25</v>
      </c>
      <c r="R4694" s="1"/>
      <c r="S4694" s="1"/>
      <c r="T4694" s="1" t="s">
        <v>594</v>
      </c>
      <c r="U4694" s="1" t="s">
        <v>53</v>
      </c>
      <c r="V4694" t="s">
        <v>29</v>
      </c>
      <c r="W4694"/>
      <c r="X4694" t="s">
        <v>30</v>
      </c>
    </row>
    <row r="4695" spans="2:24">
      <c r="B4695" s="2" t="s">
        <v>6805</v>
      </c>
      <c r="C4695" s="1">
        <v>9990488952</v>
      </c>
      <c r="D4695" s="1"/>
      <c r="E4695" s="1"/>
      <c r="F4695" s="1"/>
      <c r="G4695" s="1" t="s">
        <v>146</v>
      </c>
      <c r="H4695" s="1" t="s">
        <v>331</v>
      </c>
      <c r="I4695"/>
      <c r="J4695"/>
      <c r="K4695"/>
      <c r="L4695"/>
      <c r="M4695"/>
      <c r="N4695"/>
      <c r="O4695"/>
      <c r="Q4695" t="s">
        <v>25</v>
      </c>
      <c r="R4695" s="1" t="s">
        <v>6806</v>
      </c>
      <c r="S4695" s="1"/>
      <c r="T4695" s="1" t="s">
        <v>39</v>
      </c>
      <c r="U4695" s="1" t="s">
        <v>28</v>
      </c>
      <c r="V4695" t="s">
        <v>29</v>
      </c>
      <c r="W4695"/>
      <c r="X4695" t="s">
        <v>30</v>
      </c>
    </row>
    <row r="4696" spans="2:24">
      <c r="B4696" s="2" t="s">
        <v>6807</v>
      </c>
      <c r="C4696" s="1">
        <v>9837778453</v>
      </c>
      <c r="D4696" s="1"/>
      <c r="E4696" s="1"/>
      <c r="F4696" s="1"/>
      <c r="G4696" s="1" t="s">
        <v>56</v>
      </c>
      <c r="H4696" s="1" t="s">
        <v>331</v>
      </c>
      <c r="I4696"/>
      <c r="J4696"/>
      <c r="K4696"/>
      <c r="L4696"/>
      <c r="M4696"/>
      <c r="N4696"/>
      <c r="O4696"/>
      <c r="Q4696" t="s">
        <v>25</v>
      </c>
      <c r="R4696" s="1" t="s">
        <v>6808</v>
      </c>
      <c r="S4696" s="1"/>
      <c r="T4696" s="1" t="s">
        <v>286</v>
      </c>
      <c r="U4696" s="1" t="s">
        <v>28</v>
      </c>
      <c r="V4696" t="s">
        <v>29</v>
      </c>
      <c r="W4696"/>
      <c r="X4696" t="s">
        <v>30</v>
      </c>
    </row>
    <row r="4697" spans="2:24">
      <c r="B4697" s="2" t="s">
        <v>6809</v>
      </c>
      <c r="C4697" s="1" t="s">
        <v>6810</v>
      </c>
      <c r="D4697" s="1"/>
      <c r="E4697" s="1"/>
      <c r="F4697" s="1"/>
      <c r="G4697" s="1" t="s">
        <v>45</v>
      </c>
      <c r="H4697" s="1" t="s">
        <v>57</v>
      </c>
      <c r="I4697"/>
      <c r="J4697"/>
      <c r="K4697"/>
      <c r="L4697"/>
      <c r="M4697"/>
      <c r="N4697"/>
      <c r="O4697"/>
      <c r="Q4697" t="s">
        <v>25</v>
      </c>
      <c r="R4697" s="1" t="s">
        <v>6811</v>
      </c>
      <c r="S4697" s="1"/>
      <c r="T4697" s="1" t="s">
        <v>486</v>
      </c>
      <c r="U4697" s="1" t="s">
        <v>250</v>
      </c>
      <c r="V4697" t="s">
        <v>29</v>
      </c>
      <c r="W4697"/>
      <c r="X4697" t="s">
        <v>30</v>
      </c>
    </row>
    <row r="4698" spans="2:24">
      <c r="B4698" s="2" t="s">
        <v>6812</v>
      </c>
      <c r="C4698" s="1">
        <v>9897934041</v>
      </c>
      <c r="D4698" s="1"/>
      <c r="E4698" s="1"/>
      <c r="F4698" s="1"/>
      <c r="G4698" s="1" t="s">
        <v>146</v>
      </c>
      <c r="H4698" s="1" t="s">
        <v>331</v>
      </c>
      <c r="I4698"/>
      <c r="J4698"/>
      <c r="K4698"/>
      <c r="L4698"/>
      <c r="M4698"/>
      <c r="N4698"/>
      <c r="O4698"/>
      <c r="Q4698" t="s">
        <v>25</v>
      </c>
      <c r="R4698" s="1"/>
      <c r="S4698" s="1"/>
      <c r="T4698" s="1" t="s">
        <v>6813</v>
      </c>
      <c r="U4698" s="1" t="s">
        <v>28</v>
      </c>
      <c r="V4698" t="s">
        <v>29</v>
      </c>
      <c r="W4698"/>
      <c r="X4698" t="s">
        <v>30</v>
      </c>
    </row>
    <row r="4699" spans="2:24">
      <c r="B4699" s="2" t="s">
        <v>6814</v>
      </c>
      <c r="C4699" s="1">
        <v>9304150048</v>
      </c>
      <c r="D4699" s="1"/>
      <c r="E4699" s="1"/>
      <c r="F4699" s="1"/>
      <c r="G4699" s="1" t="s">
        <v>146</v>
      </c>
      <c r="H4699" s="1" t="s">
        <v>247</v>
      </c>
      <c r="I4699"/>
      <c r="J4699"/>
      <c r="K4699"/>
      <c r="L4699"/>
      <c r="M4699"/>
      <c r="N4699"/>
      <c r="O4699"/>
      <c r="Q4699" t="s">
        <v>25</v>
      </c>
      <c r="R4699" s="1" t="s">
        <v>6815</v>
      </c>
      <c r="S4699" s="1"/>
      <c r="T4699" s="1" t="s">
        <v>2672</v>
      </c>
      <c r="U4699" s="1" t="s">
        <v>284</v>
      </c>
      <c r="V4699" t="s">
        <v>29</v>
      </c>
      <c r="W4699"/>
      <c r="X4699" t="s">
        <v>30</v>
      </c>
    </row>
    <row r="4700" spans="2:24">
      <c r="B4700" s="2" t="s">
        <v>6816</v>
      </c>
      <c r="C4700" s="1">
        <v>9219277321</v>
      </c>
      <c r="D4700" s="1"/>
      <c r="E4700" s="1"/>
      <c r="F4700" s="1"/>
      <c r="G4700" s="1" t="s">
        <v>146</v>
      </c>
      <c r="H4700" s="1" t="s">
        <v>476</v>
      </c>
      <c r="I4700"/>
      <c r="J4700"/>
      <c r="K4700"/>
      <c r="L4700"/>
      <c r="M4700"/>
      <c r="N4700"/>
      <c r="O4700"/>
      <c r="Q4700" t="s">
        <v>25</v>
      </c>
      <c r="R4700" s="1" t="s">
        <v>6817</v>
      </c>
      <c r="S4700" s="1"/>
      <c r="T4700" s="1" t="s">
        <v>81</v>
      </c>
      <c r="U4700" s="1" t="s">
        <v>28</v>
      </c>
      <c r="V4700" t="s">
        <v>29</v>
      </c>
      <c r="W4700"/>
      <c r="X4700" t="s">
        <v>30</v>
      </c>
    </row>
    <row r="4701" spans="2:24">
      <c r="B4701" s="2" t="s">
        <v>6818</v>
      </c>
      <c r="C4701" s="1"/>
      <c r="D4701" s="1"/>
      <c r="E4701" s="1"/>
      <c r="F4701" s="1"/>
      <c r="G4701" s="1" t="s">
        <v>146</v>
      </c>
      <c r="H4701" s="1" t="s">
        <v>247</v>
      </c>
      <c r="I4701"/>
      <c r="J4701"/>
      <c r="K4701"/>
      <c r="L4701"/>
      <c r="M4701"/>
      <c r="N4701"/>
      <c r="O4701"/>
      <c r="Q4701" t="s">
        <v>25</v>
      </c>
      <c r="R4701" s="1"/>
      <c r="S4701" s="1"/>
      <c r="T4701" s="1" t="s">
        <v>6813</v>
      </c>
      <c r="U4701" s="1" t="s">
        <v>28</v>
      </c>
      <c r="V4701" t="s">
        <v>29</v>
      </c>
      <c r="W4701"/>
      <c r="X4701" t="s">
        <v>30</v>
      </c>
    </row>
    <row r="4702" spans="2:24">
      <c r="B4702" s="2" t="s">
        <v>6819</v>
      </c>
      <c r="C4702" s="1">
        <v>9870913364</v>
      </c>
      <c r="D4702" s="1"/>
      <c r="E4702" s="1"/>
      <c r="F4702" s="1"/>
      <c r="G4702" s="1" t="s">
        <v>146</v>
      </c>
      <c r="H4702" s="1" t="s">
        <v>247</v>
      </c>
      <c r="I4702"/>
      <c r="J4702"/>
      <c r="K4702"/>
      <c r="L4702"/>
      <c r="M4702"/>
      <c r="N4702"/>
      <c r="O4702"/>
      <c r="Q4702" t="s">
        <v>25</v>
      </c>
      <c r="R4702" s="1" t="s">
        <v>6820</v>
      </c>
      <c r="S4702" s="1"/>
      <c r="T4702" s="1" t="s">
        <v>2799</v>
      </c>
      <c r="U4702" s="1" t="s">
        <v>28</v>
      </c>
      <c r="V4702" t="s">
        <v>29</v>
      </c>
      <c r="W4702"/>
      <c r="X4702" t="s">
        <v>30</v>
      </c>
    </row>
    <row r="4703" spans="2:24">
      <c r="B4703" s="2" t="s">
        <v>6821</v>
      </c>
      <c r="C4703" s="1">
        <v>7007579697</v>
      </c>
      <c r="D4703" s="1"/>
      <c r="E4703" s="1"/>
      <c r="F4703" s="1"/>
      <c r="G4703" s="1" t="s">
        <v>146</v>
      </c>
      <c r="H4703" s="1" t="s">
        <v>331</v>
      </c>
      <c r="I4703"/>
      <c r="J4703"/>
      <c r="K4703"/>
      <c r="L4703"/>
      <c r="M4703"/>
      <c r="N4703"/>
      <c r="O4703"/>
      <c r="Q4703" t="s">
        <v>25</v>
      </c>
      <c r="R4703" s="1" t="s">
        <v>6822</v>
      </c>
      <c r="S4703" s="1"/>
      <c r="T4703" s="1" t="s">
        <v>1306</v>
      </c>
      <c r="U4703" s="1" t="s">
        <v>28</v>
      </c>
      <c r="V4703" t="s">
        <v>29</v>
      </c>
      <c r="W4703"/>
      <c r="X4703" t="s">
        <v>30</v>
      </c>
    </row>
    <row r="4704" spans="2:24">
      <c r="B4704" s="2" t="s">
        <v>6823</v>
      </c>
      <c r="C4704" s="1">
        <v>8208069404</v>
      </c>
      <c r="D4704" s="1"/>
      <c r="E4704" s="1"/>
      <c r="F4704" s="1"/>
      <c r="G4704" s="1" t="s">
        <v>2644</v>
      </c>
      <c r="H4704" s="1" t="s">
        <v>46</v>
      </c>
      <c r="I4704"/>
      <c r="J4704"/>
      <c r="K4704"/>
      <c r="L4704"/>
      <c r="M4704"/>
      <c r="N4704"/>
      <c r="O4704"/>
      <c r="Q4704" t="s">
        <v>25</v>
      </c>
      <c r="R4704" s="1" t="s">
        <v>6824</v>
      </c>
      <c r="S4704" s="1"/>
      <c r="T4704" s="1" t="s">
        <v>6825</v>
      </c>
      <c r="U4704" s="1" t="s">
        <v>33</v>
      </c>
      <c r="V4704" t="s">
        <v>29</v>
      </c>
      <c r="W4704"/>
      <c r="X4704" t="s">
        <v>30</v>
      </c>
    </row>
    <row r="4705" spans="2:24">
      <c r="B4705" s="2" t="s">
        <v>6826</v>
      </c>
      <c r="C4705" s="1">
        <v>9126035678</v>
      </c>
      <c r="D4705" s="1"/>
      <c r="E4705" s="1"/>
      <c r="F4705" s="1"/>
      <c r="G4705" s="1" t="s">
        <v>45</v>
      </c>
      <c r="H4705" s="1" t="s">
        <v>331</v>
      </c>
      <c r="I4705"/>
      <c r="J4705"/>
      <c r="K4705"/>
      <c r="L4705"/>
      <c r="M4705"/>
      <c r="N4705"/>
      <c r="O4705"/>
      <c r="Q4705" t="s">
        <v>25</v>
      </c>
      <c r="R4705" s="1"/>
      <c r="S4705" s="1"/>
      <c r="T4705" s="1" t="s">
        <v>614</v>
      </c>
      <c r="U4705" s="1" t="s">
        <v>70</v>
      </c>
      <c r="V4705" t="s">
        <v>29</v>
      </c>
      <c r="W4705"/>
      <c r="X4705" t="s">
        <v>30</v>
      </c>
    </row>
    <row r="4706" spans="2:24">
      <c r="B4706" s="2" t="s">
        <v>6827</v>
      </c>
      <c r="C4706" s="1">
        <v>9619702425</v>
      </c>
      <c r="D4706" s="1"/>
      <c r="E4706" s="1"/>
      <c r="F4706" s="1"/>
      <c r="G4706" s="1" t="s">
        <v>146</v>
      </c>
      <c r="H4706" s="1" t="s">
        <v>331</v>
      </c>
      <c r="I4706"/>
      <c r="J4706"/>
      <c r="K4706"/>
      <c r="L4706"/>
      <c r="M4706"/>
      <c r="N4706"/>
      <c r="O4706"/>
      <c r="Q4706" t="s">
        <v>25</v>
      </c>
      <c r="R4706" s="1" t="s">
        <v>6828</v>
      </c>
      <c r="S4706" s="1"/>
      <c r="T4706" s="1" t="s">
        <v>211</v>
      </c>
      <c r="U4706" s="1" t="s">
        <v>33</v>
      </c>
      <c r="V4706" t="s">
        <v>29</v>
      </c>
      <c r="W4706"/>
      <c r="X4706" t="s">
        <v>30</v>
      </c>
    </row>
    <row r="4707" spans="2:24">
      <c r="B4707" s="2" t="s">
        <v>6829</v>
      </c>
      <c r="C4707" s="1">
        <v>9805203478</v>
      </c>
      <c r="D4707" s="1"/>
      <c r="E4707" s="1"/>
      <c r="F4707" s="1"/>
      <c r="G4707" s="1" t="s">
        <v>146</v>
      </c>
      <c r="H4707" s="1" t="s">
        <v>331</v>
      </c>
      <c r="I4707"/>
      <c r="J4707"/>
      <c r="K4707"/>
      <c r="L4707"/>
      <c r="M4707"/>
      <c r="N4707"/>
      <c r="O4707"/>
      <c r="Q4707" t="s">
        <v>25</v>
      </c>
      <c r="R4707" s="1" t="s">
        <v>6830</v>
      </c>
      <c r="S4707" s="1"/>
      <c r="T4707" s="1" t="s">
        <v>4895</v>
      </c>
      <c r="U4707" s="1" t="s">
        <v>477</v>
      </c>
      <c r="V4707" t="s">
        <v>29</v>
      </c>
      <c r="W4707"/>
      <c r="X4707" t="s">
        <v>30</v>
      </c>
    </row>
    <row r="4708" spans="2:24">
      <c r="B4708" s="2" t="s">
        <v>6831</v>
      </c>
      <c r="C4708" s="1">
        <v>9278538404</v>
      </c>
      <c r="D4708" s="1"/>
      <c r="E4708" s="1"/>
      <c r="F4708" s="1"/>
      <c r="G4708" s="1" t="s">
        <v>146</v>
      </c>
      <c r="H4708" s="1" t="s">
        <v>476</v>
      </c>
      <c r="I4708"/>
      <c r="J4708"/>
      <c r="K4708"/>
      <c r="L4708"/>
      <c r="M4708"/>
      <c r="N4708"/>
      <c r="O4708"/>
      <c r="Q4708" t="s">
        <v>25</v>
      </c>
      <c r="R4708" s="1"/>
      <c r="S4708" s="1"/>
      <c r="T4708" s="1" t="s">
        <v>73</v>
      </c>
      <c r="U4708" s="1" t="s">
        <v>53</v>
      </c>
      <c r="V4708" t="s">
        <v>29</v>
      </c>
      <c r="W4708"/>
      <c r="X4708" t="s">
        <v>30</v>
      </c>
    </row>
    <row r="4709" spans="2:24">
      <c r="B4709" s="2" t="s">
        <v>6832</v>
      </c>
      <c r="C4709" s="1">
        <v>9810789566</v>
      </c>
      <c r="D4709" s="1"/>
      <c r="E4709" s="1"/>
      <c r="F4709" s="1"/>
      <c r="G4709" s="1" t="s">
        <v>72</v>
      </c>
      <c r="H4709" s="1" t="s">
        <v>46</v>
      </c>
      <c r="I4709"/>
      <c r="J4709"/>
      <c r="K4709"/>
      <c r="L4709"/>
      <c r="M4709"/>
      <c r="N4709"/>
      <c r="O4709"/>
      <c r="Q4709" t="s">
        <v>25</v>
      </c>
      <c r="R4709" s="1" t="s">
        <v>6833</v>
      </c>
      <c r="S4709" s="1"/>
      <c r="T4709" s="1" t="s">
        <v>1093</v>
      </c>
      <c r="U4709" s="1" t="s">
        <v>28</v>
      </c>
      <c r="V4709" t="s">
        <v>29</v>
      </c>
      <c r="W4709"/>
      <c r="X4709" t="s">
        <v>30</v>
      </c>
    </row>
    <row r="4710" spans="2:24">
      <c r="B4710" s="2" t="s">
        <v>6834</v>
      </c>
      <c r="C4710" s="1">
        <v>9811213226</v>
      </c>
      <c r="D4710" s="1"/>
      <c r="E4710" s="1"/>
      <c r="F4710" s="1"/>
      <c r="G4710" s="1" t="s">
        <v>45</v>
      </c>
      <c r="H4710" s="1" t="s">
        <v>57</v>
      </c>
      <c r="I4710"/>
      <c r="J4710"/>
      <c r="K4710"/>
      <c r="L4710"/>
      <c r="M4710"/>
      <c r="N4710"/>
      <c r="O4710"/>
      <c r="Q4710" t="s">
        <v>25</v>
      </c>
      <c r="R4710" s="1" t="s">
        <v>6835</v>
      </c>
      <c r="S4710" s="1"/>
      <c r="T4710" s="1" t="s">
        <v>301</v>
      </c>
      <c r="U4710" s="1" t="s">
        <v>53</v>
      </c>
      <c r="V4710" t="s">
        <v>29</v>
      </c>
      <c r="W4710"/>
      <c r="X4710" t="s">
        <v>30</v>
      </c>
    </row>
    <row r="4711" spans="2:24">
      <c r="B4711" s="2" t="s">
        <v>6836</v>
      </c>
      <c r="C4711" s="1">
        <v>9350519997</v>
      </c>
      <c r="D4711" s="1"/>
      <c r="E4711" s="1"/>
      <c r="F4711" s="1"/>
      <c r="G4711" s="1" t="s">
        <v>45</v>
      </c>
      <c r="H4711" s="1" t="s">
        <v>57</v>
      </c>
      <c r="I4711"/>
      <c r="J4711"/>
      <c r="K4711"/>
      <c r="L4711"/>
      <c r="M4711"/>
      <c r="N4711"/>
      <c r="O4711"/>
      <c r="Q4711" t="s">
        <v>25</v>
      </c>
      <c r="R4711" s="1" t="s">
        <v>6837</v>
      </c>
      <c r="S4711" s="1"/>
      <c r="T4711" s="1" t="s">
        <v>423</v>
      </c>
      <c r="U4711" s="1" t="s">
        <v>28</v>
      </c>
      <c r="V4711" t="s">
        <v>29</v>
      </c>
      <c r="W4711"/>
      <c r="X4711" t="s">
        <v>30</v>
      </c>
    </row>
    <row r="4712" spans="2:24">
      <c r="B4712" s="2" t="s">
        <v>6838</v>
      </c>
      <c r="C4712" s="1">
        <v>9012604415</v>
      </c>
      <c r="D4712" s="1"/>
      <c r="E4712" s="1"/>
      <c r="F4712" s="1"/>
      <c r="G4712" s="1" t="s">
        <v>146</v>
      </c>
      <c r="H4712" s="1" t="s">
        <v>247</v>
      </c>
      <c r="I4712"/>
      <c r="J4712"/>
      <c r="K4712"/>
      <c r="L4712"/>
      <c r="M4712"/>
      <c r="N4712"/>
      <c r="O4712"/>
      <c r="Q4712" t="s">
        <v>25</v>
      </c>
      <c r="R4712" s="1"/>
      <c r="S4712" s="1"/>
      <c r="T4712" s="1" t="s">
        <v>39</v>
      </c>
      <c r="U4712" s="1" t="s">
        <v>28</v>
      </c>
      <c r="V4712" t="s">
        <v>29</v>
      </c>
      <c r="W4712"/>
      <c r="X4712" t="s">
        <v>30</v>
      </c>
    </row>
    <row r="4713" spans="2:24">
      <c r="B4713" s="2" t="s">
        <v>6839</v>
      </c>
      <c r="C4713" s="1">
        <v>9891345575</v>
      </c>
      <c r="D4713" s="1"/>
      <c r="E4713" s="1"/>
      <c r="F4713" s="1"/>
      <c r="G4713" s="1" t="s">
        <v>146</v>
      </c>
      <c r="H4713" s="1" t="s">
        <v>476</v>
      </c>
      <c r="I4713"/>
      <c r="J4713"/>
      <c r="K4713"/>
      <c r="L4713"/>
      <c r="M4713"/>
      <c r="N4713"/>
      <c r="O4713"/>
      <c r="Q4713" t="s">
        <v>25</v>
      </c>
      <c r="R4713" s="1" t="s">
        <v>6840</v>
      </c>
      <c r="S4713" s="1"/>
      <c r="T4713" s="1" t="s">
        <v>356</v>
      </c>
      <c r="U4713" s="1" t="s">
        <v>78</v>
      </c>
      <c r="V4713" t="s">
        <v>29</v>
      </c>
      <c r="W4713"/>
      <c r="X4713" t="s">
        <v>30</v>
      </c>
    </row>
    <row r="4714" spans="2:24">
      <c r="B4714" s="2" t="s">
        <v>6841</v>
      </c>
      <c r="C4714" s="1">
        <f>919849094392</f>
        <v>919849094392</v>
      </c>
      <c r="D4714" s="1"/>
      <c r="E4714" s="1"/>
      <c r="F4714" s="1"/>
      <c r="G4714" s="1" t="s">
        <v>146</v>
      </c>
      <c r="H4714" s="1" t="s">
        <v>57</v>
      </c>
      <c r="I4714"/>
      <c r="J4714"/>
      <c r="K4714"/>
      <c r="L4714"/>
      <c r="M4714"/>
      <c r="N4714"/>
      <c r="O4714"/>
      <c r="Q4714" t="s">
        <v>25</v>
      </c>
      <c r="R4714" s="1" t="s">
        <v>6842</v>
      </c>
      <c r="S4714" s="1"/>
      <c r="T4714" s="1" t="s">
        <v>6843</v>
      </c>
      <c r="U4714" s="1" t="s">
        <v>185</v>
      </c>
      <c r="V4714" t="s">
        <v>29</v>
      </c>
      <c r="W4714"/>
      <c r="X4714" t="s">
        <v>30</v>
      </c>
    </row>
    <row r="4715" spans="2:24">
      <c r="B4715" s="2" t="s">
        <v>6844</v>
      </c>
      <c r="C4715" s="1">
        <v>7388860288</v>
      </c>
      <c r="D4715" s="1"/>
      <c r="E4715" s="1"/>
      <c r="F4715" s="1"/>
      <c r="G4715" s="1" t="s">
        <v>146</v>
      </c>
      <c r="H4715" s="1" t="s">
        <v>247</v>
      </c>
      <c r="I4715"/>
      <c r="J4715"/>
      <c r="K4715"/>
      <c r="L4715"/>
      <c r="M4715"/>
      <c r="N4715"/>
      <c r="O4715"/>
      <c r="Q4715" t="s">
        <v>25</v>
      </c>
      <c r="R4715" s="1" t="s">
        <v>6845</v>
      </c>
      <c r="S4715" s="1"/>
      <c r="T4715" s="1" t="s">
        <v>6846</v>
      </c>
      <c r="U4715" s="1" t="s">
        <v>28</v>
      </c>
      <c r="V4715" t="s">
        <v>29</v>
      </c>
      <c r="W4715"/>
      <c r="X4715" t="s">
        <v>30</v>
      </c>
    </row>
    <row r="4716" spans="2:24">
      <c r="B4716" s="2" t="s">
        <v>6847</v>
      </c>
      <c r="C4716" s="1">
        <v>9818016402</v>
      </c>
      <c r="D4716" s="1"/>
      <c r="E4716" s="1"/>
      <c r="F4716" s="1"/>
      <c r="G4716" s="1" t="s">
        <v>146</v>
      </c>
      <c r="H4716" s="1" t="s">
        <v>247</v>
      </c>
      <c r="I4716"/>
      <c r="J4716"/>
      <c r="K4716"/>
      <c r="L4716"/>
      <c r="M4716"/>
      <c r="N4716"/>
      <c r="O4716"/>
      <c r="Q4716" t="s">
        <v>25</v>
      </c>
      <c r="R4716" s="1" t="s">
        <v>6848</v>
      </c>
      <c r="S4716" s="1"/>
      <c r="T4716" s="1" t="s">
        <v>301</v>
      </c>
      <c r="U4716" s="1" t="s">
        <v>53</v>
      </c>
      <c r="V4716" t="s">
        <v>29</v>
      </c>
      <c r="W4716"/>
      <c r="X4716" t="s">
        <v>30</v>
      </c>
    </row>
    <row r="4717" spans="2:24">
      <c r="B4717" s="2" t="s">
        <v>6849</v>
      </c>
      <c r="C4717" s="1">
        <f>919029180821</f>
        <v>919029180821</v>
      </c>
      <c r="D4717" s="1"/>
      <c r="E4717" s="1"/>
      <c r="F4717" s="1"/>
      <c r="G4717" s="1" t="s">
        <v>45</v>
      </c>
      <c r="H4717" s="1" t="s">
        <v>57</v>
      </c>
      <c r="I4717"/>
      <c r="J4717"/>
      <c r="K4717"/>
      <c r="L4717"/>
      <c r="M4717"/>
      <c r="N4717"/>
      <c r="O4717"/>
      <c r="Q4717" t="s">
        <v>25</v>
      </c>
      <c r="R4717" s="1" t="s">
        <v>6850</v>
      </c>
      <c r="S4717" s="1"/>
      <c r="T4717" s="1" t="s">
        <v>305</v>
      </c>
      <c r="U4717" s="1" t="s">
        <v>33</v>
      </c>
      <c r="V4717" t="s">
        <v>29</v>
      </c>
      <c r="W4717"/>
      <c r="X4717" t="s">
        <v>30</v>
      </c>
    </row>
    <row r="4718" spans="2:24">
      <c r="B4718" s="2" t="s">
        <v>6851</v>
      </c>
      <c r="C4718" s="1">
        <v>9003770055</v>
      </c>
      <c r="D4718" s="1"/>
      <c r="E4718" s="1"/>
      <c r="F4718" s="1"/>
      <c r="G4718" s="1" t="s">
        <v>45</v>
      </c>
      <c r="H4718" s="1" t="s">
        <v>57</v>
      </c>
      <c r="I4718"/>
      <c r="J4718"/>
      <c r="K4718"/>
      <c r="L4718"/>
      <c r="M4718"/>
      <c r="N4718"/>
      <c r="O4718"/>
      <c r="Q4718" t="s">
        <v>25</v>
      </c>
      <c r="R4718" s="1"/>
      <c r="S4718" s="1"/>
      <c r="T4718" s="1" t="s">
        <v>972</v>
      </c>
      <c r="U4718" s="1" t="s">
        <v>179</v>
      </c>
      <c r="V4718" t="s">
        <v>29</v>
      </c>
      <c r="W4718"/>
      <c r="X4718" t="s">
        <v>30</v>
      </c>
    </row>
    <row r="4719" spans="2:24">
      <c r="B4719" s="2" t="s">
        <v>6852</v>
      </c>
      <c r="C4719" s="1">
        <f>919350563287</f>
        <v>919350563287</v>
      </c>
      <c r="D4719" s="1"/>
      <c r="E4719" s="1"/>
      <c r="F4719" s="1"/>
      <c r="G4719" s="1" t="s">
        <v>72</v>
      </c>
      <c r="H4719" s="1" t="s">
        <v>46</v>
      </c>
      <c r="I4719"/>
      <c r="J4719"/>
      <c r="K4719"/>
      <c r="L4719"/>
      <c r="M4719"/>
      <c r="N4719"/>
      <c r="O4719"/>
      <c r="Q4719" t="s">
        <v>25</v>
      </c>
      <c r="R4719" s="1" t="s">
        <v>6853</v>
      </c>
      <c r="S4719" s="1"/>
      <c r="T4719" s="1" t="s">
        <v>423</v>
      </c>
      <c r="U4719" s="1" t="s">
        <v>28</v>
      </c>
      <c r="V4719" t="s">
        <v>29</v>
      </c>
      <c r="W4719"/>
      <c r="X4719" t="s">
        <v>30</v>
      </c>
    </row>
    <row r="4720" spans="2:24">
      <c r="B4720" s="2" t="s">
        <v>6854</v>
      </c>
      <c r="C4720" s="1">
        <v>8960715588</v>
      </c>
      <c r="D4720" s="1"/>
      <c r="E4720" s="1"/>
      <c r="F4720" s="1"/>
      <c r="G4720" s="1" t="s">
        <v>45</v>
      </c>
      <c r="H4720" s="1" t="s">
        <v>247</v>
      </c>
      <c r="I4720"/>
      <c r="J4720"/>
      <c r="K4720"/>
      <c r="L4720"/>
      <c r="M4720"/>
      <c r="N4720"/>
      <c r="O4720"/>
      <c r="Q4720" t="s">
        <v>25</v>
      </c>
      <c r="R4720" s="1" t="s">
        <v>6855</v>
      </c>
      <c r="S4720" s="1"/>
      <c r="T4720" s="1" t="s">
        <v>1306</v>
      </c>
      <c r="U4720" s="1" t="s">
        <v>28</v>
      </c>
      <c r="V4720" t="s">
        <v>29</v>
      </c>
      <c r="W4720"/>
      <c r="X4720" t="s">
        <v>30</v>
      </c>
    </row>
    <row r="4721" spans="2:24">
      <c r="B4721" s="2" t="s">
        <v>6856</v>
      </c>
      <c r="C4721" s="1">
        <v>9567154073</v>
      </c>
      <c r="D4721" s="1"/>
      <c r="E4721" s="1"/>
      <c r="F4721" s="1"/>
      <c r="G4721" s="1" t="s">
        <v>45</v>
      </c>
      <c r="H4721" s="1" t="s">
        <v>247</v>
      </c>
      <c r="I4721"/>
      <c r="J4721"/>
      <c r="K4721"/>
      <c r="L4721"/>
      <c r="M4721"/>
      <c r="N4721"/>
      <c r="O4721"/>
      <c r="Q4721" t="s">
        <v>25</v>
      </c>
      <c r="R4721" s="1"/>
      <c r="S4721" s="1"/>
      <c r="T4721" s="1" t="s">
        <v>792</v>
      </c>
      <c r="U4721" s="1" t="s">
        <v>60</v>
      </c>
      <c r="V4721" t="s">
        <v>29</v>
      </c>
      <c r="W4721"/>
      <c r="X4721" t="s">
        <v>30</v>
      </c>
    </row>
    <row r="4722" spans="2:24">
      <c r="B4722" s="2" t="s">
        <v>6857</v>
      </c>
      <c r="C4722" s="1">
        <v>7017248993</v>
      </c>
      <c r="D4722" s="1"/>
      <c r="E4722" s="1"/>
      <c r="F4722" s="1"/>
      <c r="G4722" s="1" t="s">
        <v>146</v>
      </c>
      <c r="H4722" s="1" t="s">
        <v>247</v>
      </c>
      <c r="I4722"/>
      <c r="J4722"/>
      <c r="K4722"/>
      <c r="L4722"/>
      <c r="M4722"/>
      <c r="N4722"/>
      <c r="O4722"/>
      <c r="Q4722" t="s">
        <v>25</v>
      </c>
      <c r="R4722" s="1"/>
      <c r="S4722" s="1"/>
      <c r="T4722" s="1" t="s">
        <v>380</v>
      </c>
      <c r="U4722" s="1" t="s">
        <v>28</v>
      </c>
      <c r="V4722" t="s">
        <v>29</v>
      </c>
      <c r="W4722"/>
      <c r="X4722" t="s">
        <v>30</v>
      </c>
    </row>
    <row r="4723" spans="2:24">
      <c r="B4723" s="2" t="s">
        <v>6858</v>
      </c>
      <c r="C4723" s="1">
        <v>9760912185</v>
      </c>
      <c r="D4723" s="1"/>
      <c r="E4723" s="1"/>
      <c r="F4723" s="1"/>
      <c r="G4723" s="1" t="s">
        <v>146</v>
      </c>
      <c r="H4723" s="1" t="s">
        <v>247</v>
      </c>
      <c r="I4723"/>
      <c r="J4723"/>
      <c r="K4723"/>
      <c r="L4723"/>
      <c r="M4723"/>
      <c r="N4723"/>
      <c r="O4723"/>
      <c r="Q4723" t="s">
        <v>25</v>
      </c>
      <c r="R4723" s="1"/>
      <c r="S4723" s="1"/>
      <c r="T4723" s="1" t="s">
        <v>6859</v>
      </c>
      <c r="U4723" s="1" t="s">
        <v>28</v>
      </c>
      <c r="V4723" t="s">
        <v>29</v>
      </c>
      <c r="W4723"/>
      <c r="X4723" t="s">
        <v>30</v>
      </c>
    </row>
    <row r="4724" spans="2:24">
      <c r="B4724" s="2" t="s">
        <v>6860</v>
      </c>
      <c r="C4724" s="1">
        <v>7876251334</v>
      </c>
      <c r="D4724" s="1"/>
      <c r="E4724" s="1"/>
      <c r="F4724" s="1"/>
      <c r="G4724" s="1" t="s">
        <v>146</v>
      </c>
      <c r="H4724" s="1" t="s">
        <v>331</v>
      </c>
      <c r="I4724"/>
      <c r="J4724"/>
      <c r="K4724"/>
      <c r="L4724"/>
      <c r="M4724"/>
      <c r="N4724"/>
      <c r="O4724"/>
      <c r="Q4724" t="s">
        <v>25</v>
      </c>
      <c r="R4724" s="1"/>
      <c r="S4724" s="1"/>
      <c r="T4724" s="1" t="s">
        <v>2219</v>
      </c>
      <c r="U4724" s="1" t="s">
        <v>78</v>
      </c>
      <c r="V4724" t="s">
        <v>29</v>
      </c>
      <c r="W4724"/>
      <c r="X4724" t="s">
        <v>30</v>
      </c>
    </row>
    <row r="4725" spans="2:24">
      <c r="B4725" s="2" t="s">
        <v>6861</v>
      </c>
      <c r="C4725" s="1">
        <v>9810000186</v>
      </c>
      <c r="D4725" s="1"/>
      <c r="E4725" s="1"/>
      <c r="F4725" s="1"/>
      <c r="G4725" s="1" t="s">
        <v>146</v>
      </c>
      <c r="H4725" s="1" t="s">
        <v>247</v>
      </c>
      <c r="I4725"/>
      <c r="J4725"/>
      <c r="K4725"/>
      <c r="L4725"/>
      <c r="M4725"/>
      <c r="N4725"/>
      <c r="O4725"/>
      <c r="Q4725" t="s">
        <v>25</v>
      </c>
      <c r="R4725" s="1" t="s">
        <v>6862</v>
      </c>
      <c r="S4725" s="1"/>
      <c r="T4725" s="1" t="s">
        <v>73</v>
      </c>
      <c r="U4725" s="1" t="s">
        <v>53</v>
      </c>
      <c r="V4725" t="s">
        <v>29</v>
      </c>
      <c r="W4725"/>
      <c r="X4725" t="s">
        <v>30</v>
      </c>
    </row>
    <row r="4726" spans="2:24">
      <c r="B4726" s="2" t="s">
        <v>6863</v>
      </c>
      <c r="C4726" s="1">
        <v>9990483274</v>
      </c>
      <c r="D4726" s="1"/>
      <c r="E4726" s="1"/>
      <c r="F4726" s="1"/>
      <c r="G4726" s="1" t="s">
        <v>146</v>
      </c>
      <c r="H4726" s="1" t="s">
        <v>247</v>
      </c>
      <c r="I4726"/>
      <c r="J4726"/>
      <c r="K4726"/>
      <c r="L4726"/>
      <c r="M4726"/>
      <c r="N4726"/>
      <c r="O4726"/>
      <c r="Q4726" t="s">
        <v>25</v>
      </c>
      <c r="R4726" s="1" t="s">
        <v>6864</v>
      </c>
      <c r="S4726" s="1"/>
      <c r="T4726" s="1" t="s">
        <v>820</v>
      </c>
      <c r="U4726" s="1" t="s">
        <v>53</v>
      </c>
      <c r="V4726" t="s">
        <v>29</v>
      </c>
      <c r="W4726"/>
      <c r="X4726" t="s">
        <v>30</v>
      </c>
    </row>
    <row r="4727" spans="2:24">
      <c r="B4727" s="2" t="s">
        <v>6865</v>
      </c>
      <c r="C4727" s="1">
        <v>9676303848</v>
      </c>
      <c r="D4727" s="1"/>
      <c r="E4727" s="1"/>
      <c r="F4727" s="1"/>
      <c r="G4727" s="1" t="s">
        <v>45</v>
      </c>
      <c r="H4727" s="1" t="s">
        <v>331</v>
      </c>
      <c r="I4727"/>
      <c r="J4727"/>
      <c r="K4727"/>
      <c r="L4727"/>
      <c r="M4727"/>
      <c r="N4727"/>
      <c r="O4727"/>
      <c r="Q4727" t="s">
        <v>25</v>
      </c>
      <c r="R4727" s="1" t="s">
        <v>6866</v>
      </c>
      <c r="S4727" s="1"/>
      <c r="T4727" s="1" t="s">
        <v>184</v>
      </c>
      <c r="U4727" s="1" t="s">
        <v>185</v>
      </c>
      <c r="V4727" t="s">
        <v>29</v>
      </c>
      <c r="W4727"/>
      <c r="X4727" t="s">
        <v>30</v>
      </c>
    </row>
    <row r="4728" spans="2:24">
      <c r="B4728" s="2" t="s">
        <v>6867</v>
      </c>
      <c r="C4728" s="1">
        <v>9431141151</v>
      </c>
      <c r="D4728" s="1"/>
      <c r="E4728" s="1"/>
      <c r="F4728" s="1"/>
      <c r="G4728" s="1" t="s">
        <v>146</v>
      </c>
      <c r="H4728" s="1" t="s">
        <v>695</v>
      </c>
      <c r="I4728"/>
      <c r="J4728"/>
      <c r="K4728"/>
      <c r="L4728"/>
      <c r="M4728"/>
      <c r="N4728"/>
      <c r="O4728"/>
      <c r="Q4728" t="s">
        <v>25</v>
      </c>
      <c r="R4728" s="1" t="s">
        <v>6868</v>
      </c>
      <c r="S4728" s="1"/>
      <c r="T4728" s="1" t="s">
        <v>6869</v>
      </c>
      <c r="U4728" s="1" t="s">
        <v>158</v>
      </c>
      <c r="V4728" t="s">
        <v>29</v>
      </c>
      <c r="W4728"/>
      <c r="X4728" t="s">
        <v>30</v>
      </c>
    </row>
    <row r="4729" spans="2:24">
      <c r="B4729" s="2" t="s">
        <v>6870</v>
      </c>
      <c r="C4729" s="1">
        <v>9810807327</v>
      </c>
      <c r="D4729" s="1"/>
      <c r="E4729" s="1"/>
      <c r="F4729" s="1"/>
      <c r="G4729" s="1" t="s">
        <v>146</v>
      </c>
      <c r="H4729" s="1" t="s">
        <v>247</v>
      </c>
      <c r="I4729"/>
      <c r="J4729"/>
      <c r="K4729"/>
      <c r="L4729"/>
      <c r="M4729"/>
      <c r="N4729"/>
      <c r="O4729"/>
      <c r="Q4729" t="s">
        <v>25</v>
      </c>
      <c r="R4729" s="1"/>
      <c r="S4729" s="1"/>
      <c r="T4729" s="1" t="s">
        <v>301</v>
      </c>
      <c r="U4729" s="1" t="s">
        <v>53</v>
      </c>
      <c r="V4729" t="s">
        <v>29</v>
      </c>
      <c r="W4729"/>
      <c r="X4729" t="s">
        <v>30</v>
      </c>
    </row>
    <row r="4730" spans="2:24">
      <c r="B4730" s="2" t="s">
        <v>6871</v>
      </c>
      <c r="C4730" s="1">
        <v>9539111122</v>
      </c>
      <c r="D4730" s="1"/>
      <c r="E4730" s="1"/>
      <c r="F4730" s="1"/>
      <c r="G4730" s="1" t="s">
        <v>731</v>
      </c>
      <c r="H4730" s="1" t="s">
        <v>92</v>
      </c>
      <c r="I4730"/>
      <c r="J4730"/>
      <c r="K4730"/>
      <c r="L4730"/>
      <c r="M4730"/>
      <c r="N4730"/>
      <c r="O4730"/>
      <c r="Q4730" t="s">
        <v>25</v>
      </c>
      <c r="R4730" s="1" t="s">
        <v>6872</v>
      </c>
      <c r="S4730" s="1"/>
      <c r="T4730" s="1" t="s">
        <v>1920</v>
      </c>
      <c r="U4730" s="1" t="s">
        <v>60</v>
      </c>
      <c r="V4730" t="s">
        <v>29</v>
      </c>
      <c r="W4730"/>
      <c r="X4730" t="s">
        <v>30</v>
      </c>
    </row>
    <row r="4731" spans="2:24">
      <c r="B4731" s="2" t="s">
        <v>6873</v>
      </c>
      <c r="C4731" s="1">
        <v>9732504320</v>
      </c>
      <c r="D4731" s="1"/>
      <c r="E4731" s="1"/>
      <c r="F4731" s="1"/>
      <c r="G4731" s="1" t="s">
        <v>72</v>
      </c>
      <c r="H4731" s="1" t="s">
        <v>57</v>
      </c>
      <c r="I4731"/>
      <c r="J4731"/>
      <c r="K4731"/>
      <c r="L4731"/>
      <c r="M4731"/>
      <c r="N4731"/>
      <c r="O4731"/>
      <c r="Q4731" t="s">
        <v>25</v>
      </c>
      <c r="R4731" s="1"/>
      <c r="S4731" s="1"/>
      <c r="T4731" s="1" t="s">
        <v>614</v>
      </c>
      <c r="U4731" s="1" t="s">
        <v>70</v>
      </c>
      <c r="V4731" t="s">
        <v>29</v>
      </c>
      <c r="W4731"/>
      <c r="X4731" t="s">
        <v>30</v>
      </c>
    </row>
    <row r="4732" spans="2:24">
      <c r="B4732" s="2" t="s">
        <v>6874</v>
      </c>
      <c r="C4732" s="1">
        <v>8805838226</v>
      </c>
      <c r="D4732" s="1"/>
      <c r="E4732" s="1"/>
      <c r="F4732" s="1"/>
      <c r="G4732" s="1" t="s">
        <v>45</v>
      </c>
      <c r="H4732" s="1" t="s">
        <v>331</v>
      </c>
      <c r="I4732"/>
      <c r="J4732"/>
      <c r="K4732"/>
      <c r="L4732"/>
      <c r="M4732"/>
      <c r="N4732"/>
      <c r="O4732"/>
      <c r="Q4732" t="s">
        <v>25</v>
      </c>
      <c r="R4732" s="1"/>
      <c r="S4732" s="1"/>
      <c r="T4732" s="1" t="s">
        <v>142</v>
      </c>
      <c r="U4732" s="1" t="s">
        <v>33</v>
      </c>
      <c r="V4732" t="s">
        <v>29</v>
      </c>
      <c r="W4732"/>
      <c r="X4732" t="s">
        <v>30</v>
      </c>
    </row>
    <row r="4733" spans="2:24">
      <c r="B4733" s="2" t="s">
        <v>6875</v>
      </c>
      <c r="C4733" s="1">
        <v>9805673954</v>
      </c>
      <c r="D4733" s="1"/>
      <c r="E4733" s="1"/>
      <c r="F4733" s="1"/>
      <c r="G4733" s="1" t="s">
        <v>2644</v>
      </c>
      <c r="H4733" s="1" t="s">
        <v>331</v>
      </c>
      <c r="I4733"/>
      <c r="J4733"/>
      <c r="K4733"/>
      <c r="L4733"/>
      <c r="M4733"/>
      <c r="N4733"/>
      <c r="O4733"/>
      <c r="Q4733" t="s">
        <v>25</v>
      </c>
      <c r="R4733" s="1" t="s">
        <v>6876</v>
      </c>
      <c r="S4733" s="1"/>
      <c r="T4733" s="1" t="s">
        <v>2342</v>
      </c>
      <c r="U4733" s="1" t="s">
        <v>477</v>
      </c>
      <c r="V4733" t="s">
        <v>29</v>
      </c>
      <c r="W4733"/>
      <c r="X4733" t="s">
        <v>30</v>
      </c>
    </row>
    <row r="4734" spans="2:24">
      <c r="B4734" s="2" t="s">
        <v>6877</v>
      </c>
      <c r="C4734" s="1">
        <v>9896081462</v>
      </c>
      <c r="D4734" s="1"/>
      <c r="E4734" s="1"/>
      <c r="F4734" s="1"/>
      <c r="G4734" s="1" t="s">
        <v>146</v>
      </c>
      <c r="H4734" s="1" t="s">
        <v>247</v>
      </c>
      <c r="I4734"/>
      <c r="J4734"/>
      <c r="K4734"/>
      <c r="L4734"/>
      <c r="M4734"/>
      <c r="N4734"/>
      <c r="O4734"/>
      <c r="Q4734" t="s">
        <v>25</v>
      </c>
      <c r="R4734" s="1" t="s">
        <v>6878</v>
      </c>
      <c r="S4734" s="1"/>
      <c r="T4734" s="1" t="s">
        <v>746</v>
      </c>
      <c r="U4734" s="1" t="s">
        <v>78</v>
      </c>
      <c r="V4734" t="s">
        <v>29</v>
      </c>
      <c r="W4734"/>
      <c r="X4734" t="s">
        <v>30</v>
      </c>
    </row>
    <row r="4735" spans="2:24">
      <c r="B4735" s="2" t="s">
        <v>6879</v>
      </c>
      <c r="C4735" s="1">
        <v>9555555391</v>
      </c>
      <c r="D4735" s="1"/>
      <c r="E4735" s="1"/>
      <c r="F4735" s="1"/>
      <c r="G4735" s="1" t="s">
        <v>146</v>
      </c>
      <c r="H4735" s="1" t="s">
        <v>476</v>
      </c>
      <c r="I4735"/>
      <c r="J4735"/>
      <c r="K4735"/>
      <c r="L4735"/>
      <c r="M4735"/>
      <c r="N4735"/>
      <c r="O4735"/>
      <c r="Q4735" t="s">
        <v>25</v>
      </c>
      <c r="R4735" s="1"/>
      <c r="S4735" s="1"/>
      <c r="T4735" s="1" t="s">
        <v>356</v>
      </c>
      <c r="U4735" s="1" t="s">
        <v>78</v>
      </c>
      <c r="V4735" t="s">
        <v>29</v>
      </c>
      <c r="W4735"/>
      <c r="X4735" t="s">
        <v>30</v>
      </c>
    </row>
    <row r="4736" spans="2:24">
      <c r="B4736" s="2" t="s">
        <v>6880</v>
      </c>
      <c r="C4736" s="1">
        <v>9555555391</v>
      </c>
      <c r="D4736" s="1"/>
      <c r="E4736" s="1"/>
      <c r="F4736" s="1"/>
      <c r="G4736" s="1" t="s">
        <v>146</v>
      </c>
      <c r="H4736" s="1" t="s">
        <v>695</v>
      </c>
      <c r="I4736"/>
      <c r="J4736"/>
      <c r="K4736"/>
      <c r="L4736"/>
      <c r="M4736"/>
      <c r="N4736"/>
      <c r="O4736"/>
      <c r="Q4736" t="s">
        <v>25</v>
      </c>
      <c r="R4736" s="1"/>
      <c r="S4736" s="1"/>
      <c r="T4736" s="1" t="s">
        <v>356</v>
      </c>
      <c r="U4736" s="1" t="s">
        <v>78</v>
      </c>
      <c r="V4736" t="s">
        <v>29</v>
      </c>
      <c r="W4736"/>
      <c r="X4736" t="s">
        <v>30</v>
      </c>
    </row>
    <row r="4737" spans="2:24">
      <c r="B4737" s="2" t="s">
        <v>6881</v>
      </c>
      <c r="C4737" s="1">
        <v>9268811374</v>
      </c>
      <c r="D4737" s="1"/>
      <c r="E4737" s="1"/>
      <c r="F4737" s="1"/>
      <c r="G4737" s="1" t="s">
        <v>146</v>
      </c>
      <c r="H4737" s="1" t="s">
        <v>331</v>
      </c>
      <c r="I4737"/>
      <c r="J4737"/>
      <c r="K4737"/>
      <c r="L4737"/>
      <c r="M4737"/>
      <c r="N4737"/>
      <c r="O4737"/>
      <c r="Q4737" t="s">
        <v>25</v>
      </c>
      <c r="R4737" s="1"/>
      <c r="S4737" s="1"/>
      <c r="T4737" s="1" t="s">
        <v>594</v>
      </c>
      <c r="U4737" s="1" t="s">
        <v>53</v>
      </c>
      <c r="V4737" t="s">
        <v>29</v>
      </c>
      <c r="W4737"/>
      <c r="X4737" t="s">
        <v>30</v>
      </c>
    </row>
    <row r="4738" spans="2:24">
      <c r="B4738" s="2" t="s">
        <v>6882</v>
      </c>
      <c r="C4738" s="1">
        <v>9441729939</v>
      </c>
      <c r="D4738" s="1"/>
      <c r="E4738" s="1"/>
      <c r="F4738" s="1"/>
      <c r="G4738" s="1" t="s">
        <v>146</v>
      </c>
      <c r="H4738" s="1" t="s">
        <v>331</v>
      </c>
      <c r="I4738"/>
      <c r="J4738"/>
      <c r="K4738"/>
      <c r="L4738"/>
      <c r="M4738"/>
      <c r="N4738"/>
      <c r="O4738"/>
      <c r="Q4738" t="s">
        <v>25</v>
      </c>
      <c r="R4738" s="1" t="s">
        <v>6883</v>
      </c>
      <c r="S4738" s="1"/>
      <c r="T4738" s="1" t="s">
        <v>6884</v>
      </c>
      <c r="U4738" s="1" t="s">
        <v>185</v>
      </c>
      <c r="V4738" t="s">
        <v>29</v>
      </c>
      <c r="W4738"/>
      <c r="X4738" t="s">
        <v>30</v>
      </c>
    </row>
    <row r="4739" spans="2:24">
      <c r="B4739" s="2" t="s">
        <v>6885</v>
      </c>
      <c r="C4739" s="1">
        <v>9822600435</v>
      </c>
      <c r="D4739" s="1"/>
      <c r="E4739" s="1"/>
      <c r="F4739" s="1"/>
      <c r="G4739" s="1" t="s">
        <v>146</v>
      </c>
      <c r="H4739" s="1" t="s">
        <v>331</v>
      </c>
      <c r="I4739"/>
      <c r="J4739"/>
      <c r="K4739"/>
      <c r="L4739"/>
      <c r="M4739"/>
      <c r="N4739"/>
      <c r="O4739"/>
      <c r="Q4739" t="s">
        <v>25</v>
      </c>
      <c r="R4739" s="1"/>
      <c r="S4739" s="1"/>
      <c r="T4739" s="1" t="s">
        <v>3036</v>
      </c>
      <c r="U4739" s="1" t="s">
        <v>33</v>
      </c>
      <c r="V4739" t="s">
        <v>29</v>
      </c>
      <c r="W4739"/>
      <c r="X4739" t="s">
        <v>30</v>
      </c>
    </row>
    <row r="4740" spans="2:24">
      <c r="B4740" s="2" t="s">
        <v>6886</v>
      </c>
      <c r="C4740" s="1">
        <v>9874557940</v>
      </c>
      <c r="D4740" s="1"/>
      <c r="E4740" s="1"/>
      <c r="F4740" s="1"/>
      <c r="G4740" s="1" t="s">
        <v>915</v>
      </c>
      <c r="H4740" s="1" t="s">
        <v>57</v>
      </c>
      <c r="I4740"/>
      <c r="J4740"/>
      <c r="K4740"/>
      <c r="L4740"/>
      <c r="M4740"/>
      <c r="N4740"/>
      <c r="O4740"/>
      <c r="Q4740" t="s">
        <v>25</v>
      </c>
      <c r="R4740" s="1" t="s">
        <v>6887</v>
      </c>
      <c r="S4740" s="1"/>
      <c r="T4740" s="1" t="s">
        <v>253</v>
      </c>
      <c r="U4740" s="1" t="s">
        <v>70</v>
      </c>
      <c r="V4740" t="s">
        <v>29</v>
      </c>
      <c r="W4740"/>
      <c r="X4740" t="s">
        <v>30</v>
      </c>
    </row>
    <row r="4741" spans="2:24">
      <c r="B4741" s="2" t="s">
        <v>6888</v>
      </c>
      <c r="C4741" s="1">
        <v>9718918344</v>
      </c>
      <c r="D4741" s="1"/>
      <c r="E4741" s="1"/>
      <c r="F4741" s="1"/>
      <c r="G4741" s="1" t="s">
        <v>72</v>
      </c>
      <c r="H4741" s="1" t="s">
        <v>46</v>
      </c>
      <c r="I4741"/>
      <c r="J4741"/>
      <c r="K4741"/>
      <c r="L4741"/>
      <c r="M4741"/>
      <c r="N4741"/>
      <c r="O4741"/>
      <c r="Q4741" t="s">
        <v>25</v>
      </c>
      <c r="R4741" s="1" t="s">
        <v>6889</v>
      </c>
      <c r="S4741" s="1"/>
      <c r="T4741" s="1" t="s">
        <v>789</v>
      </c>
      <c r="U4741" s="1" t="s">
        <v>53</v>
      </c>
      <c r="V4741" t="s">
        <v>29</v>
      </c>
      <c r="W4741"/>
      <c r="X4741" t="s">
        <v>30</v>
      </c>
    </row>
    <row r="4742" spans="2:24">
      <c r="B4742" s="2" t="s">
        <v>6890</v>
      </c>
      <c r="C4742" s="1">
        <v>9418043637</v>
      </c>
      <c r="D4742" s="1"/>
      <c r="E4742" s="1"/>
      <c r="F4742" s="1"/>
      <c r="G4742" s="1" t="s">
        <v>146</v>
      </c>
      <c r="H4742" s="1" t="s">
        <v>331</v>
      </c>
      <c r="I4742"/>
      <c r="J4742"/>
      <c r="K4742"/>
      <c r="L4742"/>
      <c r="M4742"/>
      <c r="N4742"/>
      <c r="O4742"/>
      <c r="Q4742" t="s">
        <v>25</v>
      </c>
      <c r="R4742" s="1"/>
      <c r="S4742" s="1"/>
      <c r="T4742" s="1" t="s">
        <v>4895</v>
      </c>
      <c r="U4742" s="1" t="s">
        <v>477</v>
      </c>
      <c r="V4742" t="s">
        <v>29</v>
      </c>
      <c r="W4742"/>
      <c r="X4742" t="s">
        <v>30</v>
      </c>
    </row>
    <row r="4743" spans="2:24">
      <c r="B4743" s="2" t="s">
        <v>6891</v>
      </c>
      <c r="C4743" s="1">
        <v>9893547474</v>
      </c>
      <c r="D4743" s="1"/>
      <c r="E4743" s="1"/>
      <c r="F4743" s="1"/>
      <c r="G4743" s="1" t="s">
        <v>72</v>
      </c>
      <c r="H4743" s="1" t="s">
        <v>46</v>
      </c>
      <c r="I4743"/>
      <c r="J4743"/>
      <c r="K4743"/>
      <c r="L4743"/>
      <c r="M4743"/>
      <c r="N4743"/>
      <c r="O4743"/>
      <c r="Q4743" t="s">
        <v>25</v>
      </c>
      <c r="R4743" s="1" t="s">
        <v>6892</v>
      </c>
      <c r="S4743" s="1"/>
      <c r="T4743" s="1" t="s">
        <v>3862</v>
      </c>
      <c r="U4743" s="1" t="s">
        <v>105</v>
      </c>
      <c r="V4743" t="s">
        <v>29</v>
      </c>
      <c r="W4743"/>
      <c r="X4743" t="s">
        <v>30</v>
      </c>
    </row>
    <row r="4744" spans="2:24">
      <c r="B4744" s="2" t="s">
        <v>6893</v>
      </c>
      <c r="C4744" s="1">
        <v>9755639654</v>
      </c>
      <c r="D4744" s="1"/>
      <c r="E4744" s="1"/>
      <c r="F4744" s="1"/>
      <c r="G4744" s="1" t="s">
        <v>45</v>
      </c>
      <c r="H4744" s="1" t="s">
        <v>231</v>
      </c>
      <c r="I4744"/>
      <c r="J4744"/>
      <c r="K4744"/>
      <c r="L4744"/>
      <c r="M4744"/>
      <c r="N4744"/>
      <c r="O4744"/>
      <c r="Q4744" t="s">
        <v>25</v>
      </c>
      <c r="R4744" s="1"/>
      <c r="S4744" s="1"/>
      <c r="T4744" s="1" t="s">
        <v>391</v>
      </c>
      <c r="U4744" s="1" t="s">
        <v>350</v>
      </c>
      <c r="V4744" t="s">
        <v>29</v>
      </c>
      <c r="W4744"/>
      <c r="X4744" t="s">
        <v>30</v>
      </c>
    </row>
    <row r="4745" spans="2:24">
      <c r="B4745" s="2" t="s">
        <v>6894</v>
      </c>
      <c r="C4745" s="1">
        <v>9330705429</v>
      </c>
      <c r="D4745" s="1"/>
      <c r="E4745" s="1"/>
      <c r="F4745" s="1"/>
      <c r="G4745" s="1" t="s">
        <v>45</v>
      </c>
      <c r="H4745" s="1" t="s">
        <v>46</v>
      </c>
      <c r="I4745"/>
      <c r="J4745"/>
      <c r="K4745"/>
      <c r="L4745"/>
      <c r="M4745"/>
      <c r="N4745"/>
      <c r="O4745"/>
      <c r="Q4745" t="s">
        <v>25</v>
      </c>
      <c r="R4745" s="1"/>
      <c r="S4745" s="1"/>
      <c r="T4745" s="1" t="s">
        <v>6530</v>
      </c>
      <c r="U4745" s="1" t="s">
        <v>70</v>
      </c>
      <c r="V4745" t="s">
        <v>29</v>
      </c>
      <c r="W4745"/>
      <c r="X4745" t="s">
        <v>30</v>
      </c>
    </row>
    <row r="4746" spans="2:24">
      <c r="B4746" s="2" t="s">
        <v>6895</v>
      </c>
      <c r="C4746" s="1">
        <v>9448390002</v>
      </c>
      <c r="D4746" s="1"/>
      <c r="E4746" s="1"/>
      <c r="F4746" s="1"/>
      <c r="G4746" s="1" t="s">
        <v>45</v>
      </c>
      <c r="H4746" s="1" t="s">
        <v>92</v>
      </c>
      <c r="I4746"/>
      <c r="J4746"/>
      <c r="K4746"/>
      <c r="L4746"/>
      <c r="M4746"/>
      <c r="N4746"/>
      <c r="O4746"/>
      <c r="Q4746" t="s">
        <v>25</v>
      </c>
      <c r="R4746" s="1"/>
      <c r="S4746" s="1"/>
      <c r="T4746" s="1" t="s">
        <v>2064</v>
      </c>
      <c r="U4746" s="1" t="s">
        <v>102</v>
      </c>
      <c r="V4746" t="s">
        <v>29</v>
      </c>
      <c r="W4746"/>
      <c r="X4746" t="s">
        <v>30</v>
      </c>
    </row>
    <row r="4747" spans="2:24">
      <c r="B4747" s="2" t="s">
        <v>6896</v>
      </c>
      <c r="C4747" s="1">
        <v>9113796636</v>
      </c>
      <c r="D4747" s="1"/>
      <c r="E4747" s="1"/>
      <c r="F4747" s="1"/>
      <c r="G4747" s="1" t="s">
        <v>56</v>
      </c>
      <c r="H4747" s="1" t="s">
        <v>46</v>
      </c>
      <c r="I4747"/>
      <c r="J4747"/>
      <c r="K4747"/>
      <c r="L4747"/>
      <c r="M4747"/>
      <c r="N4747"/>
      <c r="O4747"/>
      <c r="Q4747" t="s">
        <v>25</v>
      </c>
      <c r="R4747" s="1"/>
      <c r="S4747" s="1"/>
      <c r="T4747" s="1" t="s">
        <v>849</v>
      </c>
      <c r="U4747" s="1" t="s">
        <v>284</v>
      </c>
      <c r="V4747" t="s">
        <v>29</v>
      </c>
      <c r="W4747"/>
      <c r="X4747" t="s">
        <v>30</v>
      </c>
    </row>
    <row r="4748" spans="2:24">
      <c r="B4748" s="2" t="s">
        <v>6897</v>
      </c>
      <c r="C4748" s="1">
        <v>9270688764</v>
      </c>
      <c r="D4748" s="1"/>
      <c r="E4748" s="1"/>
      <c r="F4748" s="1"/>
      <c r="G4748" s="1" t="s">
        <v>45</v>
      </c>
      <c r="H4748" s="1" t="s">
        <v>331</v>
      </c>
      <c r="I4748"/>
      <c r="J4748"/>
      <c r="K4748"/>
      <c r="L4748"/>
      <c r="M4748"/>
      <c r="N4748"/>
      <c r="O4748"/>
      <c r="Q4748" t="s">
        <v>25</v>
      </c>
      <c r="R4748" s="1"/>
      <c r="S4748" s="1"/>
      <c r="T4748" s="1" t="s">
        <v>6898</v>
      </c>
      <c r="U4748" s="1" t="s">
        <v>33</v>
      </c>
      <c r="V4748" t="s">
        <v>29</v>
      </c>
      <c r="W4748"/>
      <c r="X4748" t="s">
        <v>30</v>
      </c>
    </row>
    <row r="4749" spans="2:24">
      <c r="B4749" s="2" t="s">
        <v>6899</v>
      </c>
      <c r="C4749" s="1">
        <v>9199425516</v>
      </c>
      <c r="D4749" s="1"/>
      <c r="E4749" s="1"/>
      <c r="F4749" s="1"/>
      <c r="G4749" s="1" t="s">
        <v>146</v>
      </c>
      <c r="H4749" s="1" t="s">
        <v>247</v>
      </c>
      <c r="I4749"/>
      <c r="J4749"/>
      <c r="K4749"/>
      <c r="L4749"/>
      <c r="M4749"/>
      <c r="N4749"/>
      <c r="O4749"/>
      <c r="Q4749" t="s">
        <v>25</v>
      </c>
      <c r="R4749" s="1"/>
      <c r="S4749" s="1"/>
      <c r="T4749" s="1" t="s">
        <v>110</v>
      </c>
      <c r="U4749" s="1" t="s">
        <v>105</v>
      </c>
      <c r="V4749" t="s">
        <v>29</v>
      </c>
      <c r="W4749"/>
      <c r="X4749" t="s">
        <v>30</v>
      </c>
    </row>
    <row r="4750" spans="2:24">
      <c r="B4750" s="2" t="s">
        <v>6900</v>
      </c>
      <c r="C4750" s="1">
        <v>8017706973</v>
      </c>
      <c r="D4750" s="1"/>
      <c r="E4750" s="1"/>
      <c r="F4750" s="1"/>
      <c r="G4750" s="1" t="s">
        <v>72</v>
      </c>
      <c r="H4750" s="1" t="s">
        <v>46</v>
      </c>
      <c r="I4750"/>
      <c r="J4750"/>
      <c r="K4750"/>
      <c r="L4750"/>
      <c r="M4750"/>
      <c r="N4750"/>
      <c r="O4750"/>
      <c r="Q4750" t="s">
        <v>25</v>
      </c>
      <c r="R4750" s="1"/>
      <c r="S4750" s="1"/>
      <c r="T4750" s="1" t="s">
        <v>333</v>
      </c>
      <c r="U4750" s="1" t="s">
        <v>28</v>
      </c>
      <c r="V4750" t="s">
        <v>29</v>
      </c>
      <c r="W4750"/>
      <c r="X4750" t="s">
        <v>30</v>
      </c>
    </row>
    <row r="4751" spans="2:24">
      <c r="B4751" s="2" t="s">
        <v>6901</v>
      </c>
      <c r="C4751" s="1">
        <v>9991221771</v>
      </c>
      <c r="D4751" s="1"/>
      <c r="E4751" s="1"/>
      <c r="F4751" s="1"/>
      <c r="G4751" s="1" t="s">
        <v>45</v>
      </c>
      <c r="H4751" s="1" t="s">
        <v>92</v>
      </c>
      <c r="I4751"/>
      <c r="J4751"/>
      <c r="K4751"/>
      <c r="L4751"/>
      <c r="M4751"/>
      <c r="N4751"/>
      <c r="O4751"/>
      <c r="Q4751" t="s">
        <v>25</v>
      </c>
      <c r="R4751" s="1" t="s">
        <v>6902</v>
      </c>
      <c r="S4751" s="1"/>
      <c r="T4751" s="1" t="s">
        <v>271</v>
      </c>
      <c r="U4751" s="1" t="s">
        <v>78</v>
      </c>
      <c r="V4751" t="s">
        <v>29</v>
      </c>
      <c r="W4751"/>
      <c r="X4751" t="s">
        <v>30</v>
      </c>
    </row>
    <row r="4752" spans="2:24">
      <c r="B4752" s="2" t="s">
        <v>6903</v>
      </c>
      <c r="C4752" s="1">
        <v>9810084821</v>
      </c>
      <c r="D4752" s="1"/>
      <c r="E4752" s="1"/>
      <c r="F4752" s="1"/>
      <c r="G4752" s="1" t="s">
        <v>146</v>
      </c>
      <c r="H4752" s="1" t="s">
        <v>247</v>
      </c>
      <c r="I4752"/>
      <c r="J4752"/>
      <c r="K4752"/>
      <c r="L4752"/>
      <c r="M4752"/>
      <c r="N4752"/>
      <c r="O4752"/>
      <c r="Q4752" t="s">
        <v>25</v>
      </c>
      <c r="R4752" s="1"/>
      <c r="S4752" s="1"/>
      <c r="T4752" s="1" t="s">
        <v>73</v>
      </c>
      <c r="U4752" s="1" t="s">
        <v>53</v>
      </c>
      <c r="V4752" t="s">
        <v>29</v>
      </c>
      <c r="W4752"/>
      <c r="X4752" t="s">
        <v>30</v>
      </c>
    </row>
    <row r="4753" spans="2:24">
      <c r="B4753" s="2" t="s">
        <v>6904</v>
      </c>
      <c r="C4753" s="1">
        <v>8221829294</v>
      </c>
      <c r="D4753" s="1"/>
      <c r="E4753" s="1"/>
      <c r="F4753" s="1"/>
      <c r="G4753" s="1" t="s">
        <v>146</v>
      </c>
      <c r="H4753" s="1" t="s">
        <v>247</v>
      </c>
      <c r="I4753"/>
      <c r="J4753"/>
      <c r="K4753"/>
      <c r="L4753"/>
      <c r="M4753"/>
      <c r="N4753"/>
      <c r="O4753"/>
      <c r="Q4753" t="s">
        <v>25</v>
      </c>
      <c r="R4753" s="1" t="s">
        <v>6905</v>
      </c>
      <c r="S4753" s="1"/>
      <c r="T4753" s="1" t="s">
        <v>387</v>
      </c>
      <c r="U4753" s="1" t="s">
        <v>78</v>
      </c>
      <c r="V4753" t="s">
        <v>29</v>
      </c>
      <c r="W4753"/>
      <c r="X4753" t="s">
        <v>30</v>
      </c>
    </row>
    <row r="4754" spans="2:24">
      <c r="B4754" s="2" t="s">
        <v>6906</v>
      </c>
      <c r="C4754" s="1">
        <v>9896325025</v>
      </c>
      <c r="D4754" s="1"/>
      <c r="E4754" s="1"/>
      <c r="F4754" s="1"/>
      <c r="G4754" s="1" t="s">
        <v>146</v>
      </c>
      <c r="H4754" s="1" t="s">
        <v>476</v>
      </c>
      <c r="I4754"/>
      <c r="J4754"/>
      <c r="K4754"/>
      <c r="L4754"/>
      <c r="M4754"/>
      <c r="N4754"/>
      <c r="O4754"/>
      <c r="Q4754" t="s">
        <v>25</v>
      </c>
      <c r="R4754" s="1"/>
      <c r="S4754" s="1"/>
      <c r="T4754" s="1" t="s">
        <v>1550</v>
      </c>
      <c r="U4754" s="1" t="s">
        <v>78</v>
      </c>
      <c r="V4754" t="s">
        <v>29</v>
      </c>
      <c r="W4754"/>
      <c r="X4754" t="s">
        <v>30</v>
      </c>
    </row>
    <row r="4755" spans="2:24">
      <c r="B4755" s="2" t="s">
        <v>6907</v>
      </c>
      <c r="C4755" s="1">
        <v>9898125006</v>
      </c>
      <c r="D4755" s="1"/>
      <c r="E4755" s="1"/>
      <c r="F4755" s="1"/>
      <c r="G4755" s="1" t="s">
        <v>45</v>
      </c>
      <c r="H4755" s="1" t="s">
        <v>57</v>
      </c>
      <c r="I4755"/>
      <c r="J4755"/>
      <c r="K4755"/>
      <c r="L4755"/>
      <c r="M4755"/>
      <c r="N4755"/>
      <c r="O4755"/>
      <c r="Q4755" t="s">
        <v>25</v>
      </c>
      <c r="R4755" s="1" t="s">
        <v>6908</v>
      </c>
      <c r="S4755" s="1"/>
      <c r="T4755" s="1" t="s">
        <v>6909</v>
      </c>
      <c r="U4755" s="1" t="s">
        <v>116</v>
      </c>
      <c r="V4755" t="s">
        <v>29</v>
      </c>
      <c r="W4755"/>
      <c r="X4755" t="s">
        <v>30</v>
      </c>
    </row>
    <row r="4756" spans="2:24">
      <c r="B4756" s="2" t="s">
        <v>6910</v>
      </c>
      <c r="C4756" s="1">
        <v>7001825085</v>
      </c>
      <c r="D4756" s="1"/>
      <c r="E4756" s="1"/>
      <c r="F4756" s="1"/>
      <c r="G4756" s="1" t="s">
        <v>146</v>
      </c>
      <c r="H4756" s="1" t="s">
        <v>247</v>
      </c>
      <c r="I4756"/>
      <c r="J4756"/>
      <c r="K4756"/>
      <c r="L4756"/>
      <c r="M4756"/>
      <c r="N4756"/>
      <c r="O4756"/>
      <c r="Q4756" t="s">
        <v>25</v>
      </c>
      <c r="R4756" s="1" t="s">
        <v>6911</v>
      </c>
      <c r="S4756" s="1"/>
      <c r="T4756" s="1" t="s">
        <v>253</v>
      </c>
      <c r="U4756" s="1" t="s">
        <v>70</v>
      </c>
      <c r="V4756" t="s">
        <v>29</v>
      </c>
      <c r="W4756"/>
      <c r="X4756" t="s">
        <v>30</v>
      </c>
    </row>
    <row r="4757" spans="2:24">
      <c r="B4757" s="2" t="s">
        <v>6912</v>
      </c>
      <c r="C4757" s="1">
        <v>8233228825</v>
      </c>
      <c r="D4757" s="1"/>
      <c r="E4757" s="1"/>
      <c r="F4757" s="1"/>
      <c r="G4757" s="1" t="s">
        <v>56</v>
      </c>
      <c r="H4757" s="1" t="s">
        <v>46</v>
      </c>
      <c r="I4757"/>
      <c r="J4757"/>
      <c r="K4757"/>
      <c r="L4757"/>
      <c r="M4757"/>
      <c r="N4757"/>
      <c r="O4757"/>
      <c r="Q4757" t="s">
        <v>25</v>
      </c>
      <c r="R4757" s="1"/>
      <c r="S4757" s="1"/>
      <c r="T4757" s="1" t="s">
        <v>6913</v>
      </c>
      <c r="U4757" s="1" t="s">
        <v>6914</v>
      </c>
      <c r="V4757" t="s">
        <v>29</v>
      </c>
      <c r="W4757"/>
      <c r="X4757" t="s">
        <v>30</v>
      </c>
    </row>
    <row r="4758" spans="2:24">
      <c r="B4758" s="2" t="s">
        <v>6915</v>
      </c>
      <c r="C4758" s="1">
        <v>9088777008</v>
      </c>
      <c r="D4758" s="1"/>
      <c r="E4758" s="1"/>
      <c r="F4758" s="1"/>
      <c r="G4758" s="1" t="s">
        <v>230</v>
      </c>
      <c r="H4758" s="1" t="s">
        <v>331</v>
      </c>
      <c r="I4758"/>
      <c r="J4758"/>
      <c r="K4758"/>
      <c r="L4758"/>
      <c r="M4758"/>
      <c r="N4758"/>
      <c r="O4758"/>
      <c r="Q4758" t="s">
        <v>25</v>
      </c>
      <c r="R4758" s="1"/>
      <c r="S4758" s="1"/>
      <c r="T4758" s="1" t="s">
        <v>614</v>
      </c>
      <c r="U4758" s="1" t="s">
        <v>70</v>
      </c>
      <c r="V4758" t="s">
        <v>29</v>
      </c>
      <c r="W4758"/>
      <c r="X4758" t="s">
        <v>30</v>
      </c>
    </row>
    <row r="4759" spans="2:24">
      <c r="B4759" s="2" t="s">
        <v>6916</v>
      </c>
      <c r="C4759" s="1">
        <v>9882030699</v>
      </c>
      <c r="D4759" s="1"/>
      <c r="E4759" s="1"/>
      <c r="F4759" s="1"/>
      <c r="G4759" s="1" t="s">
        <v>45</v>
      </c>
      <c r="H4759" s="1" t="s">
        <v>331</v>
      </c>
      <c r="I4759"/>
      <c r="J4759"/>
      <c r="K4759"/>
      <c r="L4759"/>
      <c r="M4759"/>
      <c r="N4759"/>
      <c r="O4759"/>
      <c r="Q4759" t="s">
        <v>25</v>
      </c>
      <c r="R4759" s="1" t="s">
        <v>6917</v>
      </c>
      <c r="S4759" s="1"/>
      <c r="T4759" s="1" t="s">
        <v>4452</v>
      </c>
      <c r="U4759" s="1" t="s">
        <v>477</v>
      </c>
      <c r="V4759" t="s">
        <v>29</v>
      </c>
      <c r="W4759"/>
      <c r="X4759" t="s">
        <v>30</v>
      </c>
    </row>
    <row r="4760" spans="2:24">
      <c r="B4760" s="2" t="s">
        <v>6918</v>
      </c>
      <c r="C4760" s="1">
        <v>8434300129</v>
      </c>
      <c r="D4760" s="1"/>
      <c r="E4760" s="1"/>
      <c r="F4760" s="1"/>
      <c r="G4760" s="1" t="s">
        <v>146</v>
      </c>
      <c r="H4760" s="1" t="s">
        <v>247</v>
      </c>
      <c r="I4760"/>
      <c r="J4760"/>
      <c r="K4760"/>
      <c r="L4760"/>
      <c r="M4760"/>
      <c r="N4760"/>
      <c r="O4760"/>
      <c r="Q4760" t="s">
        <v>25</v>
      </c>
      <c r="R4760" s="1" t="s">
        <v>6919</v>
      </c>
      <c r="S4760" s="1"/>
      <c r="T4760" s="1" t="s">
        <v>849</v>
      </c>
      <c r="U4760" s="1" t="s">
        <v>284</v>
      </c>
      <c r="V4760" t="s">
        <v>29</v>
      </c>
      <c r="W4760"/>
      <c r="X4760" t="s">
        <v>30</v>
      </c>
    </row>
    <row r="4761" spans="2:24">
      <c r="B4761" s="2" t="s">
        <v>6920</v>
      </c>
      <c r="C4761" s="1">
        <v>9835012383</v>
      </c>
      <c r="D4761" s="1"/>
      <c r="E4761" s="1"/>
      <c r="F4761" s="1"/>
      <c r="G4761" s="1" t="s">
        <v>146</v>
      </c>
      <c r="H4761" s="1" t="s">
        <v>247</v>
      </c>
      <c r="I4761"/>
      <c r="J4761"/>
      <c r="K4761"/>
      <c r="L4761"/>
      <c r="M4761"/>
      <c r="N4761"/>
      <c r="O4761"/>
      <c r="Q4761" t="s">
        <v>25</v>
      </c>
      <c r="R4761" s="1" t="s">
        <v>6921</v>
      </c>
      <c r="S4761" s="1"/>
      <c r="T4761" s="1" t="s">
        <v>6922</v>
      </c>
      <c r="U4761" s="1" t="s">
        <v>284</v>
      </c>
      <c r="V4761" t="s">
        <v>29</v>
      </c>
      <c r="W4761"/>
      <c r="X4761" t="s">
        <v>30</v>
      </c>
    </row>
    <row r="4762" spans="2:24">
      <c r="B4762" s="2" t="s">
        <v>6923</v>
      </c>
      <c r="C4762" s="1">
        <v>9893324990</v>
      </c>
      <c r="D4762" s="1"/>
      <c r="E4762" s="1"/>
      <c r="F4762" s="1"/>
      <c r="G4762" s="1" t="s">
        <v>146</v>
      </c>
      <c r="H4762" s="1" t="s">
        <v>331</v>
      </c>
      <c r="I4762"/>
      <c r="J4762"/>
      <c r="K4762"/>
      <c r="L4762"/>
      <c r="M4762"/>
      <c r="N4762"/>
      <c r="O4762"/>
      <c r="Q4762" t="s">
        <v>25</v>
      </c>
      <c r="R4762" s="1" t="s">
        <v>6924</v>
      </c>
      <c r="S4762" s="1"/>
      <c r="T4762" s="1" t="s">
        <v>988</v>
      </c>
      <c r="U4762" s="1" t="s">
        <v>105</v>
      </c>
      <c r="V4762" t="s">
        <v>29</v>
      </c>
      <c r="W4762"/>
      <c r="X4762" t="s">
        <v>30</v>
      </c>
    </row>
    <row r="4763" spans="2:24">
      <c r="B4763" s="2" t="s">
        <v>6925</v>
      </c>
      <c r="C4763" s="1">
        <v>8467931146</v>
      </c>
      <c r="D4763" s="1"/>
      <c r="E4763" s="1"/>
      <c r="F4763" s="1"/>
      <c r="G4763" s="1" t="s">
        <v>45</v>
      </c>
      <c r="H4763" s="1" t="s">
        <v>46</v>
      </c>
      <c r="I4763"/>
      <c r="J4763"/>
      <c r="K4763"/>
      <c r="L4763"/>
      <c r="M4763"/>
      <c r="N4763"/>
      <c r="O4763"/>
      <c r="Q4763" t="s">
        <v>25</v>
      </c>
      <c r="R4763" s="1" t="s">
        <v>6926</v>
      </c>
      <c r="S4763" s="1"/>
      <c r="T4763" s="1" t="s">
        <v>39</v>
      </c>
      <c r="U4763" s="1" t="s">
        <v>28</v>
      </c>
      <c r="V4763" t="s">
        <v>29</v>
      </c>
      <c r="W4763"/>
      <c r="X4763" t="s">
        <v>30</v>
      </c>
    </row>
    <row r="4764" spans="2:24">
      <c r="B4764" s="2" t="s">
        <v>6927</v>
      </c>
      <c r="C4764" s="1">
        <v>9913656723</v>
      </c>
      <c r="D4764" s="1"/>
      <c r="E4764" s="1"/>
      <c r="F4764" s="1"/>
      <c r="G4764" s="1" t="s">
        <v>45</v>
      </c>
      <c r="H4764" s="1" t="s">
        <v>1065</v>
      </c>
      <c r="I4764"/>
      <c r="J4764"/>
      <c r="K4764"/>
      <c r="L4764"/>
      <c r="M4764"/>
      <c r="N4764"/>
      <c r="O4764"/>
      <c r="Q4764" t="s">
        <v>25</v>
      </c>
      <c r="R4764" s="1"/>
      <c r="S4764" s="1"/>
      <c r="T4764" s="1" t="s">
        <v>211</v>
      </c>
      <c r="U4764" s="1" t="s">
        <v>33</v>
      </c>
      <c r="V4764" t="s">
        <v>29</v>
      </c>
      <c r="W4764"/>
      <c r="X4764" t="s">
        <v>30</v>
      </c>
    </row>
    <row r="4765" spans="2:24">
      <c r="B4765" s="2" t="s">
        <v>6928</v>
      </c>
      <c r="C4765" s="1">
        <f>917077704797</f>
        <v>917077704797</v>
      </c>
      <c r="D4765" s="1"/>
      <c r="E4765" s="1"/>
      <c r="F4765" s="1"/>
      <c r="G4765" s="1" t="s">
        <v>146</v>
      </c>
      <c r="H4765" s="1" t="s">
        <v>695</v>
      </c>
      <c r="I4765"/>
      <c r="J4765"/>
      <c r="K4765"/>
      <c r="L4765"/>
      <c r="M4765"/>
      <c r="N4765"/>
      <c r="O4765"/>
      <c r="Q4765" t="s">
        <v>25</v>
      </c>
      <c r="R4765" s="1"/>
      <c r="S4765" s="1"/>
      <c r="T4765" s="1" t="s">
        <v>1014</v>
      </c>
      <c r="U4765" s="1" t="s">
        <v>240</v>
      </c>
      <c r="V4765" t="s">
        <v>29</v>
      </c>
      <c r="W4765"/>
      <c r="X4765" t="s">
        <v>30</v>
      </c>
    </row>
    <row r="4766" spans="2:24">
      <c r="B4766" s="2" t="s">
        <v>6929</v>
      </c>
      <c r="C4766" s="1">
        <v>9829090955</v>
      </c>
      <c r="D4766" s="1"/>
      <c r="E4766" s="1"/>
      <c r="F4766" s="1"/>
      <c r="G4766" s="1" t="s">
        <v>146</v>
      </c>
      <c r="H4766" s="1" t="s">
        <v>247</v>
      </c>
      <c r="I4766"/>
      <c r="J4766"/>
      <c r="K4766"/>
      <c r="L4766"/>
      <c r="M4766"/>
      <c r="N4766"/>
      <c r="O4766"/>
      <c r="Q4766" t="s">
        <v>25</v>
      </c>
      <c r="R4766" s="1" t="s">
        <v>6930</v>
      </c>
      <c r="S4766" s="1"/>
      <c r="T4766" s="1" t="s">
        <v>128</v>
      </c>
      <c r="U4766" s="1" t="s">
        <v>43</v>
      </c>
      <c r="V4766" t="s">
        <v>29</v>
      </c>
      <c r="W4766"/>
      <c r="X4766" t="s">
        <v>30</v>
      </c>
    </row>
    <row r="4767" spans="2:24">
      <c r="B4767" s="2" t="s">
        <v>6931</v>
      </c>
      <c r="C4767" s="1">
        <v>6207010889</v>
      </c>
      <c r="D4767" s="1"/>
      <c r="E4767" s="1"/>
      <c r="F4767" s="1"/>
      <c r="G4767" s="1" t="s">
        <v>146</v>
      </c>
      <c r="H4767" s="1" t="s">
        <v>247</v>
      </c>
      <c r="I4767"/>
      <c r="J4767"/>
      <c r="K4767"/>
      <c r="L4767"/>
      <c r="M4767"/>
      <c r="N4767"/>
      <c r="O4767"/>
      <c r="Q4767" t="s">
        <v>25</v>
      </c>
      <c r="R4767" s="1"/>
      <c r="S4767" s="1"/>
      <c r="T4767" s="1" t="s">
        <v>849</v>
      </c>
      <c r="U4767" s="1" t="s">
        <v>284</v>
      </c>
      <c r="V4767" t="s">
        <v>29</v>
      </c>
      <c r="W4767"/>
      <c r="X4767" t="s">
        <v>30</v>
      </c>
    </row>
    <row r="4768" spans="2:24">
      <c r="B4768" s="2" t="s">
        <v>6932</v>
      </c>
      <c r="C4768" s="1">
        <v>9928586311</v>
      </c>
      <c r="D4768" s="1"/>
      <c r="E4768" s="1"/>
      <c r="F4768" s="1"/>
      <c r="G4768" s="1" t="s">
        <v>146</v>
      </c>
      <c r="H4768" s="1" t="s">
        <v>476</v>
      </c>
      <c r="I4768"/>
      <c r="J4768"/>
      <c r="K4768"/>
      <c r="L4768"/>
      <c r="M4768"/>
      <c r="N4768"/>
      <c r="O4768"/>
      <c r="Q4768" t="s">
        <v>25</v>
      </c>
      <c r="R4768" s="1" t="s">
        <v>6933</v>
      </c>
      <c r="S4768" s="1"/>
      <c r="T4768" s="1" t="s">
        <v>172</v>
      </c>
      <c r="U4768" s="1" t="s">
        <v>43</v>
      </c>
      <c r="V4768" t="s">
        <v>29</v>
      </c>
      <c r="W4768"/>
      <c r="X4768" t="s">
        <v>30</v>
      </c>
    </row>
    <row r="4769" spans="2:24">
      <c r="B4769" s="2" t="s">
        <v>6934</v>
      </c>
      <c r="C4769" s="1">
        <v>9891162975</v>
      </c>
      <c r="D4769" s="1"/>
      <c r="E4769" s="1"/>
      <c r="F4769" s="1"/>
      <c r="G4769" s="1" t="s">
        <v>146</v>
      </c>
      <c r="H4769" s="1" t="s">
        <v>476</v>
      </c>
      <c r="I4769"/>
      <c r="J4769"/>
      <c r="K4769"/>
      <c r="L4769"/>
      <c r="M4769"/>
      <c r="N4769"/>
      <c r="O4769"/>
      <c r="Q4769" t="s">
        <v>25</v>
      </c>
      <c r="R4769" s="1" t="s">
        <v>6935</v>
      </c>
      <c r="S4769" s="1"/>
      <c r="T4769" s="1" t="s">
        <v>39</v>
      </c>
      <c r="U4769" s="1" t="s">
        <v>28</v>
      </c>
      <c r="V4769" t="s">
        <v>29</v>
      </c>
      <c r="W4769"/>
      <c r="X4769" t="s">
        <v>30</v>
      </c>
    </row>
    <row r="4770" spans="2:24">
      <c r="B4770" s="2" t="s">
        <v>6936</v>
      </c>
      <c r="C4770" s="1">
        <v>9907244035</v>
      </c>
      <c r="D4770" s="1"/>
      <c r="E4770" s="1"/>
      <c r="F4770" s="1"/>
      <c r="G4770" s="1" t="s">
        <v>72</v>
      </c>
      <c r="H4770" s="1" t="s">
        <v>46</v>
      </c>
      <c r="I4770"/>
      <c r="J4770"/>
      <c r="K4770"/>
      <c r="L4770"/>
      <c r="M4770"/>
      <c r="N4770"/>
      <c r="O4770"/>
      <c r="Q4770" t="s">
        <v>25</v>
      </c>
      <c r="R4770" s="1" t="s">
        <v>6937</v>
      </c>
      <c r="S4770" s="1"/>
      <c r="T4770" s="1" t="s">
        <v>2445</v>
      </c>
      <c r="U4770" s="1" t="s">
        <v>105</v>
      </c>
      <c r="V4770" t="s">
        <v>29</v>
      </c>
      <c r="W4770"/>
      <c r="X4770" t="s">
        <v>30</v>
      </c>
    </row>
    <row r="4771" spans="2:24">
      <c r="B4771" s="2" t="s">
        <v>6938</v>
      </c>
      <c r="C4771" s="1">
        <v>9889850909</v>
      </c>
      <c r="D4771" s="1"/>
      <c r="E4771" s="1"/>
      <c r="F4771" s="1"/>
      <c r="G4771" s="1" t="s">
        <v>146</v>
      </c>
      <c r="H4771" s="1" t="s">
        <v>331</v>
      </c>
      <c r="I4771"/>
      <c r="J4771"/>
      <c r="K4771"/>
      <c r="L4771"/>
      <c r="M4771"/>
      <c r="N4771"/>
      <c r="O4771"/>
      <c r="Q4771" t="s">
        <v>25</v>
      </c>
      <c r="R4771" s="1" t="s">
        <v>6939</v>
      </c>
      <c r="S4771" s="1"/>
      <c r="T4771" s="1" t="s">
        <v>2026</v>
      </c>
      <c r="U4771" s="1" t="s">
        <v>28</v>
      </c>
      <c r="V4771" t="s">
        <v>29</v>
      </c>
      <c r="W4771"/>
      <c r="X4771" t="s">
        <v>30</v>
      </c>
    </row>
    <row r="4772" spans="2:24">
      <c r="B4772" s="2" t="s">
        <v>6940</v>
      </c>
      <c r="C4772" s="1">
        <v>8467081501</v>
      </c>
      <c r="D4772" s="1"/>
      <c r="E4772" s="1"/>
      <c r="F4772" s="1"/>
      <c r="G4772" s="1" t="s">
        <v>146</v>
      </c>
      <c r="H4772" s="1" t="s">
        <v>695</v>
      </c>
      <c r="I4772"/>
      <c r="J4772"/>
      <c r="K4772"/>
      <c r="L4772"/>
      <c r="M4772"/>
      <c r="N4772"/>
      <c r="O4772"/>
      <c r="Q4772" t="s">
        <v>25</v>
      </c>
      <c r="R4772" s="1" t="s">
        <v>6941</v>
      </c>
      <c r="S4772" s="1"/>
      <c r="T4772" s="1" t="s">
        <v>84</v>
      </c>
      <c r="U4772" s="1" t="s">
        <v>53</v>
      </c>
      <c r="V4772" t="s">
        <v>29</v>
      </c>
      <c r="W4772"/>
      <c r="X4772" t="s">
        <v>30</v>
      </c>
    </row>
    <row r="4773" spans="2:24">
      <c r="B4773" s="2" t="s">
        <v>6942</v>
      </c>
      <c r="C4773" s="1">
        <v>9460340022</v>
      </c>
      <c r="D4773" s="1"/>
      <c r="E4773" s="1"/>
      <c r="F4773" s="1"/>
      <c r="G4773" s="1" t="s">
        <v>2644</v>
      </c>
      <c r="H4773" s="1" t="s">
        <v>46</v>
      </c>
      <c r="I4773"/>
      <c r="J4773"/>
      <c r="K4773"/>
      <c r="L4773"/>
      <c r="M4773"/>
      <c r="N4773"/>
      <c r="O4773"/>
      <c r="Q4773" t="s">
        <v>25</v>
      </c>
      <c r="R4773" s="1"/>
      <c r="S4773" s="1"/>
      <c r="T4773" s="1" t="s">
        <v>172</v>
      </c>
      <c r="U4773" s="1" t="s">
        <v>43</v>
      </c>
      <c r="V4773" t="s">
        <v>29</v>
      </c>
      <c r="W4773"/>
      <c r="X4773" t="s">
        <v>30</v>
      </c>
    </row>
    <row r="4774" spans="2:24">
      <c r="B4774" s="2" t="s">
        <v>6943</v>
      </c>
      <c r="C4774" s="1">
        <v>9319973890</v>
      </c>
      <c r="D4774" s="1"/>
      <c r="E4774" s="1"/>
      <c r="F4774" s="1"/>
      <c r="G4774" s="1" t="s">
        <v>146</v>
      </c>
      <c r="H4774" s="1" t="s">
        <v>247</v>
      </c>
      <c r="I4774"/>
      <c r="J4774"/>
      <c r="K4774"/>
      <c r="L4774"/>
      <c r="M4774"/>
      <c r="N4774"/>
      <c r="O4774"/>
      <c r="Q4774" t="s">
        <v>25</v>
      </c>
      <c r="R4774" s="1"/>
      <c r="S4774" s="1"/>
      <c r="T4774" s="1" t="s">
        <v>2799</v>
      </c>
      <c r="U4774" s="1" t="s">
        <v>28</v>
      </c>
      <c r="V4774" t="s">
        <v>29</v>
      </c>
      <c r="W4774"/>
      <c r="X4774" t="s">
        <v>30</v>
      </c>
    </row>
    <row r="4775" spans="2:24">
      <c r="B4775" s="2" t="s">
        <v>6944</v>
      </c>
      <c r="C4775" s="1">
        <v>9412958128</v>
      </c>
      <c r="D4775" s="1"/>
      <c r="E4775" s="1"/>
      <c r="F4775" s="1"/>
      <c r="G4775" s="1" t="s">
        <v>146</v>
      </c>
      <c r="H4775" s="1" t="s">
        <v>247</v>
      </c>
      <c r="I4775"/>
      <c r="J4775"/>
      <c r="K4775"/>
      <c r="L4775"/>
      <c r="M4775"/>
      <c r="N4775"/>
      <c r="O4775"/>
      <c r="Q4775" t="s">
        <v>25</v>
      </c>
      <c r="R4775" s="1" t="s">
        <v>6945</v>
      </c>
      <c r="S4775" s="1"/>
      <c r="T4775" s="1" t="s">
        <v>288</v>
      </c>
      <c r="U4775" s="1" t="s">
        <v>289</v>
      </c>
      <c r="V4775" t="s">
        <v>29</v>
      </c>
      <c r="W4775"/>
      <c r="X4775" t="s">
        <v>30</v>
      </c>
    </row>
    <row r="4776" spans="2:24">
      <c r="B4776" s="2" t="s">
        <v>6946</v>
      </c>
      <c r="C4776" s="1">
        <v>9953269903</v>
      </c>
      <c r="D4776" s="1"/>
      <c r="E4776" s="1"/>
      <c r="F4776" s="1"/>
      <c r="G4776" s="1" t="s">
        <v>45</v>
      </c>
      <c r="H4776" s="1" t="s">
        <v>46</v>
      </c>
      <c r="I4776"/>
      <c r="J4776"/>
      <c r="K4776"/>
      <c r="L4776"/>
      <c r="M4776"/>
      <c r="N4776"/>
      <c r="O4776"/>
      <c r="Q4776" t="s">
        <v>25</v>
      </c>
      <c r="R4776" s="1" t="s">
        <v>6947</v>
      </c>
      <c r="S4776" s="1"/>
      <c r="T4776" s="1" t="s">
        <v>645</v>
      </c>
      <c r="U4776" s="1" t="s">
        <v>284</v>
      </c>
      <c r="V4776" t="s">
        <v>29</v>
      </c>
      <c r="W4776"/>
      <c r="X4776" t="s">
        <v>30</v>
      </c>
    </row>
    <row r="4777" spans="2:24">
      <c r="B4777" s="2" t="s">
        <v>6948</v>
      </c>
      <c r="C4777" s="1">
        <v>9897969589</v>
      </c>
      <c r="D4777" s="1"/>
      <c r="E4777" s="1"/>
      <c r="F4777" s="1"/>
      <c r="G4777" s="1" t="s">
        <v>45</v>
      </c>
      <c r="H4777" s="1" t="s">
        <v>46</v>
      </c>
      <c r="I4777"/>
      <c r="J4777"/>
      <c r="K4777"/>
      <c r="L4777"/>
      <c r="M4777"/>
      <c r="N4777"/>
      <c r="O4777"/>
      <c r="Q4777" t="s">
        <v>25</v>
      </c>
      <c r="R4777" s="1"/>
      <c r="S4777" s="1"/>
      <c r="T4777" s="1" t="s">
        <v>261</v>
      </c>
      <c r="U4777" s="1" t="s">
        <v>28</v>
      </c>
      <c r="V4777" t="s">
        <v>29</v>
      </c>
      <c r="W4777"/>
      <c r="X4777" t="s">
        <v>30</v>
      </c>
    </row>
    <row r="4778" spans="2:24">
      <c r="B4778" s="2" t="s">
        <v>6949</v>
      </c>
      <c r="C4778" s="1">
        <v>9410203571</v>
      </c>
      <c r="D4778" s="1"/>
      <c r="E4778" s="1"/>
      <c r="F4778" s="1"/>
      <c r="G4778" s="1" t="s">
        <v>45</v>
      </c>
      <c r="H4778" s="1" t="s">
        <v>331</v>
      </c>
      <c r="I4778"/>
      <c r="J4778"/>
      <c r="K4778"/>
      <c r="L4778"/>
      <c r="M4778"/>
      <c r="N4778"/>
      <c r="O4778"/>
      <c r="Q4778" t="s">
        <v>25</v>
      </c>
      <c r="R4778" s="1" t="s">
        <v>6950</v>
      </c>
      <c r="S4778" s="1"/>
      <c r="T4778" s="1" t="s">
        <v>66</v>
      </c>
      <c r="U4778" s="1" t="s">
        <v>28</v>
      </c>
      <c r="V4778" t="s">
        <v>29</v>
      </c>
      <c r="W4778"/>
      <c r="X4778" t="s">
        <v>30</v>
      </c>
    </row>
    <row r="4779" spans="2:24">
      <c r="B4779" s="2" t="s">
        <v>6951</v>
      </c>
      <c r="C4779" s="1">
        <v>6398969946</v>
      </c>
      <c r="D4779" s="1"/>
      <c r="E4779" s="1"/>
      <c r="F4779" s="1"/>
      <c r="G4779" s="1" t="s">
        <v>2644</v>
      </c>
      <c r="H4779" s="1" t="s">
        <v>46</v>
      </c>
      <c r="I4779"/>
      <c r="J4779"/>
      <c r="K4779"/>
      <c r="L4779"/>
      <c r="M4779"/>
      <c r="N4779"/>
      <c r="O4779"/>
      <c r="Q4779" t="s">
        <v>25</v>
      </c>
      <c r="R4779" s="1"/>
      <c r="S4779" s="1"/>
      <c r="T4779" s="1" t="s">
        <v>286</v>
      </c>
      <c r="U4779" s="1" t="s">
        <v>28</v>
      </c>
      <c r="V4779" t="s">
        <v>29</v>
      </c>
      <c r="W4779"/>
      <c r="X4779" t="s">
        <v>30</v>
      </c>
    </row>
    <row r="4780" spans="2:24">
      <c r="B4780" s="2" t="s">
        <v>6952</v>
      </c>
      <c r="C4780" s="1">
        <v>9909011539</v>
      </c>
      <c r="D4780" s="1"/>
      <c r="E4780" s="1"/>
      <c r="F4780" s="1"/>
      <c r="G4780" s="1" t="s">
        <v>72</v>
      </c>
      <c r="H4780" s="1" t="s">
        <v>92</v>
      </c>
      <c r="I4780"/>
      <c r="J4780"/>
      <c r="K4780"/>
      <c r="L4780"/>
      <c r="M4780"/>
      <c r="N4780"/>
      <c r="O4780"/>
      <c r="Q4780" t="s">
        <v>25</v>
      </c>
      <c r="R4780" s="1"/>
      <c r="S4780" s="1"/>
      <c r="T4780" s="1" t="s">
        <v>345</v>
      </c>
      <c r="U4780" s="1" t="s">
        <v>116</v>
      </c>
      <c r="V4780" t="s">
        <v>29</v>
      </c>
      <c r="W4780"/>
      <c r="X4780" t="s">
        <v>30</v>
      </c>
    </row>
    <row r="4781" spans="2:24">
      <c r="B4781" s="2" t="s">
        <v>6953</v>
      </c>
      <c r="C4781" s="1">
        <v>9821758528</v>
      </c>
      <c r="D4781" s="1"/>
      <c r="E4781" s="1"/>
      <c r="F4781" s="1"/>
      <c r="G4781" s="1" t="s">
        <v>56</v>
      </c>
      <c r="H4781" s="1" t="s">
        <v>57</v>
      </c>
      <c r="I4781"/>
      <c r="J4781"/>
      <c r="K4781"/>
      <c r="L4781"/>
      <c r="M4781"/>
      <c r="N4781"/>
      <c r="O4781"/>
      <c r="Q4781" t="s">
        <v>25</v>
      </c>
      <c r="R4781" s="1"/>
      <c r="S4781" s="1"/>
      <c r="T4781" s="1" t="s">
        <v>84</v>
      </c>
      <c r="U4781" s="1" t="s">
        <v>53</v>
      </c>
      <c r="V4781" t="s">
        <v>29</v>
      </c>
      <c r="W4781"/>
      <c r="X4781" t="s">
        <v>30</v>
      </c>
    </row>
    <row r="4782" spans="2:24">
      <c r="B4782" s="2" t="s">
        <v>6954</v>
      </c>
      <c r="C4782" s="1">
        <v>9699062623</v>
      </c>
      <c r="D4782" s="1"/>
      <c r="E4782" s="1"/>
      <c r="F4782" s="1"/>
      <c r="G4782" s="1" t="s">
        <v>45</v>
      </c>
      <c r="H4782" s="1" t="s">
        <v>57</v>
      </c>
      <c r="I4782"/>
      <c r="J4782"/>
      <c r="K4782"/>
      <c r="L4782"/>
      <c r="M4782"/>
      <c r="N4782"/>
      <c r="O4782"/>
      <c r="Q4782" t="s">
        <v>25</v>
      </c>
      <c r="R4782" s="1"/>
      <c r="S4782" s="1"/>
      <c r="T4782" s="1" t="s">
        <v>305</v>
      </c>
      <c r="U4782" s="1" t="s">
        <v>33</v>
      </c>
      <c r="V4782" t="s">
        <v>29</v>
      </c>
      <c r="W4782"/>
      <c r="X4782" t="s">
        <v>30</v>
      </c>
    </row>
    <row r="4783" spans="2:24">
      <c r="B4783" s="2" t="s">
        <v>6955</v>
      </c>
      <c r="C4783" s="1">
        <v>9614827040</v>
      </c>
      <c r="D4783" s="1"/>
      <c r="E4783" s="1"/>
      <c r="F4783" s="1"/>
      <c r="G4783" s="1" t="s">
        <v>146</v>
      </c>
      <c r="H4783" s="1" t="s">
        <v>1268</v>
      </c>
      <c r="I4783"/>
      <c r="J4783"/>
      <c r="K4783"/>
      <c r="L4783"/>
      <c r="M4783"/>
      <c r="N4783"/>
      <c r="O4783"/>
      <c r="Q4783" t="s">
        <v>25</v>
      </c>
      <c r="R4783" s="1"/>
      <c r="S4783" s="1"/>
      <c r="T4783" s="1" t="s">
        <v>5168</v>
      </c>
      <c r="U4783" s="1" t="s">
        <v>70</v>
      </c>
      <c r="V4783" t="s">
        <v>29</v>
      </c>
      <c r="W4783"/>
      <c r="X4783" t="s">
        <v>30</v>
      </c>
    </row>
    <row r="4784" spans="2:24">
      <c r="B4784" s="2" t="s">
        <v>6956</v>
      </c>
      <c r="C4784" s="1">
        <v>8448743002</v>
      </c>
      <c r="D4784" s="1"/>
      <c r="E4784" s="1"/>
      <c r="F4784" s="1"/>
      <c r="G4784" s="1" t="s">
        <v>1216</v>
      </c>
      <c r="H4784" s="1" t="s">
        <v>46</v>
      </c>
      <c r="I4784"/>
      <c r="J4784"/>
      <c r="K4784"/>
      <c r="L4784"/>
      <c r="M4784"/>
      <c r="N4784"/>
      <c r="O4784"/>
      <c r="Q4784" t="s">
        <v>25</v>
      </c>
      <c r="R4784" s="1" t="s">
        <v>6957</v>
      </c>
      <c r="S4784" s="1"/>
      <c r="T4784" s="1" t="s">
        <v>39</v>
      </c>
      <c r="U4784" s="1" t="s">
        <v>28</v>
      </c>
      <c r="V4784" t="s">
        <v>29</v>
      </c>
      <c r="W4784"/>
      <c r="X4784" t="s">
        <v>30</v>
      </c>
    </row>
    <row r="4785" spans="2:24">
      <c r="B4785" s="2" t="s">
        <v>6958</v>
      </c>
      <c r="C4785" s="1">
        <v>9625343413</v>
      </c>
      <c r="D4785" s="1"/>
      <c r="E4785" s="1"/>
      <c r="F4785" s="1"/>
      <c r="G4785" s="1" t="s">
        <v>230</v>
      </c>
      <c r="H4785" s="1" t="s">
        <v>57</v>
      </c>
      <c r="I4785"/>
      <c r="J4785"/>
      <c r="K4785"/>
      <c r="L4785"/>
      <c r="M4785"/>
      <c r="N4785"/>
      <c r="O4785"/>
      <c r="Q4785" t="s">
        <v>25</v>
      </c>
      <c r="R4785" s="1"/>
      <c r="S4785" s="1"/>
      <c r="T4785" s="1" t="s">
        <v>73</v>
      </c>
      <c r="U4785" s="1" t="s">
        <v>53</v>
      </c>
      <c r="V4785" t="s">
        <v>29</v>
      </c>
      <c r="W4785"/>
      <c r="X4785" t="s">
        <v>30</v>
      </c>
    </row>
    <row r="4786" spans="2:24">
      <c r="B4786" s="2" t="s">
        <v>6959</v>
      </c>
      <c r="C4786" s="1">
        <v>9862000955</v>
      </c>
      <c r="D4786" s="1"/>
      <c r="E4786" s="1"/>
      <c r="F4786" s="1"/>
      <c r="G4786" s="1" t="s">
        <v>146</v>
      </c>
      <c r="H4786" s="1" t="s">
        <v>247</v>
      </c>
      <c r="I4786"/>
      <c r="J4786"/>
      <c r="K4786"/>
      <c r="L4786"/>
      <c r="M4786"/>
      <c r="N4786"/>
      <c r="O4786"/>
      <c r="Q4786" t="s">
        <v>25</v>
      </c>
      <c r="R4786" s="1" t="s">
        <v>6960</v>
      </c>
      <c r="S4786" s="1"/>
      <c r="T4786" s="1" t="s">
        <v>5335</v>
      </c>
      <c r="U4786" s="1" t="s">
        <v>4734</v>
      </c>
      <c r="V4786" t="s">
        <v>29</v>
      </c>
      <c r="W4786"/>
      <c r="X4786" t="s">
        <v>30</v>
      </c>
    </row>
    <row r="4787" spans="2:24">
      <c r="B4787" s="2" t="s">
        <v>6961</v>
      </c>
      <c r="C4787" s="1">
        <v>8199922678</v>
      </c>
      <c r="D4787" s="1"/>
      <c r="E4787" s="1"/>
      <c r="F4787" s="1"/>
      <c r="G4787" s="1" t="s">
        <v>146</v>
      </c>
      <c r="H4787" s="1" t="s">
        <v>4543</v>
      </c>
      <c r="I4787"/>
      <c r="J4787"/>
      <c r="K4787"/>
      <c r="L4787"/>
      <c r="M4787"/>
      <c r="N4787"/>
      <c r="O4787"/>
      <c r="Q4787" t="s">
        <v>25</v>
      </c>
      <c r="R4787" s="1"/>
      <c r="S4787" s="1"/>
      <c r="T4787" s="1" t="s">
        <v>758</v>
      </c>
      <c r="U4787" s="1" t="s">
        <v>78</v>
      </c>
      <c r="V4787" t="s">
        <v>29</v>
      </c>
      <c r="W4787"/>
      <c r="X4787" t="s">
        <v>30</v>
      </c>
    </row>
    <row r="4788" spans="2:24">
      <c r="B4788" s="2" t="s">
        <v>6962</v>
      </c>
      <c r="C4788" s="1">
        <v>9732694949</v>
      </c>
      <c r="D4788" s="1"/>
      <c r="E4788" s="1"/>
      <c r="F4788" s="1"/>
      <c r="G4788" s="1" t="s">
        <v>146</v>
      </c>
      <c r="H4788" s="1" t="s">
        <v>331</v>
      </c>
      <c r="I4788"/>
      <c r="J4788"/>
      <c r="K4788"/>
      <c r="L4788"/>
      <c r="M4788"/>
      <c r="N4788"/>
      <c r="O4788"/>
      <c r="Q4788" t="s">
        <v>25</v>
      </c>
      <c r="R4788" s="1" t="s">
        <v>6963</v>
      </c>
      <c r="S4788" s="1"/>
      <c r="T4788" s="1" t="s">
        <v>6964</v>
      </c>
      <c r="U4788" s="1" t="s">
        <v>70</v>
      </c>
      <c r="V4788" t="s">
        <v>29</v>
      </c>
      <c r="W4788"/>
      <c r="X4788" t="s">
        <v>30</v>
      </c>
    </row>
    <row r="4789" spans="2:24">
      <c r="B4789" s="2" t="s">
        <v>6965</v>
      </c>
      <c r="C4789" s="1">
        <v>9717147414</v>
      </c>
      <c r="D4789" s="1"/>
      <c r="E4789" s="1"/>
      <c r="F4789" s="1"/>
      <c r="G4789" s="1" t="s">
        <v>146</v>
      </c>
      <c r="H4789" s="1" t="s">
        <v>247</v>
      </c>
      <c r="I4789"/>
      <c r="J4789"/>
      <c r="K4789"/>
      <c r="L4789"/>
      <c r="M4789"/>
      <c r="N4789"/>
      <c r="O4789"/>
      <c r="Q4789" t="s">
        <v>25</v>
      </c>
      <c r="R4789" s="1" t="s">
        <v>6966</v>
      </c>
      <c r="S4789" s="1"/>
      <c r="T4789" s="1" t="s">
        <v>93</v>
      </c>
      <c r="U4789" s="1" t="s">
        <v>53</v>
      </c>
      <c r="V4789" t="s">
        <v>29</v>
      </c>
      <c r="W4789"/>
      <c r="X4789" t="s">
        <v>30</v>
      </c>
    </row>
    <row r="4790" spans="2:24">
      <c r="B4790" s="2" t="s">
        <v>6967</v>
      </c>
      <c r="C4790" s="1">
        <v>9940888119</v>
      </c>
      <c r="D4790" s="1"/>
      <c r="E4790" s="1"/>
      <c r="F4790" s="1"/>
      <c r="G4790" s="1" t="s">
        <v>1216</v>
      </c>
      <c r="H4790" s="1" t="s">
        <v>46</v>
      </c>
      <c r="I4790"/>
      <c r="J4790"/>
      <c r="K4790"/>
      <c r="L4790"/>
      <c r="M4790"/>
      <c r="N4790"/>
      <c r="O4790"/>
      <c r="Q4790" t="s">
        <v>25</v>
      </c>
      <c r="R4790" s="1"/>
      <c r="S4790" s="1"/>
      <c r="T4790" s="1" t="s">
        <v>3865</v>
      </c>
      <c r="U4790" s="1" t="s">
        <v>179</v>
      </c>
      <c r="V4790" t="s">
        <v>29</v>
      </c>
      <c r="W4790"/>
      <c r="X4790" t="s">
        <v>30</v>
      </c>
    </row>
    <row r="4791" spans="2:24">
      <c r="B4791" s="2" t="s">
        <v>6968</v>
      </c>
      <c r="C4791" s="1">
        <v>9008077551</v>
      </c>
      <c r="D4791" s="1"/>
      <c r="E4791" s="1"/>
      <c r="F4791" s="1"/>
      <c r="G4791" s="1" t="s">
        <v>56</v>
      </c>
      <c r="H4791" s="1" t="s">
        <v>57</v>
      </c>
      <c r="I4791"/>
      <c r="J4791"/>
      <c r="K4791"/>
      <c r="L4791"/>
      <c r="M4791"/>
      <c r="N4791"/>
      <c r="O4791"/>
      <c r="Q4791" t="s">
        <v>25</v>
      </c>
      <c r="R4791" s="1"/>
      <c r="S4791" s="1"/>
      <c r="T4791" s="1" t="s">
        <v>631</v>
      </c>
      <c r="U4791" s="1" t="s">
        <v>102</v>
      </c>
      <c r="V4791" t="s">
        <v>29</v>
      </c>
      <c r="W4791"/>
      <c r="X4791" t="s">
        <v>30</v>
      </c>
    </row>
    <row r="4792" spans="2:24">
      <c r="B4792" s="2" t="s">
        <v>6969</v>
      </c>
      <c r="C4792" s="1">
        <v>9486397188</v>
      </c>
      <c r="D4792" s="1"/>
      <c r="E4792" s="1"/>
      <c r="F4792" s="1"/>
      <c r="G4792" s="1" t="s">
        <v>146</v>
      </c>
      <c r="H4792" s="1" t="s">
        <v>476</v>
      </c>
      <c r="I4792"/>
      <c r="J4792"/>
      <c r="K4792"/>
      <c r="L4792"/>
      <c r="M4792"/>
      <c r="N4792"/>
      <c r="O4792"/>
      <c r="Q4792" t="s">
        <v>25</v>
      </c>
      <c r="R4792" s="1" t="s">
        <v>6970</v>
      </c>
      <c r="S4792" s="1"/>
      <c r="T4792" s="1" t="s">
        <v>1602</v>
      </c>
      <c r="U4792" s="1" t="s">
        <v>179</v>
      </c>
      <c r="V4792" t="s">
        <v>29</v>
      </c>
      <c r="W4792"/>
      <c r="X4792" t="s">
        <v>30</v>
      </c>
    </row>
    <row r="4793" spans="2:24">
      <c r="B4793" s="2" t="s">
        <v>6971</v>
      </c>
      <c r="C4793" s="1">
        <v>8765834435</v>
      </c>
      <c r="D4793" s="1"/>
      <c r="E4793" s="1"/>
      <c r="F4793" s="1"/>
      <c r="G4793" s="1" t="s">
        <v>45</v>
      </c>
      <c r="H4793" s="1" t="s">
        <v>331</v>
      </c>
      <c r="I4793"/>
      <c r="J4793"/>
      <c r="K4793"/>
      <c r="L4793"/>
      <c r="M4793"/>
      <c r="N4793"/>
      <c r="O4793"/>
      <c r="Q4793" t="s">
        <v>25</v>
      </c>
      <c r="R4793" s="1" t="s">
        <v>6972</v>
      </c>
      <c r="S4793" s="1"/>
      <c r="T4793" s="1" t="s">
        <v>6973</v>
      </c>
      <c r="U4793" s="1" t="s">
        <v>28</v>
      </c>
      <c r="V4793" t="s">
        <v>29</v>
      </c>
      <c r="W4793"/>
      <c r="X4793" t="s">
        <v>30</v>
      </c>
    </row>
    <row r="4794" spans="2:24">
      <c r="B4794" s="2" t="s">
        <v>6974</v>
      </c>
      <c r="C4794" s="1">
        <v>8700837507</v>
      </c>
      <c r="D4794" s="1"/>
      <c r="E4794" s="1"/>
      <c r="F4794" s="1"/>
      <c r="G4794" s="1" t="s">
        <v>1216</v>
      </c>
      <c r="H4794" s="1" t="s">
        <v>46</v>
      </c>
      <c r="I4794"/>
      <c r="J4794"/>
      <c r="K4794"/>
      <c r="L4794"/>
      <c r="M4794"/>
      <c r="N4794"/>
      <c r="O4794"/>
      <c r="Q4794" t="s">
        <v>25</v>
      </c>
      <c r="R4794" s="1"/>
      <c r="S4794" s="1"/>
      <c r="T4794" s="1" t="s">
        <v>39</v>
      </c>
      <c r="U4794" s="1" t="s">
        <v>28</v>
      </c>
      <c r="V4794" t="s">
        <v>29</v>
      </c>
      <c r="W4794"/>
      <c r="X4794" t="s">
        <v>30</v>
      </c>
    </row>
    <row r="4795" spans="2:24">
      <c r="B4795" s="2" t="s">
        <v>6975</v>
      </c>
      <c r="C4795" s="1">
        <v>7368823488</v>
      </c>
      <c r="D4795" s="1"/>
      <c r="E4795" s="1"/>
      <c r="F4795" s="1"/>
      <c r="G4795" s="1" t="s">
        <v>146</v>
      </c>
      <c r="H4795" s="1" t="s">
        <v>476</v>
      </c>
      <c r="I4795"/>
      <c r="J4795"/>
      <c r="K4795"/>
      <c r="L4795"/>
      <c r="M4795"/>
      <c r="N4795"/>
      <c r="O4795"/>
      <c r="Q4795" t="s">
        <v>25</v>
      </c>
      <c r="R4795" s="1" t="s">
        <v>6976</v>
      </c>
      <c r="S4795" s="1"/>
      <c r="T4795" s="1" t="s">
        <v>2672</v>
      </c>
      <c r="U4795" s="1" t="s">
        <v>284</v>
      </c>
      <c r="V4795" t="s">
        <v>29</v>
      </c>
      <c r="W4795"/>
      <c r="X4795" t="s">
        <v>30</v>
      </c>
    </row>
    <row r="4796" spans="2:24">
      <c r="B4796" s="2" t="s">
        <v>6977</v>
      </c>
      <c r="C4796" s="1">
        <v>9729152979</v>
      </c>
      <c r="D4796" s="1"/>
      <c r="E4796" s="1"/>
      <c r="F4796" s="1"/>
      <c r="G4796" s="1" t="s">
        <v>230</v>
      </c>
      <c r="H4796" s="1" t="s">
        <v>46</v>
      </c>
      <c r="I4796"/>
      <c r="J4796"/>
      <c r="K4796"/>
      <c r="L4796"/>
      <c r="M4796"/>
      <c r="N4796"/>
      <c r="O4796"/>
      <c r="Q4796" t="s">
        <v>25</v>
      </c>
      <c r="R4796" s="1" t="s">
        <v>6978</v>
      </c>
      <c r="S4796" s="1"/>
      <c r="T4796" s="1" t="s">
        <v>608</v>
      </c>
      <c r="U4796" s="1" t="s">
        <v>78</v>
      </c>
      <c r="V4796" t="s">
        <v>29</v>
      </c>
      <c r="W4796"/>
      <c r="X4796" t="s">
        <v>30</v>
      </c>
    </row>
    <row r="4797" spans="2:24">
      <c r="B4797" s="2" t="s">
        <v>6979</v>
      </c>
      <c r="C4797" s="1">
        <v>9827319748</v>
      </c>
      <c r="D4797" s="1"/>
      <c r="E4797" s="1"/>
      <c r="F4797" s="1"/>
      <c r="G4797" s="1" t="s">
        <v>146</v>
      </c>
      <c r="H4797" s="1" t="s">
        <v>247</v>
      </c>
      <c r="I4797"/>
      <c r="J4797"/>
      <c r="K4797"/>
      <c r="L4797"/>
      <c r="M4797"/>
      <c r="N4797"/>
      <c r="O4797"/>
      <c r="Q4797" t="s">
        <v>25</v>
      </c>
      <c r="R4797" s="1"/>
      <c r="S4797" s="1"/>
      <c r="T4797" s="1" t="s">
        <v>110</v>
      </c>
      <c r="U4797" s="1" t="s">
        <v>105</v>
      </c>
      <c r="V4797" t="s">
        <v>29</v>
      </c>
      <c r="W4797"/>
      <c r="X4797" t="s">
        <v>30</v>
      </c>
    </row>
    <row r="4798" spans="2:24">
      <c r="B4798" s="2" t="s">
        <v>6980</v>
      </c>
      <c r="C4798" s="1">
        <v>8871140419</v>
      </c>
      <c r="D4798" s="1"/>
      <c r="E4798" s="1"/>
      <c r="F4798" s="1"/>
      <c r="G4798" s="1" t="s">
        <v>146</v>
      </c>
      <c r="H4798" s="1" t="s">
        <v>331</v>
      </c>
      <c r="I4798"/>
      <c r="J4798"/>
      <c r="K4798"/>
      <c r="L4798"/>
      <c r="M4798"/>
      <c r="N4798"/>
      <c r="O4798"/>
      <c r="Q4798" t="s">
        <v>25</v>
      </c>
      <c r="R4798" s="1" t="s">
        <v>6981</v>
      </c>
      <c r="S4798" s="1"/>
      <c r="T4798" s="1" t="s">
        <v>988</v>
      </c>
      <c r="U4798" s="1" t="s">
        <v>105</v>
      </c>
      <c r="V4798" t="s">
        <v>29</v>
      </c>
      <c r="W4798"/>
      <c r="X4798" t="s">
        <v>30</v>
      </c>
    </row>
    <row r="4799" spans="2:24">
      <c r="B4799" s="2" t="s">
        <v>6982</v>
      </c>
      <c r="C4799" s="1">
        <v>9425317554</v>
      </c>
      <c r="D4799" s="1"/>
      <c r="E4799" s="1"/>
      <c r="F4799" s="1"/>
      <c r="G4799" s="1" t="s">
        <v>45</v>
      </c>
      <c r="H4799" s="1" t="s">
        <v>331</v>
      </c>
      <c r="I4799"/>
      <c r="J4799"/>
      <c r="K4799"/>
      <c r="L4799"/>
      <c r="M4799"/>
      <c r="N4799"/>
      <c r="O4799"/>
      <c r="Q4799" t="s">
        <v>25</v>
      </c>
      <c r="R4799" s="1"/>
      <c r="S4799" s="1"/>
      <c r="T4799" s="1" t="s">
        <v>516</v>
      </c>
      <c r="U4799" s="1" t="s">
        <v>105</v>
      </c>
      <c r="V4799" t="s">
        <v>29</v>
      </c>
      <c r="W4799"/>
      <c r="X4799" t="s">
        <v>30</v>
      </c>
    </row>
    <row r="4800" spans="2:24">
      <c r="B4800" s="2" t="s">
        <v>6983</v>
      </c>
      <c r="C4800" s="1">
        <v>9354949454</v>
      </c>
      <c r="D4800" s="1"/>
      <c r="E4800" s="1"/>
      <c r="F4800" s="1"/>
      <c r="G4800" s="1" t="s">
        <v>1216</v>
      </c>
      <c r="H4800" s="1" t="s">
        <v>331</v>
      </c>
      <c r="I4800"/>
      <c r="J4800"/>
      <c r="K4800"/>
      <c r="L4800"/>
      <c r="M4800"/>
      <c r="N4800"/>
      <c r="O4800"/>
      <c r="Q4800" t="s">
        <v>25</v>
      </c>
      <c r="R4800" s="1" t="s">
        <v>6984</v>
      </c>
      <c r="S4800" s="1"/>
      <c r="T4800" s="1" t="s">
        <v>271</v>
      </c>
      <c r="U4800" s="1" t="s">
        <v>78</v>
      </c>
      <c r="V4800" t="s">
        <v>29</v>
      </c>
      <c r="W4800"/>
      <c r="X4800" t="s">
        <v>30</v>
      </c>
    </row>
    <row r="4801" spans="2:24">
      <c r="B4801" s="2" t="s">
        <v>6985</v>
      </c>
      <c r="C4801" s="1">
        <v>9820688801</v>
      </c>
      <c r="D4801" s="1"/>
      <c r="E4801" s="1"/>
      <c r="F4801" s="1"/>
      <c r="G4801" s="1" t="s">
        <v>45</v>
      </c>
      <c r="H4801" s="1" t="s">
        <v>247</v>
      </c>
      <c r="I4801"/>
      <c r="J4801"/>
      <c r="K4801"/>
      <c r="L4801"/>
      <c r="M4801"/>
      <c r="N4801"/>
      <c r="O4801"/>
      <c r="Q4801" t="s">
        <v>25</v>
      </c>
      <c r="R4801" s="1"/>
      <c r="S4801" s="1"/>
      <c r="T4801" s="1" t="s">
        <v>211</v>
      </c>
      <c r="U4801" s="1" t="s">
        <v>33</v>
      </c>
      <c r="V4801" t="s">
        <v>29</v>
      </c>
      <c r="W4801"/>
      <c r="X4801" t="s">
        <v>30</v>
      </c>
    </row>
    <row r="4802" spans="2:24">
      <c r="B4802" s="2" t="s">
        <v>6986</v>
      </c>
      <c r="C4802" s="1">
        <v>7363931625</v>
      </c>
      <c r="D4802" s="1"/>
      <c r="E4802" s="1"/>
      <c r="F4802" s="1"/>
      <c r="G4802" s="1" t="s">
        <v>915</v>
      </c>
      <c r="H4802" s="1" t="s">
        <v>57</v>
      </c>
      <c r="I4802"/>
      <c r="J4802"/>
      <c r="K4802"/>
      <c r="L4802"/>
      <c r="M4802"/>
      <c r="N4802"/>
      <c r="O4802"/>
      <c r="Q4802" t="s">
        <v>25</v>
      </c>
      <c r="R4802" s="1" t="s">
        <v>6987</v>
      </c>
      <c r="S4802" s="1"/>
      <c r="T4802" s="1" t="s">
        <v>1243</v>
      </c>
      <c r="U4802" s="1" t="s">
        <v>70</v>
      </c>
      <c r="V4802" t="s">
        <v>29</v>
      </c>
      <c r="W4802"/>
      <c r="X4802" t="s">
        <v>30</v>
      </c>
    </row>
    <row r="4803" spans="2:24">
      <c r="B4803" s="2" t="s">
        <v>6988</v>
      </c>
      <c r="C4803" s="1">
        <v>9835084362</v>
      </c>
      <c r="D4803" s="1"/>
      <c r="E4803" s="1"/>
      <c r="F4803" s="1"/>
      <c r="G4803" s="1" t="s">
        <v>56</v>
      </c>
      <c r="H4803" s="1" t="s">
        <v>331</v>
      </c>
      <c r="I4803"/>
      <c r="J4803"/>
      <c r="K4803"/>
      <c r="L4803"/>
      <c r="M4803"/>
      <c r="N4803"/>
      <c r="O4803"/>
      <c r="Q4803" t="s">
        <v>25</v>
      </c>
      <c r="R4803" s="1"/>
      <c r="S4803" s="1"/>
      <c r="T4803" s="1" t="s">
        <v>849</v>
      </c>
      <c r="U4803" s="1" t="s">
        <v>284</v>
      </c>
      <c r="V4803" t="s">
        <v>29</v>
      </c>
      <c r="W4803"/>
      <c r="X4803" t="s">
        <v>30</v>
      </c>
    </row>
    <row r="4804" spans="2:24">
      <c r="B4804" s="2" t="s">
        <v>6989</v>
      </c>
      <c r="C4804" s="1"/>
      <c r="D4804" s="1"/>
      <c r="E4804" s="1"/>
      <c r="F4804" s="1"/>
      <c r="G4804" s="1" t="s">
        <v>72</v>
      </c>
      <c r="H4804" s="1" t="s">
        <v>57</v>
      </c>
      <c r="I4804"/>
      <c r="J4804"/>
      <c r="K4804"/>
      <c r="L4804"/>
      <c r="M4804"/>
      <c r="N4804"/>
      <c r="O4804"/>
      <c r="Q4804" t="s">
        <v>25</v>
      </c>
      <c r="R4804" s="1" t="s">
        <v>6990</v>
      </c>
      <c r="S4804" s="1"/>
      <c r="T4804" s="1" t="s">
        <v>93</v>
      </c>
      <c r="U4804" s="1" t="s">
        <v>53</v>
      </c>
      <c r="V4804" t="s">
        <v>29</v>
      </c>
      <c r="W4804"/>
      <c r="X4804" t="s">
        <v>30</v>
      </c>
    </row>
    <row r="4805" spans="2:24">
      <c r="B4805" s="2" t="s">
        <v>6991</v>
      </c>
      <c r="C4805" s="1">
        <v>9885679877</v>
      </c>
      <c r="D4805" s="1"/>
      <c r="E4805" s="1"/>
      <c r="F4805" s="1"/>
      <c r="G4805" s="1" t="s">
        <v>1216</v>
      </c>
      <c r="H4805" s="1" t="s">
        <v>46</v>
      </c>
      <c r="I4805"/>
      <c r="J4805"/>
      <c r="K4805"/>
      <c r="L4805"/>
      <c r="M4805"/>
      <c r="N4805"/>
      <c r="O4805"/>
      <c r="Q4805" t="s">
        <v>25</v>
      </c>
      <c r="R4805" s="1"/>
      <c r="S4805" s="1"/>
      <c r="T4805" s="1" t="s">
        <v>184</v>
      </c>
      <c r="U4805" s="1" t="s">
        <v>185</v>
      </c>
      <c r="V4805" t="s">
        <v>29</v>
      </c>
      <c r="W4805"/>
      <c r="X4805" t="s">
        <v>30</v>
      </c>
    </row>
    <row r="4806" spans="2:24">
      <c r="B4806" s="2" t="s">
        <v>6992</v>
      </c>
      <c r="C4806" s="1">
        <v>8708791775</v>
      </c>
      <c r="D4806" s="1"/>
      <c r="E4806" s="1"/>
      <c r="F4806" s="1"/>
      <c r="G4806" s="1" t="s">
        <v>45</v>
      </c>
      <c r="H4806" s="1" t="s">
        <v>476</v>
      </c>
      <c r="I4806"/>
      <c r="J4806"/>
      <c r="K4806"/>
      <c r="L4806"/>
      <c r="M4806"/>
      <c r="N4806"/>
      <c r="O4806"/>
      <c r="Q4806" t="s">
        <v>25</v>
      </c>
      <c r="R4806" s="1"/>
      <c r="S4806" s="1"/>
      <c r="T4806" s="1" t="s">
        <v>6230</v>
      </c>
      <c r="U4806" s="1" t="s">
        <v>78</v>
      </c>
      <c r="V4806" t="s">
        <v>29</v>
      </c>
      <c r="W4806"/>
      <c r="X4806" t="s">
        <v>30</v>
      </c>
    </row>
    <row r="4807" spans="2:24">
      <c r="B4807" s="2" t="s">
        <v>6993</v>
      </c>
      <c r="C4807" s="1">
        <v>9899003291</v>
      </c>
      <c r="D4807" s="1"/>
      <c r="E4807" s="1"/>
      <c r="F4807" s="1"/>
      <c r="G4807" s="1" t="s">
        <v>146</v>
      </c>
      <c r="H4807" s="1" t="s">
        <v>476</v>
      </c>
      <c r="I4807"/>
      <c r="J4807"/>
      <c r="K4807"/>
      <c r="L4807"/>
      <c r="M4807"/>
      <c r="N4807"/>
      <c r="O4807"/>
      <c r="Q4807" t="s">
        <v>25</v>
      </c>
      <c r="R4807" s="1" t="s">
        <v>6994</v>
      </c>
      <c r="S4807" s="1"/>
      <c r="T4807" s="1" t="s">
        <v>73</v>
      </c>
      <c r="U4807" s="1" t="s">
        <v>53</v>
      </c>
      <c r="V4807" t="s">
        <v>29</v>
      </c>
      <c r="W4807"/>
      <c r="X4807" t="s">
        <v>30</v>
      </c>
    </row>
    <row r="4808" spans="2:24">
      <c r="B4808" s="2" t="s">
        <v>6995</v>
      </c>
      <c r="C4808" s="1" t="s">
        <v>6996</v>
      </c>
      <c r="D4808" s="1"/>
      <c r="E4808" s="1"/>
      <c r="F4808" s="1"/>
      <c r="G4808" s="1" t="s">
        <v>146</v>
      </c>
      <c r="H4808" s="1" t="s">
        <v>247</v>
      </c>
      <c r="I4808"/>
      <c r="J4808"/>
      <c r="K4808"/>
      <c r="L4808"/>
      <c r="M4808"/>
      <c r="N4808"/>
      <c r="O4808"/>
      <c r="Q4808" t="s">
        <v>25</v>
      </c>
      <c r="R4808" s="1"/>
      <c r="S4808" s="1"/>
      <c r="T4808" s="1" t="s">
        <v>789</v>
      </c>
      <c r="U4808" s="1" t="s">
        <v>53</v>
      </c>
      <c r="V4808" t="s">
        <v>29</v>
      </c>
      <c r="W4808"/>
      <c r="X4808" t="s">
        <v>30</v>
      </c>
    </row>
    <row r="4809" spans="2:24">
      <c r="B4809" s="2" t="s">
        <v>6997</v>
      </c>
      <c r="C4809" s="1">
        <v>9569597295</v>
      </c>
      <c r="D4809" s="1"/>
      <c r="E4809" s="1"/>
      <c r="F4809" s="1"/>
      <c r="G4809" s="1" t="s">
        <v>45</v>
      </c>
      <c r="H4809" s="1" t="s">
        <v>46</v>
      </c>
      <c r="I4809"/>
      <c r="J4809"/>
      <c r="K4809"/>
      <c r="L4809"/>
      <c r="M4809"/>
      <c r="N4809"/>
      <c r="O4809"/>
      <c r="Q4809" t="s">
        <v>25</v>
      </c>
      <c r="R4809" s="1"/>
      <c r="S4809" s="1"/>
      <c r="T4809" s="1" t="s">
        <v>6998</v>
      </c>
      <c r="U4809" s="1" t="s">
        <v>28</v>
      </c>
      <c r="V4809" t="s">
        <v>29</v>
      </c>
      <c r="W4809"/>
      <c r="X4809" t="s">
        <v>30</v>
      </c>
    </row>
    <row r="4810" spans="2:24">
      <c r="B4810" s="2" t="s">
        <v>6999</v>
      </c>
      <c r="C4810" s="1">
        <v>9777685996</v>
      </c>
      <c r="D4810" s="1"/>
      <c r="E4810" s="1"/>
      <c r="F4810" s="1"/>
      <c r="G4810" s="1" t="s">
        <v>146</v>
      </c>
      <c r="H4810" s="1" t="s">
        <v>1268</v>
      </c>
      <c r="I4810"/>
      <c r="J4810"/>
      <c r="K4810"/>
      <c r="L4810"/>
      <c r="M4810"/>
      <c r="N4810"/>
      <c r="O4810"/>
      <c r="Q4810" t="s">
        <v>25</v>
      </c>
      <c r="R4810" s="1"/>
      <c r="S4810" s="1"/>
      <c r="T4810" s="1" t="s">
        <v>1014</v>
      </c>
      <c r="U4810" s="1" t="s">
        <v>240</v>
      </c>
      <c r="V4810" t="s">
        <v>29</v>
      </c>
      <c r="W4810"/>
      <c r="X4810" t="s">
        <v>30</v>
      </c>
    </row>
    <row r="4811" spans="2:24">
      <c r="B4811" s="2" t="s">
        <v>7000</v>
      </c>
      <c r="C4811" s="1">
        <v>9559135555</v>
      </c>
      <c r="D4811" s="1"/>
      <c r="E4811" s="1"/>
      <c r="F4811" s="1"/>
      <c r="G4811" s="1" t="s">
        <v>72</v>
      </c>
      <c r="H4811" s="1" t="s">
        <v>46</v>
      </c>
      <c r="I4811"/>
      <c r="J4811"/>
      <c r="K4811"/>
      <c r="L4811"/>
      <c r="M4811"/>
      <c r="N4811"/>
      <c r="O4811"/>
      <c r="Q4811" t="s">
        <v>25</v>
      </c>
      <c r="R4811" s="1"/>
      <c r="S4811" s="1"/>
      <c r="T4811" s="1" t="s">
        <v>264</v>
      </c>
      <c r="U4811" s="1" t="s">
        <v>28</v>
      </c>
      <c r="V4811" t="s">
        <v>29</v>
      </c>
      <c r="W4811"/>
      <c r="X4811" t="s">
        <v>30</v>
      </c>
    </row>
    <row r="4812" spans="2:24">
      <c r="B4812" s="2" t="s">
        <v>7001</v>
      </c>
      <c r="C4812" s="1">
        <v>9188841416</v>
      </c>
      <c r="D4812" s="1"/>
      <c r="E4812" s="1"/>
      <c r="F4812" s="1"/>
      <c r="G4812" s="1" t="s">
        <v>45</v>
      </c>
      <c r="H4812" s="1" t="s">
        <v>57</v>
      </c>
      <c r="I4812"/>
      <c r="J4812"/>
      <c r="K4812"/>
      <c r="L4812"/>
      <c r="M4812"/>
      <c r="N4812"/>
      <c r="O4812"/>
      <c r="Q4812" t="s">
        <v>25</v>
      </c>
      <c r="R4812" s="1"/>
      <c r="S4812" s="1"/>
      <c r="T4812" s="1" t="s">
        <v>7002</v>
      </c>
      <c r="U4812" s="1" t="s">
        <v>7003</v>
      </c>
      <c r="V4812" t="s">
        <v>29</v>
      </c>
      <c r="W4812"/>
      <c r="X4812" t="s">
        <v>30</v>
      </c>
    </row>
    <row r="4813" spans="2:24">
      <c r="B4813" s="2" t="s">
        <v>7004</v>
      </c>
      <c r="C4813" s="1">
        <v>7428900925</v>
      </c>
      <c r="D4813" s="1"/>
      <c r="E4813" s="1"/>
      <c r="F4813" s="1"/>
      <c r="G4813" s="1" t="s">
        <v>56</v>
      </c>
      <c r="H4813" s="1" t="s">
        <v>46</v>
      </c>
      <c r="I4813"/>
      <c r="J4813"/>
      <c r="K4813"/>
      <c r="L4813"/>
      <c r="M4813"/>
      <c r="N4813"/>
      <c r="O4813"/>
      <c r="Q4813" t="s">
        <v>25</v>
      </c>
      <c r="R4813" s="1" t="s">
        <v>7005</v>
      </c>
      <c r="S4813" s="1"/>
      <c r="T4813" s="1" t="s">
        <v>73</v>
      </c>
      <c r="U4813" s="1" t="s">
        <v>53</v>
      </c>
      <c r="V4813" t="s">
        <v>29</v>
      </c>
      <c r="W4813"/>
      <c r="X4813" t="s">
        <v>30</v>
      </c>
    </row>
    <row r="4814" spans="2:24">
      <c r="B4814" s="2" t="s">
        <v>7006</v>
      </c>
      <c r="C4814" s="1">
        <f>919896366440</f>
        <v>919896366440</v>
      </c>
      <c r="D4814" s="1"/>
      <c r="E4814" s="1"/>
      <c r="F4814" s="1"/>
      <c r="G4814" s="1" t="s">
        <v>146</v>
      </c>
      <c r="H4814" s="1" t="s">
        <v>247</v>
      </c>
      <c r="I4814"/>
      <c r="J4814"/>
      <c r="K4814"/>
      <c r="L4814"/>
      <c r="M4814"/>
      <c r="N4814"/>
      <c r="O4814"/>
      <c r="Q4814" t="s">
        <v>25</v>
      </c>
      <c r="R4814" s="1"/>
      <c r="S4814" s="1"/>
      <c r="T4814" s="1" t="s">
        <v>311</v>
      </c>
      <c r="U4814" s="1" t="s">
        <v>78</v>
      </c>
      <c r="V4814" t="s">
        <v>29</v>
      </c>
      <c r="W4814"/>
      <c r="X4814" t="s">
        <v>30</v>
      </c>
    </row>
    <row r="4815" spans="2:24">
      <c r="B4815" s="2" t="s">
        <v>7007</v>
      </c>
      <c r="C4815" s="1">
        <v>9923503456</v>
      </c>
      <c r="D4815" s="1"/>
      <c r="E4815" s="1"/>
      <c r="F4815" s="1"/>
      <c r="G4815" s="1" t="s">
        <v>199</v>
      </c>
      <c r="H4815" s="1" t="s">
        <v>46</v>
      </c>
      <c r="I4815"/>
      <c r="J4815"/>
      <c r="K4815"/>
      <c r="L4815"/>
      <c r="M4815"/>
      <c r="N4815"/>
      <c r="O4815"/>
      <c r="Q4815" t="s">
        <v>25</v>
      </c>
      <c r="R4815" s="1"/>
      <c r="S4815" s="1"/>
      <c r="T4815" s="1" t="s">
        <v>7008</v>
      </c>
      <c r="U4815" s="1" t="s">
        <v>33</v>
      </c>
      <c r="V4815" t="s">
        <v>29</v>
      </c>
      <c r="W4815"/>
      <c r="X4815" t="s">
        <v>30</v>
      </c>
    </row>
    <row r="4816" spans="2:24">
      <c r="B4816" s="2" t="s">
        <v>7009</v>
      </c>
      <c r="C4816" s="1">
        <v>9434003769</v>
      </c>
      <c r="D4816" s="1"/>
      <c r="E4816" s="1"/>
      <c r="F4816" s="1"/>
      <c r="G4816" s="1" t="s">
        <v>45</v>
      </c>
      <c r="H4816" s="1" t="s">
        <v>510</v>
      </c>
      <c r="I4816"/>
      <c r="J4816"/>
      <c r="K4816"/>
      <c r="L4816"/>
      <c r="M4816"/>
      <c r="N4816"/>
      <c r="O4816"/>
      <c r="Q4816" t="s">
        <v>25</v>
      </c>
      <c r="R4816" s="1" t="s">
        <v>7010</v>
      </c>
      <c r="S4816" s="1"/>
      <c r="T4816" s="1" t="s">
        <v>3377</v>
      </c>
      <c r="U4816" s="1" t="s">
        <v>70</v>
      </c>
      <c r="V4816" t="s">
        <v>29</v>
      </c>
      <c r="W4816"/>
      <c r="X4816" t="s">
        <v>30</v>
      </c>
    </row>
    <row r="4817" spans="2:24">
      <c r="B4817" s="2" t="s">
        <v>7011</v>
      </c>
      <c r="C4817" s="1">
        <v>7622977771</v>
      </c>
      <c r="D4817" s="1"/>
      <c r="E4817" s="1"/>
      <c r="F4817" s="1"/>
      <c r="G4817" s="1" t="s">
        <v>45</v>
      </c>
      <c r="H4817" s="1" t="s">
        <v>331</v>
      </c>
      <c r="I4817"/>
      <c r="J4817"/>
      <c r="K4817"/>
      <c r="L4817"/>
      <c r="M4817"/>
      <c r="N4817"/>
      <c r="O4817"/>
      <c r="Q4817" t="s">
        <v>25</v>
      </c>
      <c r="R4817" s="1" t="s">
        <v>7012</v>
      </c>
      <c r="S4817" s="1"/>
      <c r="T4817" s="1" t="s">
        <v>7013</v>
      </c>
      <c r="U4817" s="1" t="s">
        <v>7013</v>
      </c>
      <c r="V4817" t="s">
        <v>29</v>
      </c>
      <c r="W4817"/>
      <c r="X4817" t="s">
        <v>30</v>
      </c>
    </row>
    <row r="4818" spans="2:24">
      <c r="B4818" s="2" t="s">
        <v>7014</v>
      </c>
      <c r="C4818" s="1">
        <v>9871846995</v>
      </c>
      <c r="D4818" s="1"/>
      <c r="E4818" s="1"/>
      <c r="F4818" s="1"/>
      <c r="G4818" s="1" t="s">
        <v>45</v>
      </c>
      <c r="H4818" s="1" t="s">
        <v>247</v>
      </c>
      <c r="I4818"/>
      <c r="J4818"/>
      <c r="K4818"/>
      <c r="L4818"/>
      <c r="M4818"/>
      <c r="N4818"/>
      <c r="O4818"/>
      <c r="Q4818" t="s">
        <v>25</v>
      </c>
      <c r="R4818" s="1"/>
      <c r="S4818" s="1"/>
      <c r="T4818" s="1" t="s">
        <v>1515</v>
      </c>
      <c r="U4818" s="1" t="s">
        <v>28</v>
      </c>
      <c r="V4818" t="s">
        <v>29</v>
      </c>
      <c r="W4818"/>
      <c r="X4818" t="s">
        <v>30</v>
      </c>
    </row>
    <row r="4819" spans="2:24">
      <c r="B4819" s="2" t="s">
        <v>7015</v>
      </c>
      <c r="C4819" s="1">
        <v>8377004848</v>
      </c>
      <c r="D4819" s="1"/>
      <c r="E4819" s="1"/>
      <c r="F4819" s="1"/>
      <c r="G4819" s="1" t="s">
        <v>45</v>
      </c>
      <c r="H4819" s="1" t="s">
        <v>57</v>
      </c>
      <c r="I4819"/>
      <c r="J4819"/>
      <c r="K4819"/>
      <c r="L4819"/>
      <c r="M4819"/>
      <c r="N4819"/>
      <c r="O4819"/>
      <c r="Q4819" t="s">
        <v>25</v>
      </c>
      <c r="R4819" s="1"/>
      <c r="S4819" s="1"/>
      <c r="T4819" s="1" t="s">
        <v>73</v>
      </c>
      <c r="U4819" s="1" t="s">
        <v>53</v>
      </c>
      <c r="V4819" t="s">
        <v>29</v>
      </c>
      <c r="W4819"/>
      <c r="X4819" t="s">
        <v>30</v>
      </c>
    </row>
    <row r="4820" spans="2:24">
      <c r="B4820" s="2" t="s">
        <v>7016</v>
      </c>
      <c r="C4820" s="1">
        <v>8874441845</v>
      </c>
      <c r="D4820" s="1"/>
      <c r="E4820" s="1"/>
      <c r="F4820" s="1"/>
      <c r="G4820" s="1" t="s">
        <v>45</v>
      </c>
      <c r="H4820" s="1" t="s">
        <v>476</v>
      </c>
      <c r="I4820"/>
      <c r="J4820"/>
      <c r="K4820"/>
      <c r="L4820"/>
      <c r="M4820"/>
      <c r="N4820"/>
      <c r="O4820"/>
      <c r="Q4820" t="s">
        <v>25</v>
      </c>
      <c r="R4820" s="1"/>
      <c r="S4820" s="1"/>
      <c r="T4820" s="1" t="s">
        <v>264</v>
      </c>
      <c r="U4820" s="1" t="s">
        <v>28</v>
      </c>
      <c r="V4820" t="s">
        <v>29</v>
      </c>
      <c r="W4820"/>
      <c r="X4820" t="s">
        <v>30</v>
      </c>
    </row>
    <row r="4821" spans="2:24">
      <c r="B4821" s="2" t="s">
        <v>7017</v>
      </c>
      <c r="C4821" s="1">
        <v>7367019179</v>
      </c>
      <c r="D4821" s="1"/>
      <c r="E4821" s="1"/>
      <c r="F4821" s="1"/>
      <c r="G4821" s="1" t="s">
        <v>56</v>
      </c>
      <c r="H4821" s="1" t="s">
        <v>46</v>
      </c>
      <c r="I4821"/>
      <c r="J4821"/>
      <c r="K4821"/>
      <c r="L4821"/>
      <c r="M4821"/>
      <c r="N4821"/>
      <c r="O4821"/>
      <c r="Q4821" t="s">
        <v>25</v>
      </c>
      <c r="R4821" s="1" t="s">
        <v>7018</v>
      </c>
      <c r="S4821" s="1"/>
      <c r="T4821" s="1" t="s">
        <v>849</v>
      </c>
      <c r="U4821" s="1" t="s">
        <v>284</v>
      </c>
      <c r="V4821" t="s">
        <v>29</v>
      </c>
      <c r="W4821"/>
      <c r="X4821" t="s">
        <v>30</v>
      </c>
    </row>
    <row r="4822" spans="2:24">
      <c r="B4822" s="2" t="s">
        <v>7019</v>
      </c>
      <c r="C4822" s="1">
        <v>9901804026</v>
      </c>
      <c r="D4822" s="1"/>
      <c r="E4822" s="1"/>
      <c r="F4822" s="1"/>
      <c r="G4822" s="1" t="s">
        <v>45</v>
      </c>
      <c r="H4822" s="1" t="s">
        <v>743</v>
      </c>
      <c r="I4822"/>
      <c r="J4822"/>
      <c r="K4822"/>
      <c r="L4822"/>
      <c r="M4822"/>
      <c r="N4822"/>
      <c r="O4822"/>
      <c r="Q4822" t="s">
        <v>25</v>
      </c>
      <c r="R4822" s="1" t="s">
        <v>7020</v>
      </c>
      <c r="S4822" s="1"/>
      <c r="T4822" s="1" t="s">
        <v>1300</v>
      </c>
      <c r="U4822" s="1" t="s">
        <v>102</v>
      </c>
      <c r="V4822" t="s">
        <v>29</v>
      </c>
      <c r="W4822"/>
      <c r="X4822" t="s">
        <v>30</v>
      </c>
    </row>
    <row r="4823" spans="2:24">
      <c r="B4823" s="2" t="s">
        <v>7021</v>
      </c>
      <c r="C4823" s="1">
        <v>9812178449</v>
      </c>
      <c r="D4823" s="1"/>
      <c r="E4823" s="1"/>
      <c r="F4823" s="1"/>
      <c r="G4823" s="1" t="s">
        <v>146</v>
      </c>
      <c r="H4823" s="1" t="s">
        <v>331</v>
      </c>
      <c r="I4823"/>
      <c r="J4823"/>
      <c r="K4823"/>
      <c r="L4823"/>
      <c r="M4823"/>
      <c r="N4823"/>
      <c r="O4823"/>
      <c r="Q4823" t="s">
        <v>25</v>
      </c>
      <c r="R4823" s="1" t="s">
        <v>7022</v>
      </c>
      <c r="S4823" s="1"/>
      <c r="T4823" s="1" t="s">
        <v>4319</v>
      </c>
      <c r="U4823" s="1" t="s">
        <v>78</v>
      </c>
      <c r="V4823" t="s">
        <v>29</v>
      </c>
      <c r="W4823"/>
      <c r="X4823" t="s">
        <v>30</v>
      </c>
    </row>
    <row r="4824" spans="2:24">
      <c r="B4824" s="2" t="s">
        <v>7023</v>
      </c>
      <c r="C4824" s="1">
        <v>9873523166</v>
      </c>
      <c r="D4824" s="1"/>
      <c r="E4824" s="1"/>
      <c r="F4824" s="1"/>
      <c r="G4824" s="1" t="s">
        <v>56</v>
      </c>
      <c r="H4824" s="1" t="s">
        <v>57</v>
      </c>
      <c r="I4824"/>
      <c r="J4824"/>
      <c r="K4824"/>
      <c r="L4824"/>
      <c r="M4824"/>
      <c r="N4824"/>
      <c r="O4824"/>
      <c r="Q4824" t="s">
        <v>25</v>
      </c>
      <c r="R4824" s="1"/>
      <c r="S4824" s="1"/>
      <c r="T4824" s="1" t="s">
        <v>73</v>
      </c>
      <c r="U4824" s="1" t="s">
        <v>53</v>
      </c>
      <c r="V4824" t="s">
        <v>29</v>
      </c>
      <c r="W4824"/>
      <c r="X4824" t="s">
        <v>30</v>
      </c>
    </row>
    <row r="4825" spans="2:24">
      <c r="B4825" s="2" t="s">
        <v>7024</v>
      </c>
      <c r="C4825" s="1">
        <v>9710045574</v>
      </c>
      <c r="D4825" s="1"/>
      <c r="E4825" s="1"/>
      <c r="F4825" s="1"/>
      <c r="G4825" s="1" t="s">
        <v>230</v>
      </c>
      <c r="H4825" s="1" t="s">
        <v>46</v>
      </c>
      <c r="I4825"/>
      <c r="J4825"/>
      <c r="K4825"/>
      <c r="L4825"/>
      <c r="M4825"/>
      <c r="N4825"/>
      <c r="O4825"/>
      <c r="Q4825" t="s">
        <v>25</v>
      </c>
      <c r="R4825" s="1"/>
      <c r="S4825" s="1"/>
      <c r="T4825" s="1" t="s">
        <v>423</v>
      </c>
      <c r="U4825" s="1" t="s">
        <v>28</v>
      </c>
      <c r="V4825" t="s">
        <v>29</v>
      </c>
      <c r="W4825"/>
      <c r="X4825" t="s">
        <v>30</v>
      </c>
    </row>
    <row r="4826" spans="2:24">
      <c r="B4826" s="2" t="s">
        <v>7025</v>
      </c>
      <c r="C4826" s="1">
        <f>919960260426</f>
        <v>919960260426</v>
      </c>
      <c r="D4826" s="1"/>
      <c r="E4826" s="1"/>
      <c r="F4826" s="1"/>
      <c r="G4826" s="1" t="s">
        <v>146</v>
      </c>
      <c r="H4826" s="1" t="s">
        <v>331</v>
      </c>
      <c r="I4826"/>
      <c r="J4826"/>
      <c r="K4826"/>
      <c r="L4826"/>
      <c r="M4826"/>
      <c r="N4826"/>
      <c r="O4826"/>
      <c r="Q4826" t="s">
        <v>25</v>
      </c>
      <c r="R4826" s="1" t="s">
        <v>7026</v>
      </c>
      <c r="S4826" s="1"/>
      <c r="T4826" s="1" t="s">
        <v>3036</v>
      </c>
      <c r="U4826" s="1" t="s">
        <v>33</v>
      </c>
      <c r="V4826" t="s">
        <v>29</v>
      </c>
      <c r="W4826"/>
      <c r="X4826" t="s">
        <v>30</v>
      </c>
    </row>
    <row r="4827" spans="2:24">
      <c r="B4827" s="2" t="s">
        <v>7027</v>
      </c>
      <c r="C4827" s="1">
        <v>9950576660</v>
      </c>
      <c r="D4827" s="1"/>
      <c r="E4827" s="1"/>
      <c r="F4827" s="1"/>
      <c r="G4827" s="1" t="s">
        <v>146</v>
      </c>
      <c r="H4827" s="1" t="s">
        <v>247</v>
      </c>
      <c r="I4827"/>
      <c r="J4827"/>
      <c r="K4827"/>
      <c r="L4827"/>
      <c r="M4827"/>
      <c r="N4827"/>
      <c r="O4827"/>
      <c r="Q4827" t="s">
        <v>25</v>
      </c>
      <c r="R4827" s="1"/>
      <c r="S4827" s="1"/>
      <c r="T4827" s="1" t="s">
        <v>2165</v>
      </c>
      <c r="U4827" s="1" t="s">
        <v>43</v>
      </c>
      <c r="V4827" t="s">
        <v>29</v>
      </c>
      <c r="W4827"/>
      <c r="X4827" t="s">
        <v>30</v>
      </c>
    </row>
    <row r="4828" spans="2:24">
      <c r="B4828" s="2" t="s">
        <v>7028</v>
      </c>
      <c r="C4828" s="1"/>
      <c r="D4828" s="1"/>
      <c r="E4828" s="1"/>
      <c r="F4828" s="1"/>
      <c r="G4828" s="1" t="s">
        <v>72</v>
      </c>
      <c r="H4828" s="1" t="s">
        <v>57</v>
      </c>
      <c r="I4828"/>
      <c r="J4828"/>
      <c r="K4828"/>
      <c r="L4828"/>
      <c r="M4828"/>
      <c r="N4828"/>
      <c r="O4828"/>
      <c r="Q4828" t="s">
        <v>25</v>
      </c>
      <c r="R4828" s="1"/>
      <c r="S4828" s="1"/>
      <c r="T4828" s="1" t="s">
        <v>73</v>
      </c>
      <c r="U4828" s="1" t="s">
        <v>53</v>
      </c>
      <c r="V4828" t="s">
        <v>29</v>
      </c>
      <c r="W4828"/>
      <c r="X4828" t="s">
        <v>30</v>
      </c>
    </row>
    <row r="4829" spans="2:24">
      <c r="B4829" s="2" t="s">
        <v>7029</v>
      </c>
      <c r="C4829" s="1">
        <v>9893095666</v>
      </c>
      <c r="D4829" s="1"/>
      <c r="E4829" s="1"/>
      <c r="F4829" s="1"/>
      <c r="G4829" s="1" t="s">
        <v>45</v>
      </c>
      <c r="H4829" s="1" t="s">
        <v>57</v>
      </c>
      <c r="I4829"/>
      <c r="J4829"/>
      <c r="K4829"/>
      <c r="L4829"/>
      <c r="M4829"/>
      <c r="N4829"/>
      <c r="O4829"/>
      <c r="Q4829" t="s">
        <v>25</v>
      </c>
      <c r="R4829" s="1" t="s">
        <v>7030</v>
      </c>
      <c r="S4829" s="1"/>
      <c r="T4829" s="1" t="s">
        <v>1159</v>
      </c>
      <c r="U4829" s="1" t="s">
        <v>350</v>
      </c>
      <c r="V4829" t="s">
        <v>29</v>
      </c>
      <c r="W4829"/>
      <c r="X4829" t="s">
        <v>30</v>
      </c>
    </row>
    <row r="4830" spans="2:24">
      <c r="B4830" s="2" t="s">
        <v>7031</v>
      </c>
      <c r="C4830" s="1">
        <v>9975348880</v>
      </c>
      <c r="D4830" s="1"/>
      <c r="E4830" s="1"/>
      <c r="F4830" s="1"/>
      <c r="G4830" s="1" t="s">
        <v>56</v>
      </c>
      <c r="H4830" s="1" t="s">
        <v>46</v>
      </c>
      <c r="I4830"/>
      <c r="J4830"/>
      <c r="K4830"/>
      <c r="L4830"/>
      <c r="M4830"/>
      <c r="N4830"/>
      <c r="O4830"/>
      <c r="Q4830" t="s">
        <v>25</v>
      </c>
      <c r="R4830" s="1"/>
      <c r="S4830" s="1"/>
      <c r="T4830" s="1" t="s">
        <v>498</v>
      </c>
      <c r="U4830" s="1" t="s">
        <v>33</v>
      </c>
      <c r="V4830" t="s">
        <v>29</v>
      </c>
      <c r="W4830"/>
      <c r="X4830" t="s">
        <v>30</v>
      </c>
    </row>
    <row r="4831" spans="2:24">
      <c r="B4831" s="2" t="s">
        <v>7032</v>
      </c>
      <c r="C4831" s="1">
        <v>9205408046</v>
      </c>
      <c r="D4831" s="1"/>
      <c r="E4831" s="1"/>
      <c r="F4831" s="1"/>
      <c r="G4831" s="1" t="s">
        <v>146</v>
      </c>
      <c r="H4831" s="1" t="s">
        <v>247</v>
      </c>
      <c r="I4831"/>
      <c r="J4831"/>
      <c r="K4831"/>
      <c r="L4831"/>
      <c r="M4831"/>
      <c r="N4831"/>
      <c r="O4831"/>
      <c r="Q4831" t="s">
        <v>25</v>
      </c>
      <c r="R4831" s="1" t="s">
        <v>7033</v>
      </c>
      <c r="S4831" s="1"/>
      <c r="T4831" s="1" t="s">
        <v>6859</v>
      </c>
      <c r="U4831" s="1" t="s">
        <v>28</v>
      </c>
      <c r="V4831" t="s">
        <v>29</v>
      </c>
      <c r="W4831"/>
      <c r="X4831" t="s">
        <v>30</v>
      </c>
    </row>
    <row r="4832" spans="2:24">
      <c r="B4832" s="2" t="s">
        <v>7034</v>
      </c>
      <c r="C4832" s="1">
        <v>7266075638</v>
      </c>
      <c r="D4832" s="1"/>
      <c r="E4832" s="1"/>
      <c r="F4832" s="1"/>
      <c r="G4832" s="1" t="s">
        <v>230</v>
      </c>
      <c r="H4832" s="1" t="s">
        <v>46</v>
      </c>
      <c r="I4832"/>
      <c r="J4832"/>
      <c r="K4832"/>
      <c r="L4832"/>
      <c r="M4832"/>
      <c r="N4832"/>
      <c r="O4832"/>
      <c r="Q4832" t="s">
        <v>25</v>
      </c>
      <c r="R4832" s="1"/>
      <c r="S4832" s="1"/>
      <c r="T4832" s="1" t="s">
        <v>423</v>
      </c>
      <c r="U4832" s="1" t="s">
        <v>28</v>
      </c>
      <c r="V4832" t="s">
        <v>29</v>
      </c>
      <c r="W4832"/>
      <c r="X4832" t="s">
        <v>30</v>
      </c>
    </row>
    <row r="4833" spans="2:24">
      <c r="B4833" s="2" t="s">
        <v>7035</v>
      </c>
      <c r="C4833" s="1">
        <v>9884443847</v>
      </c>
      <c r="D4833" s="1"/>
      <c r="E4833" s="1"/>
      <c r="F4833" s="1"/>
      <c r="G4833" s="1" t="s">
        <v>56</v>
      </c>
      <c r="H4833" s="1" t="s">
        <v>695</v>
      </c>
      <c r="I4833"/>
      <c r="J4833"/>
      <c r="K4833"/>
      <c r="L4833"/>
      <c r="M4833"/>
      <c r="N4833"/>
      <c r="O4833"/>
      <c r="Q4833" t="s">
        <v>25</v>
      </c>
      <c r="R4833" s="1" t="s">
        <v>7036</v>
      </c>
      <c r="S4833" s="1"/>
      <c r="T4833" s="1" t="s">
        <v>258</v>
      </c>
      <c r="U4833" s="1" t="s">
        <v>179</v>
      </c>
      <c r="V4833" t="s">
        <v>29</v>
      </c>
      <c r="W4833"/>
      <c r="X4833" t="s">
        <v>30</v>
      </c>
    </row>
    <row r="4834" spans="2:24">
      <c r="B4834" s="2" t="s">
        <v>7037</v>
      </c>
      <c r="C4834" s="1">
        <v>9930057901</v>
      </c>
      <c r="D4834" s="1"/>
      <c r="E4834" s="1"/>
      <c r="F4834" s="1"/>
      <c r="G4834" s="1" t="s">
        <v>146</v>
      </c>
      <c r="H4834" s="1" t="s">
        <v>247</v>
      </c>
      <c r="I4834"/>
      <c r="J4834"/>
      <c r="K4834"/>
      <c r="L4834"/>
      <c r="M4834"/>
      <c r="N4834"/>
      <c r="O4834"/>
      <c r="Q4834" t="s">
        <v>25</v>
      </c>
      <c r="R4834" s="1" t="s">
        <v>7038</v>
      </c>
      <c r="S4834" s="1"/>
      <c r="T4834" s="1" t="s">
        <v>211</v>
      </c>
      <c r="U4834" s="1" t="s">
        <v>33</v>
      </c>
      <c r="V4834" t="s">
        <v>29</v>
      </c>
      <c r="W4834"/>
      <c r="X4834" t="s">
        <v>30</v>
      </c>
    </row>
    <row r="4835" spans="2:24">
      <c r="B4835" s="2" t="s">
        <v>7039</v>
      </c>
      <c r="C4835" s="1">
        <v>9566074251</v>
      </c>
      <c r="D4835" s="1"/>
      <c r="E4835" s="1"/>
      <c r="F4835" s="1"/>
      <c r="G4835" s="1" t="s">
        <v>1216</v>
      </c>
      <c r="H4835" s="1" t="s">
        <v>57</v>
      </c>
      <c r="I4835"/>
      <c r="J4835"/>
      <c r="K4835"/>
      <c r="L4835"/>
      <c r="M4835"/>
      <c r="N4835"/>
      <c r="O4835"/>
      <c r="Q4835" t="s">
        <v>25</v>
      </c>
      <c r="R4835" s="1" t="s">
        <v>7040</v>
      </c>
      <c r="S4835" s="1"/>
      <c r="T4835" s="1" t="s">
        <v>1225</v>
      </c>
      <c r="U4835" s="1" t="s">
        <v>179</v>
      </c>
      <c r="V4835" t="s">
        <v>29</v>
      </c>
      <c r="W4835"/>
      <c r="X4835" t="s">
        <v>30</v>
      </c>
    </row>
    <row r="4836" spans="2:24">
      <c r="B4836" s="2" t="s">
        <v>7041</v>
      </c>
      <c r="C4836" s="1">
        <v>9810824786</v>
      </c>
      <c r="D4836" s="1"/>
      <c r="E4836" s="1"/>
      <c r="F4836" s="1"/>
      <c r="G4836" s="1" t="s">
        <v>72</v>
      </c>
      <c r="H4836" s="1" t="s">
        <v>46</v>
      </c>
      <c r="I4836"/>
      <c r="J4836"/>
      <c r="K4836"/>
      <c r="L4836"/>
      <c r="M4836"/>
      <c r="N4836"/>
      <c r="O4836"/>
      <c r="Q4836" t="s">
        <v>25</v>
      </c>
      <c r="R4836" s="1" t="s">
        <v>7042</v>
      </c>
      <c r="S4836" s="1"/>
      <c r="T4836" s="1" t="s">
        <v>382</v>
      </c>
      <c r="U4836" s="1" t="s">
        <v>53</v>
      </c>
      <c r="V4836" t="s">
        <v>29</v>
      </c>
      <c r="W4836"/>
      <c r="X4836" t="s">
        <v>30</v>
      </c>
    </row>
    <row r="4837" spans="2:24">
      <c r="B4837" s="2" t="s">
        <v>7043</v>
      </c>
      <c r="C4837" s="1">
        <v>9800011786</v>
      </c>
      <c r="D4837" s="1"/>
      <c r="E4837" s="1"/>
      <c r="F4837" s="1"/>
      <c r="G4837" s="1" t="s">
        <v>45</v>
      </c>
      <c r="H4837" s="1" t="s">
        <v>46</v>
      </c>
      <c r="I4837"/>
      <c r="J4837"/>
      <c r="K4837"/>
      <c r="L4837"/>
      <c r="M4837"/>
      <c r="N4837"/>
      <c r="O4837"/>
      <c r="Q4837" t="s">
        <v>25</v>
      </c>
      <c r="R4837" s="1" t="s">
        <v>7044</v>
      </c>
      <c r="S4837" s="1"/>
      <c r="T4837" s="1" t="s">
        <v>7045</v>
      </c>
      <c r="U4837" s="1" t="s">
        <v>70</v>
      </c>
      <c r="V4837" t="s">
        <v>29</v>
      </c>
      <c r="W4837"/>
      <c r="X4837" t="s">
        <v>30</v>
      </c>
    </row>
    <row r="4838" spans="2:24">
      <c r="B4838" s="2" t="s">
        <v>7046</v>
      </c>
      <c r="C4838" s="1">
        <v>7030963088</v>
      </c>
      <c r="D4838" s="1"/>
      <c r="E4838" s="1"/>
      <c r="F4838" s="1"/>
      <c r="G4838" s="1" t="s">
        <v>146</v>
      </c>
      <c r="H4838" s="1" t="s">
        <v>247</v>
      </c>
      <c r="I4838"/>
      <c r="J4838"/>
      <c r="K4838"/>
      <c r="L4838"/>
      <c r="M4838"/>
      <c r="N4838"/>
      <c r="O4838"/>
      <c r="Q4838" t="s">
        <v>25</v>
      </c>
      <c r="R4838" s="1" t="s">
        <v>7047</v>
      </c>
      <c r="S4838" s="1"/>
      <c r="T4838" s="1" t="s">
        <v>7048</v>
      </c>
      <c r="U4838" s="1" t="s">
        <v>33</v>
      </c>
      <c r="V4838" t="s">
        <v>29</v>
      </c>
      <c r="W4838"/>
      <c r="X4838" t="s">
        <v>30</v>
      </c>
    </row>
    <row r="4839" spans="2:24">
      <c r="B4839" s="2" t="s">
        <v>7049</v>
      </c>
      <c r="C4839" s="1">
        <v>8080766312</v>
      </c>
      <c r="D4839" s="1"/>
      <c r="E4839" s="1"/>
      <c r="F4839" s="1"/>
      <c r="G4839" s="1" t="s">
        <v>146</v>
      </c>
      <c r="H4839" s="1" t="s">
        <v>247</v>
      </c>
      <c r="I4839"/>
      <c r="J4839"/>
      <c r="K4839"/>
      <c r="L4839"/>
      <c r="M4839"/>
      <c r="N4839"/>
      <c r="O4839"/>
      <c r="Q4839" t="s">
        <v>25</v>
      </c>
      <c r="R4839" s="1"/>
      <c r="S4839" s="1"/>
      <c r="T4839" s="1" t="s">
        <v>211</v>
      </c>
      <c r="U4839" s="1" t="s">
        <v>33</v>
      </c>
      <c r="V4839" t="s">
        <v>29</v>
      </c>
      <c r="W4839"/>
      <c r="X4839" t="s">
        <v>30</v>
      </c>
    </row>
    <row r="4840" spans="2:24">
      <c r="B4840" s="2" t="s">
        <v>7050</v>
      </c>
      <c r="C4840" s="1">
        <v>9832264607</v>
      </c>
      <c r="D4840" s="1"/>
      <c r="E4840" s="1"/>
      <c r="F4840" s="1"/>
      <c r="G4840" s="1" t="s">
        <v>146</v>
      </c>
      <c r="H4840" s="1" t="s">
        <v>1268</v>
      </c>
      <c r="I4840"/>
      <c r="J4840"/>
      <c r="K4840"/>
      <c r="L4840"/>
      <c r="M4840"/>
      <c r="N4840"/>
      <c r="O4840"/>
      <c r="Q4840" t="s">
        <v>25</v>
      </c>
      <c r="R4840" s="1" t="s">
        <v>7051</v>
      </c>
      <c r="S4840" s="1"/>
      <c r="T4840" s="1" t="s">
        <v>7052</v>
      </c>
      <c r="U4840" s="1" t="s">
        <v>70</v>
      </c>
      <c r="V4840" t="s">
        <v>29</v>
      </c>
      <c r="W4840"/>
      <c r="X4840" t="s">
        <v>30</v>
      </c>
    </row>
    <row r="4841" spans="2:24">
      <c r="B4841" s="2" t="s">
        <v>7053</v>
      </c>
      <c r="C4841" s="1">
        <v>7002948818</v>
      </c>
      <c r="D4841" s="1"/>
      <c r="E4841" s="1"/>
      <c r="F4841" s="1"/>
      <c r="G4841" s="1" t="s">
        <v>146</v>
      </c>
      <c r="H4841" s="1" t="s">
        <v>476</v>
      </c>
      <c r="I4841"/>
      <c r="J4841"/>
      <c r="K4841"/>
      <c r="L4841"/>
      <c r="M4841"/>
      <c r="N4841"/>
      <c r="O4841"/>
      <c r="Q4841" t="s">
        <v>25</v>
      </c>
      <c r="R4841" s="1" t="s">
        <v>7054</v>
      </c>
      <c r="S4841" s="1"/>
      <c r="T4841" s="1" t="s">
        <v>5817</v>
      </c>
      <c r="U4841" s="1" t="s">
        <v>37</v>
      </c>
      <c r="V4841" t="s">
        <v>29</v>
      </c>
      <c r="W4841"/>
      <c r="X4841" t="s">
        <v>30</v>
      </c>
    </row>
    <row r="4842" spans="2:24">
      <c r="B4842" s="2" t="s">
        <v>7055</v>
      </c>
      <c r="C4842" s="1">
        <v>9471831677</v>
      </c>
      <c r="D4842" s="1"/>
      <c r="E4842" s="1"/>
      <c r="F4842" s="1"/>
      <c r="G4842" s="1" t="s">
        <v>56</v>
      </c>
      <c r="H4842" s="1" t="s">
        <v>331</v>
      </c>
      <c r="I4842"/>
      <c r="J4842"/>
      <c r="K4842"/>
      <c r="L4842"/>
      <c r="M4842"/>
      <c r="N4842"/>
      <c r="O4842"/>
      <c r="Q4842" t="s">
        <v>25</v>
      </c>
      <c r="R4842" s="1"/>
      <c r="S4842" s="1"/>
      <c r="T4842" s="1" t="s">
        <v>849</v>
      </c>
      <c r="U4842" s="1" t="s">
        <v>284</v>
      </c>
      <c r="V4842" t="s">
        <v>29</v>
      </c>
      <c r="W4842"/>
      <c r="X4842" t="s">
        <v>30</v>
      </c>
    </row>
    <row r="4843" spans="2:24">
      <c r="B4843" s="2" t="s">
        <v>7056</v>
      </c>
      <c r="C4843" s="1">
        <v>9637553645</v>
      </c>
      <c r="D4843" s="1"/>
      <c r="E4843" s="1"/>
      <c r="F4843" s="1"/>
      <c r="G4843" s="1" t="s">
        <v>72</v>
      </c>
      <c r="H4843" s="1" t="s">
        <v>46</v>
      </c>
      <c r="I4843"/>
      <c r="J4843"/>
      <c r="K4843"/>
      <c r="L4843"/>
      <c r="M4843"/>
      <c r="N4843"/>
      <c r="O4843"/>
      <c r="Q4843" t="s">
        <v>25</v>
      </c>
      <c r="R4843" s="1" t="s">
        <v>7057</v>
      </c>
      <c r="S4843" s="1"/>
      <c r="T4843" s="1" t="s">
        <v>1276</v>
      </c>
      <c r="U4843" s="1" t="s">
        <v>319</v>
      </c>
      <c r="V4843" t="s">
        <v>29</v>
      </c>
      <c r="W4843"/>
      <c r="X4843" t="s">
        <v>30</v>
      </c>
    </row>
    <row r="4844" spans="2:24">
      <c r="B4844" s="2" t="s">
        <v>7058</v>
      </c>
      <c r="C4844" s="1">
        <v>9304156826</v>
      </c>
      <c r="D4844" s="1"/>
      <c r="E4844" s="1"/>
      <c r="F4844" s="1"/>
      <c r="G4844" s="1" t="s">
        <v>1942</v>
      </c>
      <c r="H4844" s="1" t="s">
        <v>331</v>
      </c>
      <c r="I4844"/>
      <c r="J4844"/>
      <c r="K4844"/>
      <c r="L4844"/>
      <c r="M4844"/>
      <c r="N4844"/>
      <c r="O4844"/>
      <c r="Q4844" t="s">
        <v>25</v>
      </c>
      <c r="R4844" s="1" t="s">
        <v>7059</v>
      </c>
      <c r="S4844" s="1"/>
      <c r="T4844" s="1" t="s">
        <v>3406</v>
      </c>
      <c r="U4844" s="1" t="s">
        <v>116</v>
      </c>
      <c r="V4844" t="s">
        <v>29</v>
      </c>
      <c r="W4844"/>
      <c r="X4844" t="s">
        <v>30</v>
      </c>
    </row>
    <row r="4845" spans="2:24">
      <c r="B4845" s="2" t="s">
        <v>7060</v>
      </c>
      <c r="C4845" s="1">
        <v>9899307221</v>
      </c>
      <c r="D4845" s="1"/>
      <c r="E4845" s="1"/>
      <c r="F4845" s="1"/>
      <c r="G4845" s="1" t="s">
        <v>45</v>
      </c>
      <c r="H4845" s="1" t="s">
        <v>57</v>
      </c>
      <c r="I4845"/>
      <c r="J4845"/>
      <c r="K4845"/>
      <c r="L4845"/>
      <c r="M4845"/>
      <c r="N4845"/>
      <c r="O4845"/>
      <c r="Q4845" t="s">
        <v>25</v>
      </c>
      <c r="R4845" s="1"/>
      <c r="S4845" s="1"/>
      <c r="T4845" s="1" t="s">
        <v>84</v>
      </c>
      <c r="U4845" s="1" t="s">
        <v>53</v>
      </c>
      <c r="V4845" t="s">
        <v>29</v>
      </c>
      <c r="W4845"/>
      <c r="X4845" t="s">
        <v>30</v>
      </c>
    </row>
    <row r="4846" spans="2:24">
      <c r="B4846" s="2" t="s">
        <v>7061</v>
      </c>
      <c r="C4846" s="1">
        <v>9922007508</v>
      </c>
      <c r="D4846" s="1"/>
      <c r="E4846" s="1"/>
      <c r="F4846" s="1"/>
      <c r="G4846" s="1" t="s">
        <v>72</v>
      </c>
      <c r="H4846" s="1" t="s">
        <v>4543</v>
      </c>
      <c r="I4846"/>
      <c r="J4846"/>
      <c r="K4846"/>
      <c r="L4846"/>
      <c r="M4846"/>
      <c r="N4846"/>
      <c r="O4846"/>
      <c r="Q4846" t="s">
        <v>25</v>
      </c>
      <c r="R4846" s="1" t="s">
        <v>7062</v>
      </c>
      <c r="S4846" s="1"/>
      <c r="T4846" s="1" t="s">
        <v>820</v>
      </c>
      <c r="U4846" s="1" t="s">
        <v>53</v>
      </c>
      <c r="V4846" t="s">
        <v>29</v>
      </c>
      <c r="W4846"/>
      <c r="X4846" t="s">
        <v>30</v>
      </c>
    </row>
    <row r="4847" spans="2:24">
      <c r="B4847" s="2" t="s">
        <v>7063</v>
      </c>
      <c r="C4847" s="1">
        <v>9560123636</v>
      </c>
      <c r="D4847" s="1"/>
      <c r="E4847" s="1"/>
      <c r="F4847" s="1"/>
      <c r="G4847" s="1" t="s">
        <v>45</v>
      </c>
      <c r="H4847" s="1" t="s">
        <v>57</v>
      </c>
      <c r="I4847"/>
      <c r="J4847"/>
      <c r="K4847"/>
      <c r="L4847"/>
      <c r="M4847"/>
      <c r="N4847"/>
      <c r="O4847"/>
      <c r="Q4847" t="s">
        <v>25</v>
      </c>
      <c r="R4847" s="1" t="s">
        <v>7064</v>
      </c>
      <c r="S4847" s="1"/>
      <c r="T4847" s="1" t="s">
        <v>84</v>
      </c>
      <c r="U4847" s="1" t="s">
        <v>53</v>
      </c>
      <c r="V4847" t="s">
        <v>29</v>
      </c>
      <c r="W4847"/>
      <c r="X4847" t="s">
        <v>30</v>
      </c>
    </row>
    <row r="4848" spans="2:24">
      <c r="B4848" s="2" t="s">
        <v>7065</v>
      </c>
      <c r="C4848" s="1">
        <v>9414080331</v>
      </c>
      <c r="D4848" s="1"/>
      <c r="E4848" s="1"/>
      <c r="F4848" s="1"/>
      <c r="G4848" s="1" t="s">
        <v>146</v>
      </c>
      <c r="H4848" s="1" t="s">
        <v>247</v>
      </c>
      <c r="I4848"/>
      <c r="J4848"/>
      <c r="K4848"/>
      <c r="L4848"/>
      <c r="M4848"/>
      <c r="N4848"/>
      <c r="O4848"/>
      <c r="Q4848" t="s">
        <v>25</v>
      </c>
      <c r="R4848" s="1"/>
      <c r="S4848" s="1"/>
      <c r="T4848" s="1" t="s">
        <v>5007</v>
      </c>
      <c r="U4848" s="1" t="s">
        <v>43</v>
      </c>
      <c r="V4848" t="s">
        <v>29</v>
      </c>
      <c r="W4848"/>
      <c r="X4848" t="s">
        <v>30</v>
      </c>
    </row>
    <row r="4849" spans="2:24">
      <c r="B4849" s="2" t="s">
        <v>7066</v>
      </c>
      <c r="C4849" s="1">
        <v>9930239566</v>
      </c>
      <c r="D4849" s="1"/>
      <c r="E4849" s="1"/>
      <c r="F4849" s="1"/>
      <c r="G4849" s="1" t="s">
        <v>56</v>
      </c>
      <c r="H4849" s="1" t="s">
        <v>4543</v>
      </c>
      <c r="I4849"/>
      <c r="J4849"/>
      <c r="K4849"/>
      <c r="L4849"/>
      <c r="M4849"/>
      <c r="N4849"/>
      <c r="O4849"/>
      <c r="Q4849" t="s">
        <v>25</v>
      </c>
      <c r="R4849" s="1"/>
      <c r="S4849" s="1"/>
      <c r="T4849" s="1" t="s">
        <v>211</v>
      </c>
      <c r="U4849" s="1" t="s">
        <v>33</v>
      </c>
      <c r="V4849" t="s">
        <v>29</v>
      </c>
      <c r="W4849"/>
      <c r="X4849" t="s">
        <v>30</v>
      </c>
    </row>
    <row r="4850" spans="2:24">
      <c r="B4850" s="2" t="s">
        <v>7067</v>
      </c>
      <c r="C4850" s="1">
        <v>9253304761</v>
      </c>
      <c r="D4850" s="1"/>
      <c r="E4850" s="1"/>
      <c r="F4850" s="1"/>
      <c r="G4850" s="1" t="s">
        <v>45</v>
      </c>
      <c r="H4850" s="1" t="s">
        <v>46</v>
      </c>
      <c r="I4850"/>
      <c r="J4850"/>
      <c r="K4850"/>
      <c r="L4850"/>
      <c r="M4850"/>
      <c r="N4850"/>
      <c r="O4850"/>
      <c r="Q4850" t="s">
        <v>25</v>
      </c>
      <c r="R4850" s="1"/>
      <c r="S4850" s="1"/>
      <c r="T4850" s="1" t="s">
        <v>5935</v>
      </c>
      <c r="U4850" s="1" t="s">
        <v>78</v>
      </c>
      <c r="V4850" t="s">
        <v>29</v>
      </c>
      <c r="W4850"/>
      <c r="X4850" t="s">
        <v>30</v>
      </c>
    </row>
    <row r="4851" spans="2:24">
      <c r="B4851" s="2" t="s">
        <v>7068</v>
      </c>
      <c r="C4851" s="1">
        <v>8955455455</v>
      </c>
      <c r="D4851" s="1"/>
      <c r="E4851" s="1"/>
      <c r="F4851" s="1"/>
      <c r="G4851" s="1" t="s">
        <v>731</v>
      </c>
      <c r="H4851" s="1" t="s">
        <v>46</v>
      </c>
      <c r="I4851"/>
      <c r="J4851"/>
      <c r="K4851"/>
      <c r="L4851"/>
      <c r="M4851"/>
      <c r="N4851"/>
      <c r="O4851"/>
      <c r="Q4851" t="s">
        <v>25</v>
      </c>
      <c r="R4851" s="1" t="s">
        <v>7069</v>
      </c>
      <c r="S4851" s="1"/>
      <c r="T4851" s="1" t="s">
        <v>232</v>
      </c>
      <c r="U4851" s="1" t="s">
        <v>78</v>
      </c>
      <c r="V4851" t="s">
        <v>29</v>
      </c>
      <c r="W4851"/>
      <c r="X4851" t="s">
        <v>30</v>
      </c>
    </row>
    <row r="4852" spans="2:24">
      <c r="B4852" s="2" t="s">
        <v>7070</v>
      </c>
      <c r="C4852" s="1">
        <v>8810494011</v>
      </c>
      <c r="D4852" s="1"/>
      <c r="E4852" s="1"/>
      <c r="F4852" s="1"/>
      <c r="G4852" s="1" t="s">
        <v>146</v>
      </c>
      <c r="H4852" s="1" t="s">
        <v>331</v>
      </c>
      <c r="I4852"/>
      <c r="J4852"/>
      <c r="K4852"/>
      <c r="L4852"/>
      <c r="M4852"/>
      <c r="N4852"/>
      <c r="O4852"/>
      <c r="Q4852" t="s">
        <v>25</v>
      </c>
      <c r="R4852" s="1"/>
      <c r="S4852" s="1"/>
      <c r="T4852" s="1" t="s">
        <v>356</v>
      </c>
      <c r="U4852" s="1" t="s">
        <v>78</v>
      </c>
      <c r="V4852" t="s">
        <v>29</v>
      </c>
      <c r="W4852"/>
      <c r="X4852" t="s">
        <v>30</v>
      </c>
    </row>
    <row r="4853" spans="2:24">
      <c r="B4853" s="2" t="s">
        <v>7071</v>
      </c>
      <c r="C4853" s="1">
        <v>9104558689</v>
      </c>
      <c r="D4853" s="1"/>
      <c r="E4853" s="1"/>
      <c r="F4853" s="1"/>
      <c r="G4853" s="1" t="s">
        <v>45</v>
      </c>
      <c r="H4853" s="1" t="s">
        <v>331</v>
      </c>
      <c r="I4853"/>
      <c r="J4853"/>
      <c r="K4853"/>
      <c r="L4853"/>
      <c r="M4853"/>
      <c r="N4853"/>
      <c r="O4853"/>
      <c r="Q4853" t="s">
        <v>25</v>
      </c>
      <c r="R4853" s="1"/>
      <c r="S4853" s="1"/>
      <c r="T4853" s="1" t="s">
        <v>7072</v>
      </c>
      <c r="U4853" s="1" t="s">
        <v>116</v>
      </c>
      <c r="V4853" t="s">
        <v>29</v>
      </c>
      <c r="W4853"/>
      <c r="X4853" t="s">
        <v>30</v>
      </c>
    </row>
    <row r="4854" spans="2:24">
      <c r="B4854" s="2" t="s">
        <v>7073</v>
      </c>
      <c r="C4854" s="1">
        <v>9871909810</v>
      </c>
      <c r="D4854" s="1"/>
      <c r="E4854" s="1"/>
      <c r="F4854" s="1"/>
      <c r="G4854" s="1" t="s">
        <v>1216</v>
      </c>
      <c r="H4854" s="1" t="s">
        <v>57</v>
      </c>
      <c r="I4854"/>
      <c r="J4854"/>
      <c r="K4854"/>
      <c r="L4854"/>
      <c r="M4854"/>
      <c r="N4854"/>
      <c r="O4854"/>
      <c r="Q4854" t="s">
        <v>25</v>
      </c>
      <c r="R4854" s="1" t="s">
        <v>7074</v>
      </c>
      <c r="S4854" s="1"/>
      <c r="T4854" s="1" t="s">
        <v>93</v>
      </c>
      <c r="U4854" s="1" t="s">
        <v>53</v>
      </c>
      <c r="V4854" t="s">
        <v>29</v>
      </c>
      <c r="W4854"/>
      <c r="X4854" t="s">
        <v>30</v>
      </c>
    </row>
    <row r="4855" spans="2:24">
      <c r="B4855" s="2" t="s">
        <v>7075</v>
      </c>
      <c r="C4855" s="1">
        <v>9871909810</v>
      </c>
      <c r="D4855" s="1"/>
      <c r="E4855" s="1"/>
      <c r="F4855" s="1"/>
      <c r="G4855" s="1" t="s">
        <v>1216</v>
      </c>
      <c r="H4855" s="1" t="s">
        <v>57</v>
      </c>
      <c r="I4855"/>
      <c r="J4855"/>
      <c r="K4855"/>
      <c r="L4855"/>
      <c r="M4855"/>
      <c r="N4855"/>
      <c r="O4855"/>
      <c r="Q4855" t="s">
        <v>25</v>
      </c>
      <c r="R4855" s="1" t="s">
        <v>7076</v>
      </c>
      <c r="S4855" s="1"/>
      <c r="T4855" s="1" t="s">
        <v>93</v>
      </c>
      <c r="U4855" s="1" t="s">
        <v>53</v>
      </c>
      <c r="V4855" t="s">
        <v>29</v>
      </c>
      <c r="W4855"/>
      <c r="X4855" t="s">
        <v>30</v>
      </c>
    </row>
    <row r="4856" spans="2:24">
      <c r="B4856" s="2" t="s">
        <v>7077</v>
      </c>
      <c r="C4856" s="1">
        <v>8445378878</v>
      </c>
      <c r="D4856" s="1"/>
      <c r="E4856" s="1"/>
      <c r="F4856" s="1"/>
      <c r="G4856" s="1" t="s">
        <v>45</v>
      </c>
      <c r="H4856" s="1" t="s">
        <v>1065</v>
      </c>
      <c r="I4856"/>
      <c r="J4856"/>
      <c r="K4856"/>
      <c r="L4856"/>
      <c r="M4856"/>
      <c r="N4856"/>
      <c r="O4856"/>
      <c r="Q4856" t="s">
        <v>25</v>
      </c>
      <c r="R4856" s="1"/>
      <c r="S4856" s="1"/>
      <c r="T4856" s="1" t="s">
        <v>681</v>
      </c>
      <c r="U4856" s="1" t="s">
        <v>289</v>
      </c>
      <c r="V4856" t="s">
        <v>29</v>
      </c>
      <c r="W4856"/>
      <c r="X4856" t="s">
        <v>30</v>
      </c>
    </row>
    <row r="4857" spans="2:24">
      <c r="B4857" s="2" t="s">
        <v>7078</v>
      </c>
      <c r="C4857" s="1">
        <v>9450933969</v>
      </c>
      <c r="D4857" s="1"/>
      <c r="E4857" s="1"/>
      <c r="F4857" s="1"/>
      <c r="G4857" s="1" t="s">
        <v>146</v>
      </c>
      <c r="H4857" s="1" t="s">
        <v>331</v>
      </c>
      <c r="I4857"/>
      <c r="J4857"/>
      <c r="K4857"/>
      <c r="L4857"/>
      <c r="M4857"/>
      <c r="N4857"/>
      <c r="O4857"/>
      <c r="Q4857" t="s">
        <v>25</v>
      </c>
      <c r="R4857" s="1"/>
      <c r="S4857" s="1"/>
      <c r="T4857" s="1" t="s">
        <v>6775</v>
      </c>
      <c r="U4857" s="1" t="s">
        <v>28</v>
      </c>
      <c r="V4857" t="s">
        <v>29</v>
      </c>
      <c r="W4857"/>
      <c r="X4857" t="s">
        <v>30</v>
      </c>
    </row>
    <row r="4858" spans="2:24">
      <c r="B4858" s="2" t="s">
        <v>7079</v>
      </c>
      <c r="C4858" s="1">
        <v>9537157787</v>
      </c>
      <c r="D4858" s="1"/>
      <c r="E4858" s="1"/>
      <c r="F4858" s="1"/>
      <c r="G4858" s="1" t="s">
        <v>230</v>
      </c>
      <c r="H4858" s="1" t="s">
        <v>46</v>
      </c>
      <c r="I4858"/>
      <c r="J4858"/>
      <c r="K4858"/>
      <c r="L4858"/>
      <c r="M4858"/>
      <c r="N4858"/>
      <c r="O4858"/>
      <c r="Q4858" t="s">
        <v>25</v>
      </c>
      <c r="R4858" s="1" t="s">
        <v>7080</v>
      </c>
      <c r="S4858" s="1"/>
      <c r="T4858" s="1" t="s">
        <v>303</v>
      </c>
      <c r="U4858" s="1" t="s">
        <v>116</v>
      </c>
      <c r="V4858" t="s">
        <v>29</v>
      </c>
      <c r="W4858"/>
      <c r="X4858" t="s">
        <v>30</v>
      </c>
    </row>
    <row r="4859" spans="2:24">
      <c r="B4859" s="2" t="s">
        <v>7081</v>
      </c>
      <c r="C4859" s="1">
        <v>8266015376</v>
      </c>
      <c r="D4859" s="1"/>
      <c r="E4859" s="1"/>
      <c r="F4859" s="1"/>
      <c r="G4859" s="1" t="s">
        <v>146</v>
      </c>
      <c r="H4859" s="1" t="s">
        <v>247</v>
      </c>
      <c r="I4859"/>
      <c r="J4859"/>
      <c r="K4859"/>
      <c r="L4859"/>
      <c r="M4859"/>
      <c r="N4859"/>
      <c r="O4859"/>
      <c r="Q4859" t="s">
        <v>25</v>
      </c>
      <c r="R4859" s="1"/>
      <c r="S4859" s="1"/>
      <c r="T4859" s="1" t="s">
        <v>1326</v>
      </c>
      <c r="U4859" s="1" t="s">
        <v>28</v>
      </c>
      <c r="V4859" t="s">
        <v>29</v>
      </c>
      <c r="W4859"/>
      <c r="X4859" t="s">
        <v>30</v>
      </c>
    </row>
    <row r="4860" spans="2:24">
      <c r="B4860" s="2" t="s">
        <v>7082</v>
      </c>
      <c r="C4860" s="1">
        <v>9792112244</v>
      </c>
      <c r="D4860" s="1"/>
      <c r="E4860" s="1"/>
      <c r="F4860" s="1"/>
      <c r="G4860" s="1" t="s">
        <v>45</v>
      </c>
      <c r="H4860" s="1" t="s">
        <v>476</v>
      </c>
      <c r="I4860"/>
      <c r="J4860"/>
      <c r="K4860"/>
      <c r="L4860"/>
      <c r="M4860"/>
      <c r="N4860"/>
      <c r="O4860"/>
      <c r="Q4860" t="s">
        <v>25</v>
      </c>
      <c r="R4860" s="1"/>
      <c r="S4860" s="1"/>
      <c r="T4860" s="1" t="s">
        <v>333</v>
      </c>
      <c r="U4860" s="1" t="s">
        <v>28</v>
      </c>
      <c r="V4860" t="s">
        <v>29</v>
      </c>
      <c r="W4860"/>
      <c r="X4860" t="s">
        <v>30</v>
      </c>
    </row>
    <row r="4861" spans="2:24">
      <c r="B4861" s="2" t="s">
        <v>7083</v>
      </c>
      <c r="C4861" s="1">
        <v>9654674332</v>
      </c>
      <c r="D4861" s="1"/>
      <c r="E4861" s="1"/>
      <c r="F4861" s="1"/>
      <c r="G4861" s="1" t="s">
        <v>708</v>
      </c>
      <c r="H4861" s="1" t="s">
        <v>476</v>
      </c>
      <c r="I4861"/>
      <c r="J4861"/>
      <c r="K4861"/>
      <c r="L4861"/>
      <c r="M4861"/>
      <c r="N4861"/>
      <c r="O4861"/>
      <c r="Q4861" t="s">
        <v>25</v>
      </c>
      <c r="R4861" s="1" t="s">
        <v>7084</v>
      </c>
      <c r="S4861" s="1"/>
      <c r="T4861" s="1" t="s">
        <v>93</v>
      </c>
      <c r="U4861" s="1" t="s">
        <v>53</v>
      </c>
      <c r="V4861" t="s">
        <v>29</v>
      </c>
      <c r="W4861"/>
      <c r="X4861" t="s">
        <v>30</v>
      </c>
    </row>
    <row r="4862" spans="2:24">
      <c r="B4862" s="2" t="s">
        <v>7085</v>
      </c>
      <c r="C4862" s="1">
        <v>9873033194</v>
      </c>
      <c r="D4862" s="1"/>
      <c r="E4862" s="1"/>
      <c r="F4862" s="1"/>
      <c r="G4862" s="1" t="s">
        <v>146</v>
      </c>
      <c r="H4862" s="1" t="s">
        <v>331</v>
      </c>
      <c r="I4862"/>
      <c r="J4862"/>
      <c r="K4862"/>
      <c r="L4862"/>
      <c r="M4862"/>
      <c r="N4862"/>
      <c r="O4862"/>
      <c r="Q4862" t="s">
        <v>25</v>
      </c>
      <c r="R4862" s="1" t="s">
        <v>7086</v>
      </c>
      <c r="S4862" s="1"/>
      <c r="T4862" s="1" t="s">
        <v>594</v>
      </c>
      <c r="U4862" s="1" t="s">
        <v>53</v>
      </c>
      <c r="V4862" t="s">
        <v>29</v>
      </c>
      <c r="W4862"/>
      <c r="X4862" t="s">
        <v>30</v>
      </c>
    </row>
    <row r="4863" spans="2:24">
      <c r="B4863" s="2" t="s">
        <v>7087</v>
      </c>
      <c r="C4863" s="1">
        <v>7095145660</v>
      </c>
      <c r="D4863" s="1"/>
      <c r="E4863" s="1"/>
      <c r="F4863" s="1"/>
      <c r="G4863" s="1" t="s">
        <v>56</v>
      </c>
      <c r="H4863" s="1" t="s">
        <v>46</v>
      </c>
      <c r="I4863"/>
      <c r="J4863"/>
      <c r="K4863"/>
      <c r="L4863"/>
      <c r="M4863"/>
      <c r="N4863"/>
      <c r="O4863"/>
      <c r="Q4863" t="s">
        <v>25</v>
      </c>
      <c r="R4863" s="1" t="s">
        <v>7088</v>
      </c>
      <c r="S4863" s="1"/>
      <c r="T4863" s="1" t="s">
        <v>7089</v>
      </c>
      <c r="U4863" s="1" t="s">
        <v>185</v>
      </c>
      <c r="V4863" t="s">
        <v>29</v>
      </c>
      <c r="W4863"/>
      <c r="X4863" t="s">
        <v>30</v>
      </c>
    </row>
    <row r="4864" spans="2:24">
      <c r="B4864" s="2" t="s">
        <v>7090</v>
      </c>
      <c r="C4864" s="1">
        <v>8973071540</v>
      </c>
      <c r="D4864" s="1"/>
      <c r="E4864" s="1"/>
      <c r="F4864" s="1"/>
      <c r="G4864" s="1" t="s">
        <v>72</v>
      </c>
      <c r="H4864" s="1" t="s">
        <v>57</v>
      </c>
      <c r="I4864"/>
      <c r="J4864"/>
      <c r="K4864"/>
      <c r="L4864"/>
      <c r="M4864"/>
      <c r="N4864"/>
      <c r="O4864"/>
      <c r="Q4864" t="s">
        <v>25</v>
      </c>
      <c r="R4864" s="1" t="s">
        <v>7091</v>
      </c>
      <c r="S4864" s="1"/>
      <c r="T4864" s="1" t="s">
        <v>972</v>
      </c>
      <c r="U4864" s="1" t="s">
        <v>179</v>
      </c>
      <c r="V4864" t="s">
        <v>29</v>
      </c>
      <c r="W4864"/>
      <c r="X4864" t="s">
        <v>30</v>
      </c>
    </row>
    <row r="4865" spans="2:24">
      <c r="B4865" s="2" t="s">
        <v>7092</v>
      </c>
      <c r="C4865" s="1">
        <v>9837090279</v>
      </c>
      <c r="D4865" s="1"/>
      <c r="E4865" s="1"/>
      <c r="F4865" s="1"/>
      <c r="G4865" s="1" t="s">
        <v>45</v>
      </c>
      <c r="H4865" s="1" t="s">
        <v>57</v>
      </c>
      <c r="I4865"/>
      <c r="J4865"/>
      <c r="K4865"/>
      <c r="L4865"/>
      <c r="M4865"/>
      <c r="N4865"/>
      <c r="O4865"/>
      <c r="Q4865" t="s">
        <v>25</v>
      </c>
      <c r="R4865" s="1" t="s">
        <v>7093</v>
      </c>
      <c r="S4865" s="1"/>
      <c r="T4865" s="1" t="s">
        <v>286</v>
      </c>
      <c r="U4865" s="1" t="s">
        <v>28</v>
      </c>
      <c r="V4865" t="s">
        <v>29</v>
      </c>
      <c r="W4865"/>
      <c r="X4865" t="s">
        <v>30</v>
      </c>
    </row>
    <row r="4866" spans="2:24">
      <c r="B4866" s="2" t="s">
        <v>7094</v>
      </c>
      <c r="C4866" s="1">
        <v>8767687197</v>
      </c>
      <c r="D4866" s="1"/>
      <c r="E4866" s="1"/>
      <c r="F4866" s="1"/>
      <c r="G4866" s="1" t="s">
        <v>1216</v>
      </c>
      <c r="H4866" s="1" t="s">
        <v>46</v>
      </c>
      <c r="I4866"/>
      <c r="J4866"/>
      <c r="K4866"/>
      <c r="L4866"/>
      <c r="M4866"/>
      <c r="N4866"/>
      <c r="O4866"/>
      <c r="Q4866" t="s">
        <v>25</v>
      </c>
      <c r="R4866" s="1"/>
      <c r="S4866" s="1"/>
      <c r="T4866" s="1" t="s">
        <v>32</v>
      </c>
      <c r="U4866" s="1" t="s">
        <v>33</v>
      </c>
      <c r="V4866" t="s">
        <v>29</v>
      </c>
      <c r="W4866"/>
      <c r="X4866" t="s">
        <v>30</v>
      </c>
    </row>
    <row r="4867" spans="2:24">
      <c r="B4867" s="2" t="s">
        <v>7095</v>
      </c>
      <c r="C4867" s="1">
        <v>7880740049</v>
      </c>
      <c r="D4867" s="1"/>
      <c r="E4867" s="1"/>
      <c r="F4867" s="1"/>
      <c r="G4867" s="1" t="s">
        <v>146</v>
      </c>
      <c r="H4867" s="1" t="s">
        <v>331</v>
      </c>
      <c r="I4867"/>
      <c r="J4867"/>
      <c r="K4867"/>
      <c r="L4867"/>
      <c r="M4867"/>
      <c r="N4867"/>
      <c r="O4867"/>
      <c r="Q4867" t="s">
        <v>25</v>
      </c>
      <c r="R4867" s="1" t="s">
        <v>7096</v>
      </c>
      <c r="S4867" s="1"/>
      <c r="T4867" s="1" t="s">
        <v>1306</v>
      </c>
      <c r="U4867" s="1" t="s">
        <v>28</v>
      </c>
      <c r="V4867" t="s">
        <v>29</v>
      </c>
      <c r="W4867"/>
      <c r="X4867" t="s">
        <v>30</v>
      </c>
    </row>
    <row r="4868" spans="2:24">
      <c r="B4868" s="2" t="s">
        <v>7097</v>
      </c>
      <c r="C4868" s="1">
        <v>9971787092</v>
      </c>
      <c r="D4868" s="1"/>
      <c r="E4868" s="1"/>
      <c r="F4868" s="1"/>
      <c r="G4868" s="1" t="s">
        <v>146</v>
      </c>
      <c r="H4868" s="1" t="s">
        <v>247</v>
      </c>
      <c r="I4868"/>
      <c r="J4868"/>
      <c r="K4868"/>
      <c r="L4868"/>
      <c r="M4868"/>
      <c r="N4868"/>
      <c r="O4868"/>
      <c r="Q4868" t="s">
        <v>25</v>
      </c>
      <c r="R4868" s="1" t="s">
        <v>7098</v>
      </c>
      <c r="S4868" s="1"/>
      <c r="T4868" s="1" t="s">
        <v>73</v>
      </c>
      <c r="U4868" s="1" t="s">
        <v>53</v>
      </c>
      <c r="V4868" t="s">
        <v>29</v>
      </c>
      <c r="W4868"/>
      <c r="X4868" t="s">
        <v>30</v>
      </c>
    </row>
    <row r="4869" spans="2:24">
      <c r="B4869" s="2" t="s">
        <v>7099</v>
      </c>
      <c r="C4869" s="1">
        <v>9654843073</v>
      </c>
      <c r="D4869" s="1"/>
      <c r="E4869" s="1"/>
      <c r="F4869" s="1"/>
      <c r="G4869" s="1" t="s">
        <v>146</v>
      </c>
      <c r="H4869" s="1" t="s">
        <v>476</v>
      </c>
      <c r="I4869"/>
      <c r="J4869"/>
      <c r="K4869"/>
      <c r="L4869"/>
      <c r="M4869"/>
      <c r="N4869"/>
      <c r="O4869"/>
      <c r="Q4869" t="s">
        <v>25</v>
      </c>
      <c r="R4869" s="1" t="s">
        <v>7100</v>
      </c>
      <c r="S4869" s="1"/>
      <c r="T4869" s="1" t="s">
        <v>301</v>
      </c>
      <c r="U4869" s="1" t="s">
        <v>53</v>
      </c>
      <c r="V4869" t="s">
        <v>29</v>
      </c>
      <c r="W4869"/>
      <c r="X4869" t="s">
        <v>30</v>
      </c>
    </row>
    <row r="4870" spans="2:24">
      <c r="B4870" s="2" t="s">
        <v>7101</v>
      </c>
      <c r="C4870" s="1">
        <v>8287281266</v>
      </c>
      <c r="D4870" s="1"/>
      <c r="E4870" s="1"/>
      <c r="F4870" s="1"/>
      <c r="G4870" s="1" t="s">
        <v>146</v>
      </c>
      <c r="H4870" s="1" t="s">
        <v>476</v>
      </c>
      <c r="I4870"/>
      <c r="J4870"/>
      <c r="K4870"/>
      <c r="L4870"/>
      <c r="M4870"/>
      <c r="N4870"/>
      <c r="O4870"/>
      <c r="Q4870" t="s">
        <v>25</v>
      </c>
      <c r="R4870" s="1"/>
      <c r="S4870" s="1"/>
      <c r="T4870" s="1" t="s">
        <v>93</v>
      </c>
      <c r="U4870" s="1" t="s">
        <v>53</v>
      </c>
      <c r="V4870" t="s">
        <v>29</v>
      </c>
      <c r="W4870"/>
      <c r="X4870" t="s">
        <v>30</v>
      </c>
    </row>
    <row r="4871" spans="2:24">
      <c r="B4871" s="2" t="s">
        <v>7102</v>
      </c>
      <c r="C4871" s="1"/>
      <c r="D4871" s="1"/>
      <c r="E4871" s="1"/>
      <c r="F4871" s="1"/>
      <c r="G4871" s="1" t="s">
        <v>230</v>
      </c>
      <c r="H4871" s="1" t="s">
        <v>57</v>
      </c>
      <c r="I4871"/>
      <c r="J4871"/>
      <c r="K4871"/>
      <c r="L4871"/>
      <c r="M4871"/>
      <c r="N4871"/>
      <c r="O4871"/>
      <c r="Q4871" t="s">
        <v>25</v>
      </c>
      <c r="R4871" s="1" t="s">
        <v>7103</v>
      </c>
      <c r="S4871" s="1"/>
      <c r="T4871" s="1" t="s">
        <v>7104</v>
      </c>
      <c r="U4871" s="1" t="s">
        <v>7105</v>
      </c>
      <c r="V4871" t="s">
        <v>29</v>
      </c>
      <c r="W4871"/>
      <c r="X4871" t="s">
        <v>30</v>
      </c>
    </row>
    <row r="4872" spans="2:24">
      <c r="B4872" s="2" t="s">
        <v>7106</v>
      </c>
      <c r="C4872" s="1">
        <v>9899932199</v>
      </c>
      <c r="D4872" s="1"/>
      <c r="E4872" s="1"/>
      <c r="F4872" s="1"/>
      <c r="G4872" s="1" t="s">
        <v>915</v>
      </c>
      <c r="H4872" s="1" t="s">
        <v>231</v>
      </c>
      <c r="I4872"/>
      <c r="J4872"/>
      <c r="K4872"/>
      <c r="L4872"/>
      <c r="M4872"/>
      <c r="N4872"/>
      <c r="O4872"/>
      <c r="Q4872" t="s">
        <v>25</v>
      </c>
      <c r="R4872" s="1"/>
      <c r="S4872" s="1"/>
      <c r="T4872" s="1" t="s">
        <v>6654</v>
      </c>
      <c r="U4872" s="1" t="s">
        <v>28</v>
      </c>
      <c r="V4872" t="s">
        <v>29</v>
      </c>
      <c r="W4872"/>
      <c r="X4872" t="s">
        <v>30</v>
      </c>
    </row>
    <row r="4873" spans="2:24">
      <c r="B4873" s="2" t="s">
        <v>7107</v>
      </c>
      <c r="C4873" s="1">
        <v>9894195752</v>
      </c>
      <c r="D4873" s="1"/>
      <c r="E4873" s="1"/>
      <c r="F4873" s="1"/>
      <c r="G4873" s="1" t="s">
        <v>146</v>
      </c>
      <c r="H4873" s="1" t="s">
        <v>476</v>
      </c>
      <c r="I4873"/>
      <c r="J4873"/>
      <c r="K4873"/>
      <c r="L4873"/>
      <c r="M4873"/>
      <c r="N4873"/>
      <c r="O4873"/>
      <c r="Q4873" t="s">
        <v>25</v>
      </c>
      <c r="R4873" s="1"/>
      <c r="S4873" s="1"/>
      <c r="T4873" s="1" t="s">
        <v>7108</v>
      </c>
      <c r="U4873" s="1" t="s">
        <v>179</v>
      </c>
      <c r="V4873" t="s">
        <v>29</v>
      </c>
      <c r="W4873"/>
      <c r="X4873" t="s">
        <v>30</v>
      </c>
    </row>
    <row r="4874" spans="2:24">
      <c r="B4874" s="2" t="s">
        <v>7109</v>
      </c>
      <c r="C4874" s="1">
        <v>9833434670</v>
      </c>
      <c r="D4874" s="1"/>
      <c r="E4874" s="1"/>
      <c r="F4874" s="1"/>
      <c r="G4874" s="1" t="s">
        <v>45</v>
      </c>
      <c r="H4874" s="1" t="s">
        <v>57</v>
      </c>
      <c r="I4874"/>
      <c r="J4874"/>
      <c r="K4874"/>
      <c r="L4874"/>
      <c r="M4874"/>
      <c r="N4874"/>
      <c r="O4874"/>
      <c r="Q4874" t="s">
        <v>25</v>
      </c>
      <c r="R4874" s="1" t="s">
        <v>7110</v>
      </c>
      <c r="S4874" s="1"/>
      <c r="T4874" s="1" t="s">
        <v>594</v>
      </c>
      <c r="U4874" s="1" t="s">
        <v>53</v>
      </c>
      <c r="V4874" t="s">
        <v>29</v>
      </c>
      <c r="W4874"/>
      <c r="X4874" t="s">
        <v>30</v>
      </c>
    </row>
    <row r="4875" spans="2:24">
      <c r="B4875" s="2" t="s">
        <v>7111</v>
      </c>
      <c r="C4875" s="1">
        <v>7988179328</v>
      </c>
      <c r="D4875" s="1"/>
      <c r="E4875" s="1"/>
      <c r="F4875" s="1"/>
      <c r="G4875" s="1" t="s">
        <v>146</v>
      </c>
      <c r="H4875" s="1" t="s">
        <v>476</v>
      </c>
      <c r="I4875"/>
      <c r="J4875"/>
      <c r="K4875"/>
      <c r="L4875"/>
      <c r="M4875"/>
      <c r="N4875"/>
      <c r="O4875"/>
      <c r="Q4875" t="s">
        <v>25</v>
      </c>
      <c r="R4875" s="1"/>
      <c r="S4875" s="1"/>
      <c r="T4875" s="1" t="s">
        <v>1970</v>
      </c>
      <c r="U4875" s="1" t="s">
        <v>78</v>
      </c>
      <c r="V4875" t="s">
        <v>29</v>
      </c>
      <c r="W4875"/>
      <c r="X4875" t="s">
        <v>30</v>
      </c>
    </row>
    <row r="4876" spans="2:24">
      <c r="B4876" s="2" t="s">
        <v>7112</v>
      </c>
      <c r="C4876" s="1">
        <v>9701519184</v>
      </c>
      <c r="D4876" s="1"/>
      <c r="E4876" s="1"/>
      <c r="F4876" s="1"/>
      <c r="G4876" s="1" t="s">
        <v>45</v>
      </c>
      <c r="H4876" s="1" t="s">
        <v>247</v>
      </c>
      <c r="I4876"/>
      <c r="J4876"/>
      <c r="K4876"/>
      <c r="L4876"/>
      <c r="M4876"/>
      <c r="N4876"/>
      <c r="O4876"/>
      <c r="Q4876" t="s">
        <v>25</v>
      </c>
      <c r="R4876" s="1" t="s">
        <v>7113</v>
      </c>
      <c r="S4876" s="1"/>
      <c r="T4876" s="1" t="s">
        <v>1405</v>
      </c>
      <c r="U4876" s="1" t="s">
        <v>276</v>
      </c>
      <c r="V4876" t="s">
        <v>29</v>
      </c>
      <c r="W4876"/>
      <c r="X4876" t="s">
        <v>30</v>
      </c>
    </row>
    <row r="4877" spans="2:24">
      <c r="B4877" s="2" t="s">
        <v>7114</v>
      </c>
      <c r="C4877" s="1">
        <v>7678611854</v>
      </c>
      <c r="D4877" s="1"/>
      <c r="E4877" s="1"/>
      <c r="F4877" s="1"/>
      <c r="G4877" s="1" t="s">
        <v>146</v>
      </c>
      <c r="H4877" s="1" t="s">
        <v>476</v>
      </c>
      <c r="I4877"/>
      <c r="J4877"/>
      <c r="K4877"/>
      <c r="L4877"/>
      <c r="M4877"/>
      <c r="N4877"/>
      <c r="O4877"/>
      <c r="Q4877" t="s">
        <v>25</v>
      </c>
      <c r="R4877" s="1" t="s">
        <v>7115</v>
      </c>
      <c r="S4877" s="1"/>
      <c r="T4877" s="1" t="s">
        <v>73</v>
      </c>
      <c r="U4877" s="1" t="s">
        <v>53</v>
      </c>
      <c r="V4877" t="s">
        <v>29</v>
      </c>
      <c r="W4877"/>
      <c r="X4877" t="s">
        <v>30</v>
      </c>
    </row>
    <row r="4878" spans="2:24">
      <c r="B4878" s="2" t="s">
        <v>7116</v>
      </c>
      <c r="C4878" s="1">
        <v>9560441945</v>
      </c>
      <c r="D4878" s="1"/>
      <c r="E4878" s="1"/>
      <c r="F4878" s="1"/>
      <c r="G4878" s="1" t="s">
        <v>146</v>
      </c>
      <c r="H4878" s="1" t="s">
        <v>331</v>
      </c>
      <c r="I4878"/>
      <c r="J4878"/>
      <c r="K4878"/>
      <c r="L4878"/>
      <c r="M4878"/>
      <c r="N4878"/>
      <c r="O4878"/>
      <c r="Q4878" t="s">
        <v>25</v>
      </c>
      <c r="R4878" s="1" t="s">
        <v>7117</v>
      </c>
      <c r="S4878" s="1"/>
      <c r="T4878" s="1" t="s">
        <v>301</v>
      </c>
      <c r="U4878" s="1" t="s">
        <v>53</v>
      </c>
      <c r="V4878" t="s">
        <v>29</v>
      </c>
      <c r="W4878"/>
      <c r="X4878" t="s">
        <v>30</v>
      </c>
    </row>
    <row r="4879" spans="2:24">
      <c r="B4879" s="2" t="s">
        <v>7118</v>
      </c>
      <c r="C4879" s="1">
        <v>8168141971</v>
      </c>
      <c r="D4879" s="1"/>
      <c r="E4879" s="1"/>
      <c r="F4879" s="1"/>
      <c r="G4879" s="1" t="s">
        <v>146</v>
      </c>
      <c r="H4879" s="1" t="s">
        <v>476</v>
      </c>
      <c r="I4879"/>
      <c r="J4879"/>
      <c r="K4879"/>
      <c r="L4879"/>
      <c r="M4879"/>
      <c r="N4879"/>
      <c r="O4879"/>
      <c r="Q4879" t="s">
        <v>25</v>
      </c>
      <c r="R4879" s="1"/>
      <c r="S4879" s="1"/>
      <c r="T4879" s="1" t="s">
        <v>2870</v>
      </c>
      <c r="U4879" s="1" t="s">
        <v>78</v>
      </c>
      <c r="V4879" t="s">
        <v>29</v>
      </c>
      <c r="W4879"/>
      <c r="X4879" t="s">
        <v>30</v>
      </c>
    </row>
    <row r="4880" spans="2:24">
      <c r="B4880" s="2" t="s">
        <v>7119</v>
      </c>
      <c r="C4880" s="1">
        <v>9650681414</v>
      </c>
      <c r="D4880" s="1"/>
      <c r="E4880" s="1"/>
      <c r="F4880" s="1"/>
      <c r="G4880" s="1" t="s">
        <v>146</v>
      </c>
      <c r="H4880" s="1" t="s">
        <v>476</v>
      </c>
      <c r="I4880"/>
      <c r="J4880"/>
      <c r="K4880"/>
      <c r="L4880"/>
      <c r="M4880"/>
      <c r="N4880"/>
      <c r="O4880"/>
      <c r="Q4880" t="s">
        <v>25</v>
      </c>
      <c r="R4880" s="1"/>
      <c r="S4880" s="1"/>
      <c r="T4880" s="1" t="s">
        <v>301</v>
      </c>
      <c r="U4880" s="1" t="s">
        <v>53</v>
      </c>
      <c r="V4880" t="s">
        <v>29</v>
      </c>
      <c r="W4880"/>
      <c r="X4880" t="s">
        <v>30</v>
      </c>
    </row>
    <row r="4881" spans="2:24">
      <c r="B4881" s="2" t="s">
        <v>7120</v>
      </c>
      <c r="C4881" s="1">
        <v>9560879094</v>
      </c>
      <c r="D4881" s="1"/>
      <c r="E4881" s="1"/>
      <c r="F4881" s="1"/>
      <c r="G4881" s="1" t="s">
        <v>146</v>
      </c>
      <c r="H4881" s="1" t="s">
        <v>476</v>
      </c>
      <c r="I4881"/>
      <c r="J4881"/>
      <c r="K4881"/>
      <c r="L4881"/>
      <c r="M4881"/>
      <c r="N4881"/>
      <c r="O4881"/>
      <c r="Q4881" t="s">
        <v>25</v>
      </c>
      <c r="R4881" s="1" t="s">
        <v>7121</v>
      </c>
      <c r="S4881" s="1"/>
      <c r="T4881" s="1" t="s">
        <v>39</v>
      </c>
      <c r="U4881" s="1" t="s">
        <v>28</v>
      </c>
      <c r="V4881" t="s">
        <v>29</v>
      </c>
      <c r="W4881"/>
      <c r="X4881" t="s">
        <v>30</v>
      </c>
    </row>
    <row r="4882" spans="2:24">
      <c r="B4882" s="2" t="s">
        <v>7122</v>
      </c>
      <c r="C4882" s="1">
        <v>7291856796</v>
      </c>
      <c r="D4882" s="1"/>
      <c r="E4882" s="1"/>
      <c r="F4882" s="1"/>
      <c r="G4882" s="1" t="s">
        <v>146</v>
      </c>
      <c r="H4882" s="1" t="s">
        <v>476</v>
      </c>
      <c r="I4882"/>
      <c r="J4882"/>
      <c r="K4882"/>
      <c r="L4882"/>
      <c r="M4882"/>
      <c r="N4882"/>
      <c r="O4882"/>
      <c r="Q4882" t="s">
        <v>25</v>
      </c>
      <c r="R4882" s="1" t="s">
        <v>7123</v>
      </c>
      <c r="S4882" s="1"/>
      <c r="T4882" s="1" t="s">
        <v>73</v>
      </c>
      <c r="U4882" s="1" t="s">
        <v>53</v>
      </c>
      <c r="V4882" t="s">
        <v>29</v>
      </c>
      <c r="W4882"/>
      <c r="X4882" t="s">
        <v>30</v>
      </c>
    </row>
    <row r="4883" spans="2:24">
      <c r="B4883" s="2" t="s">
        <v>7124</v>
      </c>
      <c r="C4883" s="1">
        <v>9810223497</v>
      </c>
      <c r="D4883" s="1"/>
      <c r="E4883" s="1"/>
      <c r="F4883" s="1"/>
      <c r="G4883" s="1" t="s">
        <v>146</v>
      </c>
      <c r="H4883" s="1" t="s">
        <v>247</v>
      </c>
      <c r="I4883"/>
      <c r="J4883"/>
      <c r="K4883"/>
      <c r="L4883"/>
      <c r="M4883"/>
      <c r="N4883"/>
      <c r="O4883"/>
      <c r="Q4883" t="s">
        <v>25</v>
      </c>
      <c r="R4883" s="1"/>
      <c r="S4883" s="1"/>
      <c r="T4883" s="1" t="s">
        <v>73</v>
      </c>
      <c r="U4883" s="1" t="s">
        <v>53</v>
      </c>
      <c r="V4883" t="s">
        <v>29</v>
      </c>
      <c r="W4883"/>
      <c r="X4883" t="s">
        <v>30</v>
      </c>
    </row>
    <row r="4884" spans="2:24">
      <c r="B4884" s="2" t="s">
        <v>7125</v>
      </c>
      <c r="C4884" s="1">
        <v>8793514109</v>
      </c>
      <c r="D4884" s="1"/>
      <c r="E4884" s="1"/>
      <c r="F4884" s="1"/>
      <c r="G4884" s="1" t="s">
        <v>146</v>
      </c>
      <c r="H4884" s="1" t="s">
        <v>331</v>
      </c>
      <c r="I4884"/>
      <c r="J4884"/>
      <c r="K4884"/>
      <c r="L4884"/>
      <c r="M4884"/>
      <c r="N4884"/>
      <c r="O4884"/>
      <c r="Q4884" t="s">
        <v>25</v>
      </c>
      <c r="R4884" s="1"/>
      <c r="S4884" s="1"/>
      <c r="T4884" s="1" t="s">
        <v>1333</v>
      </c>
      <c r="U4884" s="1" t="s">
        <v>33</v>
      </c>
      <c r="V4884" t="s">
        <v>29</v>
      </c>
      <c r="W4884"/>
      <c r="X4884" t="s">
        <v>30</v>
      </c>
    </row>
    <row r="4885" spans="2:24">
      <c r="B4885" s="2" t="s">
        <v>7126</v>
      </c>
      <c r="C4885" s="1">
        <v>9841611572</v>
      </c>
      <c r="D4885" s="1"/>
      <c r="E4885" s="1"/>
      <c r="F4885" s="1"/>
      <c r="G4885" s="1" t="s">
        <v>146</v>
      </c>
      <c r="H4885" s="1" t="s">
        <v>476</v>
      </c>
      <c r="I4885"/>
      <c r="J4885"/>
      <c r="K4885"/>
      <c r="L4885"/>
      <c r="M4885"/>
      <c r="N4885"/>
      <c r="O4885"/>
      <c r="Q4885" t="s">
        <v>25</v>
      </c>
      <c r="R4885" s="1"/>
      <c r="S4885" s="1"/>
      <c r="T4885" s="1" t="s">
        <v>258</v>
      </c>
      <c r="U4885" s="1" t="s">
        <v>179</v>
      </c>
      <c r="V4885" t="s">
        <v>29</v>
      </c>
      <c r="W4885"/>
      <c r="X4885" t="s">
        <v>30</v>
      </c>
    </row>
    <row r="4886" spans="2:24">
      <c r="B4886" s="2" t="s">
        <v>7127</v>
      </c>
      <c r="C4886" s="1">
        <v>7004525893</v>
      </c>
      <c r="D4886" s="1"/>
      <c r="E4886" s="1"/>
      <c r="F4886" s="1"/>
      <c r="G4886" s="1" t="s">
        <v>146</v>
      </c>
      <c r="H4886" s="1" t="s">
        <v>247</v>
      </c>
      <c r="I4886"/>
      <c r="J4886"/>
      <c r="K4886"/>
      <c r="L4886"/>
      <c r="M4886"/>
      <c r="N4886"/>
      <c r="O4886"/>
      <c r="Q4886" t="s">
        <v>25</v>
      </c>
      <c r="R4886" s="1" t="s">
        <v>7128</v>
      </c>
      <c r="S4886" s="1"/>
      <c r="T4886" s="1" t="s">
        <v>2436</v>
      </c>
      <c r="U4886" s="1" t="s">
        <v>284</v>
      </c>
      <c r="V4886" t="s">
        <v>29</v>
      </c>
      <c r="W4886"/>
      <c r="X4886" t="s">
        <v>30</v>
      </c>
    </row>
    <row r="4887" spans="2:24">
      <c r="B4887" s="2" t="s">
        <v>7129</v>
      </c>
      <c r="C4887" s="1"/>
      <c r="D4887" s="1"/>
      <c r="E4887" s="1"/>
      <c r="F4887" s="1"/>
      <c r="G4887" s="1" t="s">
        <v>146</v>
      </c>
      <c r="H4887" s="1" t="s">
        <v>46</v>
      </c>
      <c r="I4887"/>
      <c r="J4887"/>
      <c r="K4887"/>
      <c r="L4887"/>
      <c r="M4887"/>
      <c r="N4887"/>
      <c r="O4887"/>
      <c r="Q4887" t="s">
        <v>25</v>
      </c>
      <c r="R4887" s="1"/>
      <c r="S4887" s="1"/>
      <c r="T4887" s="1" t="s">
        <v>4845</v>
      </c>
      <c r="U4887" s="1" t="s">
        <v>28</v>
      </c>
      <c r="V4887" t="s">
        <v>29</v>
      </c>
      <c r="W4887"/>
      <c r="X4887" t="s">
        <v>30</v>
      </c>
    </row>
    <row r="4888" spans="2:24">
      <c r="B4888" s="2" t="s">
        <v>7130</v>
      </c>
      <c r="C4888" s="1">
        <v>8356882454</v>
      </c>
      <c r="D4888" s="1"/>
      <c r="E4888" s="1"/>
      <c r="F4888" s="1"/>
      <c r="G4888" s="1" t="s">
        <v>146</v>
      </c>
      <c r="H4888" s="1" t="s">
        <v>331</v>
      </c>
      <c r="I4888"/>
      <c r="J4888"/>
      <c r="K4888"/>
      <c r="L4888"/>
      <c r="M4888"/>
      <c r="N4888"/>
      <c r="O4888"/>
      <c r="Q4888" t="s">
        <v>25</v>
      </c>
      <c r="R4888" s="1" t="s">
        <v>7131</v>
      </c>
      <c r="S4888" s="1"/>
      <c r="T4888" s="1" t="s">
        <v>211</v>
      </c>
      <c r="U4888" s="1" t="s">
        <v>33</v>
      </c>
      <c r="V4888" t="s">
        <v>29</v>
      </c>
      <c r="W4888"/>
      <c r="X4888" t="s">
        <v>30</v>
      </c>
    </row>
    <row r="4889" spans="2:24">
      <c r="B4889" s="2" t="s">
        <v>7132</v>
      </c>
      <c r="C4889" s="1">
        <v>8920344508</v>
      </c>
      <c r="D4889" s="1"/>
      <c r="E4889" s="1"/>
      <c r="F4889" s="1"/>
      <c r="G4889" s="1" t="s">
        <v>72</v>
      </c>
      <c r="H4889" s="1" t="s">
        <v>46</v>
      </c>
      <c r="I4889"/>
      <c r="J4889"/>
      <c r="K4889"/>
      <c r="L4889"/>
      <c r="M4889"/>
      <c r="N4889"/>
      <c r="O4889"/>
      <c r="Q4889" t="s">
        <v>25</v>
      </c>
      <c r="R4889" s="1"/>
      <c r="S4889" s="1"/>
      <c r="T4889" s="1" t="s">
        <v>84</v>
      </c>
      <c r="U4889" s="1" t="s">
        <v>53</v>
      </c>
      <c r="V4889" t="s">
        <v>29</v>
      </c>
      <c r="W4889"/>
      <c r="X4889" t="s">
        <v>30</v>
      </c>
    </row>
    <row r="4890" spans="2:24">
      <c r="B4890" s="2" t="s">
        <v>7133</v>
      </c>
      <c r="C4890" s="1">
        <v>7876649576</v>
      </c>
      <c r="D4890" s="1"/>
      <c r="E4890" s="1"/>
      <c r="F4890" s="1"/>
      <c r="G4890" s="1" t="s">
        <v>45</v>
      </c>
      <c r="H4890" s="1" t="s">
        <v>57</v>
      </c>
      <c r="I4890"/>
      <c r="J4890"/>
      <c r="K4890"/>
      <c r="L4890"/>
      <c r="M4890"/>
      <c r="N4890"/>
      <c r="O4890"/>
      <c r="Q4890" t="s">
        <v>25</v>
      </c>
      <c r="R4890" s="1"/>
      <c r="S4890" s="1"/>
      <c r="T4890" s="1" t="s">
        <v>2113</v>
      </c>
      <c r="U4890" s="1" t="s">
        <v>477</v>
      </c>
      <c r="V4890" t="s">
        <v>29</v>
      </c>
      <c r="W4890"/>
      <c r="X4890" t="s">
        <v>30</v>
      </c>
    </row>
    <row r="4891" spans="2:24">
      <c r="B4891" s="2" t="s">
        <v>7134</v>
      </c>
      <c r="C4891" s="1">
        <v>7982612210</v>
      </c>
      <c r="D4891" s="1"/>
      <c r="E4891" s="1"/>
      <c r="F4891" s="1"/>
      <c r="G4891" s="1" t="s">
        <v>146</v>
      </c>
      <c r="H4891" s="1" t="s">
        <v>476</v>
      </c>
      <c r="I4891"/>
      <c r="J4891"/>
      <c r="K4891"/>
      <c r="L4891"/>
      <c r="M4891"/>
      <c r="N4891"/>
      <c r="O4891"/>
      <c r="Q4891" t="s">
        <v>25</v>
      </c>
      <c r="R4891" s="1"/>
      <c r="S4891" s="1"/>
      <c r="T4891" s="1" t="s">
        <v>93</v>
      </c>
      <c r="U4891" s="1" t="s">
        <v>53</v>
      </c>
      <c r="V4891" t="s">
        <v>29</v>
      </c>
      <c r="W4891"/>
      <c r="X4891" t="s">
        <v>30</v>
      </c>
    </row>
    <row r="4892" spans="2:24">
      <c r="B4892" s="2" t="s">
        <v>7135</v>
      </c>
      <c r="C4892" s="1">
        <v>9852006292</v>
      </c>
      <c r="D4892" s="1"/>
      <c r="E4892" s="1"/>
      <c r="F4892" s="1"/>
      <c r="G4892" s="1" t="s">
        <v>146</v>
      </c>
      <c r="H4892" s="1" t="s">
        <v>247</v>
      </c>
      <c r="I4892"/>
      <c r="J4892"/>
      <c r="K4892"/>
      <c r="L4892"/>
      <c r="M4892"/>
      <c r="N4892"/>
      <c r="O4892"/>
      <c r="Q4892" t="s">
        <v>25</v>
      </c>
      <c r="R4892" s="1"/>
      <c r="S4892" s="1"/>
      <c r="T4892" s="1" t="s">
        <v>849</v>
      </c>
      <c r="U4892" s="1" t="s">
        <v>284</v>
      </c>
      <c r="V4892" t="s">
        <v>29</v>
      </c>
      <c r="W4892"/>
      <c r="X4892" t="s">
        <v>30</v>
      </c>
    </row>
    <row r="4893" spans="2:24">
      <c r="B4893" s="2" t="s">
        <v>7136</v>
      </c>
      <c r="C4893" s="1">
        <v>9871322998</v>
      </c>
      <c r="D4893" s="1"/>
      <c r="E4893" s="1"/>
      <c r="F4893" s="1"/>
      <c r="G4893" s="1" t="s">
        <v>72</v>
      </c>
      <c r="H4893" s="1" t="s">
        <v>92</v>
      </c>
      <c r="I4893"/>
      <c r="J4893"/>
      <c r="K4893"/>
      <c r="L4893"/>
      <c r="M4893"/>
      <c r="N4893"/>
      <c r="O4893"/>
      <c r="Q4893" t="s">
        <v>25</v>
      </c>
      <c r="R4893" s="1" t="s">
        <v>7137</v>
      </c>
      <c r="S4893" s="1"/>
      <c r="T4893" s="1" t="s">
        <v>382</v>
      </c>
      <c r="U4893" s="1" t="s">
        <v>53</v>
      </c>
      <c r="V4893" t="s">
        <v>29</v>
      </c>
      <c r="W4893"/>
      <c r="X4893" t="s">
        <v>30</v>
      </c>
    </row>
    <row r="4894" spans="2:24">
      <c r="B4894" s="2" t="s">
        <v>7138</v>
      </c>
      <c r="C4894" s="1">
        <v>9818245492</v>
      </c>
      <c r="D4894" s="1"/>
      <c r="E4894" s="1"/>
      <c r="F4894" s="1"/>
      <c r="G4894" s="1" t="s">
        <v>146</v>
      </c>
      <c r="H4894" s="1" t="s">
        <v>247</v>
      </c>
      <c r="I4894"/>
      <c r="J4894"/>
      <c r="K4894"/>
      <c r="L4894"/>
      <c r="M4894"/>
      <c r="N4894"/>
      <c r="O4894"/>
      <c r="Q4894" t="s">
        <v>25</v>
      </c>
      <c r="R4894" s="1"/>
      <c r="S4894" s="1"/>
      <c r="T4894" s="1" t="s">
        <v>73</v>
      </c>
      <c r="U4894" s="1" t="s">
        <v>53</v>
      </c>
      <c r="V4894" t="s">
        <v>29</v>
      </c>
      <c r="W4894"/>
      <c r="X4894" t="s">
        <v>30</v>
      </c>
    </row>
    <row r="4895" spans="2:24">
      <c r="B4895" s="2" t="s">
        <v>7139</v>
      </c>
      <c r="C4895" s="1">
        <v>7002561627</v>
      </c>
      <c r="D4895" s="1"/>
      <c r="E4895" s="1"/>
      <c r="F4895" s="1"/>
      <c r="G4895" s="1" t="s">
        <v>146</v>
      </c>
      <c r="H4895" s="1" t="s">
        <v>331</v>
      </c>
      <c r="I4895"/>
      <c r="J4895"/>
      <c r="K4895"/>
      <c r="L4895"/>
      <c r="M4895"/>
      <c r="N4895"/>
      <c r="O4895"/>
      <c r="Q4895" t="s">
        <v>25</v>
      </c>
      <c r="R4895" s="1"/>
      <c r="S4895" s="1"/>
      <c r="T4895" s="1" t="s">
        <v>1896</v>
      </c>
      <c r="U4895" s="1" t="s">
        <v>37</v>
      </c>
      <c r="V4895" t="s">
        <v>29</v>
      </c>
      <c r="W4895"/>
      <c r="X4895" t="s">
        <v>30</v>
      </c>
    </row>
    <row r="4896" spans="2:24">
      <c r="B4896" s="2" t="s">
        <v>7140</v>
      </c>
      <c r="C4896" s="1">
        <v>9555575058</v>
      </c>
      <c r="D4896" s="1"/>
      <c r="E4896" s="1"/>
      <c r="F4896" s="1"/>
      <c r="G4896" s="1" t="s">
        <v>146</v>
      </c>
      <c r="H4896" s="1" t="s">
        <v>247</v>
      </c>
      <c r="I4896"/>
      <c r="J4896"/>
      <c r="K4896"/>
      <c r="L4896"/>
      <c r="M4896"/>
      <c r="N4896"/>
      <c r="O4896"/>
      <c r="Q4896" t="s">
        <v>25</v>
      </c>
      <c r="R4896" s="1" t="s">
        <v>7141</v>
      </c>
      <c r="S4896" s="1"/>
      <c r="T4896" s="1" t="s">
        <v>374</v>
      </c>
      <c r="U4896" s="1" t="s">
        <v>78</v>
      </c>
      <c r="V4896" t="s">
        <v>29</v>
      </c>
      <c r="W4896"/>
      <c r="X4896" t="s">
        <v>30</v>
      </c>
    </row>
    <row r="4897" spans="2:24">
      <c r="B4897" s="2" t="s">
        <v>7142</v>
      </c>
      <c r="C4897" s="1">
        <v>9873572341</v>
      </c>
      <c r="D4897" s="1"/>
      <c r="E4897" s="1"/>
      <c r="F4897" s="1"/>
      <c r="G4897" s="1" t="s">
        <v>146</v>
      </c>
      <c r="H4897" s="1" t="s">
        <v>476</v>
      </c>
      <c r="I4897"/>
      <c r="J4897"/>
      <c r="K4897"/>
      <c r="L4897"/>
      <c r="M4897"/>
      <c r="N4897"/>
      <c r="O4897"/>
      <c r="Q4897" t="s">
        <v>25</v>
      </c>
      <c r="R4897" s="1"/>
      <c r="S4897" s="1"/>
      <c r="T4897" s="1" t="s">
        <v>73</v>
      </c>
      <c r="U4897" s="1" t="s">
        <v>53</v>
      </c>
      <c r="V4897" t="s">
        <v>29</v>
      </c>
      <c r="W4897"/>
      <c r="X4897" t="s">
        <v>30</v>
      </c>
    </row>
    <row r="4898" spans="2:24">
      <c r="B4898" s="2" t="s">
        <v>7143</v>
      </c>
      <c r="C4898" s="1">
        <v>9794311521</v>
      </c>
      <c r="D4898" s="1"/>
      <c r="E4898" s="1"/>
      <c r="F4898" s="1"/>
      <c r="G4898" s="1" t="s">
        <v>146</v>
      </c>
      <c r="H4898" s="1" t="s">
        <v>476</v>
      </c>
      <c r="I4898"/>
      <c r="J4898"/>
      <c r="K4898"/>
      <c r="L4898"/>
      <c r="M4898"/>
      <c r="N4898"/>
      <c r="O4898"/>
      <c r="Q4898" t="s">
        <v>25</v>
      </c>
      <c r="R4898" s="1"/>
      <c r="S4898" s="1"/>
      <c r="T4898" s="1" t="s">
        <v>333</v>
      </c>
      <c r="U4898" s="1" t="s">
        <v>28</v>
      </c>
      <c r="V4898" t="s">
        <v>29</v>
      </c>
      <c r="W4898"/>
      <c r="X4898" t="s">
        <v>30</v>
      </c>
    </row>
    <row r="4899" spans="2:24">
      <c r="B4899" s="2" t="s">
        <v>7144</v>
      </c>
      <c r="C4899" s="1">
        <v>9939663296</v>
      </c>
      <c r="D4899" s="1"/>
      <c r="E4899" s="1"/>
      <c r="F4899" s="1"/>
      <c r="G4899" s="1" t="s">
        <v>45</v>
      </c>
      <c r="H4899" s="1" t="s">
        <v>476</v>
      </c>
      <c r="I4899"/>
      <c r="J4899"/>
      <c r="K4899"/>
      <c r="L4899"/>
      <c r="M4899"/>
      <c r="N4899"/>
      <c r="O4899"/>
      <c r="Q4899" t="s">
        <v>25</v>
      </c>
      <c r="R4899" s="1"/>
      <c r="S4899" s="1"/>
      <c r="T4899" s="1" t="s">
        <v>849</v>
      </c>
      <c r="U4899" s="1" t="s">
        <v>284</v>
      </c>
      <c r="V4899" t="s">
        <v>29</v>
      </c>
      <c r="W4899"/>
      <c r="X4899" t="s">
        <v>30</v>
      </c>
    </row>
    <row r="4900" spans="2:24">
      <c r="B4900" s="2" t="s">
        <v>7145</v>
      </c>
      <c r="C4900" s="1">
        <v>9760498272</v>
      </c>
      <c r="D4900" s="1"/>
      <c r="E4900" s="1"/>
      <c r="F4900" s="1"/>
      <c r="G4900" s="1" t="s">
        <v>45</v>
      </c>
      <c r="H4900" s="1" t="s">
        <v>476</v>
      </c>
      <c r="I4900"/>
      <c r="J4900"/>
      <c r="K4900"/>
      <c r="L4900"/>
      <c r="M4900"/>
      <c r="N4900"/>
      <c r="O4900"/>
      <c r="Q4900" t="s">
        <v>25</v>
      </c>
      <c r="R4900" s="1"/>
      <c r="S4900" s="1"/>
      <c r="T4900" s="1" t="s">
        <v>139</v>
      </c>
      <c r="U4900" s="1" t="s">
        <v>28</v>
      </c>
      <c r="V4900" t="s">
        <v>29</v>
      </c>
      <c r="W4900"/>
      <c r="X4900" t="s">
        <v>30</v>
      </c>
    </row>
    <row r="4901" spans="2:24">
      <c r="B4901" s="2" t="s">
        <v>7146</v>
      </c>
      <c r="C4901" s="1">
        <v>7812005000</v>
      </c>
      <c r="D4901" s="1"/>
      <c r="E4901" s="1"/>
      <c r="F4901" s="1"/>
      <c r="G4901" s="1" t="s">
        <v>72</v>
      </c>
      <c r="H4901" s="1" t="s">
        <v>46</v>
      </c>
      <c r="I4901"/>
      <c r="J4901"/>
      <c r="K4901"/>
      <c r="L4901"/>
      <c r="M4901"/>
      <c r="N4901"/>
      <c r="O4901"/>
      <c r="Q4901" t="s">
        <v>25</v>
      </c>
      <c r="R4901" s="1" t="s">
        <v>7147</v>
      </c>
      <c r="S4901" s="1"/>
      <c r="T4901" s="1" t="s">
        <v>875</v>
      </c>
      <c r="U4901" s="1" t="s">
        <v>179</v>
      </c>
      <c r="V4901" t="s">
        <v>29</v>
      </c>
      <c r="W4901"/>
      <c r="X4901" t="s">
        <v>30</v>
      </c>
    </row>
    <row r="4902" spans="2:24">
      <c r="B4902" s="2" t="s">
        <v>7148</v>
      </c>
      <c r="C4902" s="1">
        <v>9890929724</v>
      </c>
      <c r="D4902" s="1"/>
      <c r="E4902" s="1"/>
      <c r="F4902" s="1"/>
      <c r="G4902" s="1" t="s">
        <v>72</v>
      </c>
      <c r="H4902" s="1" t="s">
        <v>46</v>
      </c>
      <c r="I4902"/>
      <c r="J4902"/>
      <c r="K4902"/>
      <c r="L4902"/>
      <c r="M4902"/>
      <c r="N4902"/>
      <c r="O4902"/>
      <c r="Q4902" t="s">
        <v>25</v>
      </c>
      <c r="R4902" s="1" t="s">
        <v>7149</v>
      </c>
      <c r="S4902" s="1"/>
      <c r="T4902" s="1" t="s">
        <v>305</v>
      </c>
      <c r="U4902" s="1" t="s">
        <v>33</v>
      </c>
      <c r="V4902" t="s">
        <v>29</v>
      </c>
      <c r="W4902"/>
      <c r="X4902" t="s">
        <v>30</v>
      </c>
    </row>
    <row r="4903" spans="2:24">
      <c r="B4903" s="2" t="s">
        <v>7150</v>
      </c>
      <c r="C4903" s="1">
        <v>9888861619</v>
      </c>
      <c r="D4903" s="1"/>
      <c r="E4903" s="1"/>
      <c r="F4903" s="1"/>
      <c r="G4903" s="1" t="s">
        <v>56</v>
      </c>
      <c r="H4903" s="1" t="s">
        <v>46</v>
      </c>
      <c r="I4903"/>
      <c r="J4903"/>
      <c r="K4903"/>
      <c r="L4903"/>
      <c r="M4903"/>
      <c r="N4903"/>
      <c r="O4903"/>
      <c r="Q4903" t="s">
        <v>25</v>
      </c>
      <c r="R4903" s="1" t="s">
        <v>7151</v>
      </c>
      <c r="S4903" s="1"/>
      <c r="T4903" s="1" t="s">
        <v>7152</v>
      </c>
      <c r="U4903" s="1" t="s">
        <v>182</v>
      </c>
      <c r="V4903" t="s">
        <v>29</v>
      </c>
      <c r="W4903"/>
      <c r="X4903" t="s">
        <v>30</v>
      </c>
    </row>
    <row r="4904" spans="2:24">
      <c r="B4904" s="2" t="s">
        <v>7153</v>
      </c>
      <c r="C4904" s="1">
        <v>9271667576</v>
      </c>
      <c r="D4904" s="1"/>
      <c r="E4904" s="1"/>
      <c r="F4904" s="1"/>
      <c r="G4904" s="1" t="s">
        <v>45</v>
      </c>
      <c r="H4904" s="1" t="s">
        <v>476</v>
      </c>
      <c r="I4904"/>
      <c r="J4904"/>
      <c r="K4904"/>
      <c r="L4904"/>
      <c r="M4904"/>
      <c r="N4904"/>
      <c r="O4904"/>
      <c r="Q4904" t="s">
        <v>25</v>
      </c>
      <c r="R4904" s="1" t="s">
        <v>7154</v>
      </c>
      <c r="S4904" s="1"/>
      <c r="T4904" s="1" t="s">
        <v>457</v>
      </c>
      <c r="U4904" s="1" t="s">
        <v>33</v>
      </c>
      <c r="V4904" t="s">
        <v>29</v>
      </c>
      <c r="W4904"/>
      <c r="X4904" t="s">
        <v>30</v>
      </c>
    </row>
    <row r="4905" spans="2:24">
      <c r="B4905" s="2" t="s">
        <v>7155</v>
      </c>
      <c r="C4905" s="1">
        <v>9416886531</v>
      </c>
      <c r="D4905" s="1"/>
      <c r="E4905" s="1"/>
      <c r="F4905" s="1"/>
      <c r="G4905" s="1" t="s">
        <v>146</v>
      </c>
      <c r="H4905" s="1" t="s">
        <v>476</v>
      </c>
      <c r="I4905"/>
      <c r="J4905"/>
      <c r="K4905"/>
      <c r="L4905"/>
      <c r="M4905"/>
      <c r="N4905"/>
      <c r="O4905"/>
      <c r="Q4905" t="s">
        <v>25</v>
      </c>
      <c r="R4905" s="1"/>
      <c r="S4905" s="1"/>
      <c r="T4905" s="1" t="s">
        <v>271</v>
      </c>
      <c r="U4905" s="1" t="s">
        <v>78</v>
      </c>
      <c r="V4905" t="s">
        <v>29</v>
      </c>
      <c r="W4905"/>
      <c r="X4905" t="s">
        <v>30</v>
      </c>
    </row>
    <row r="4906" spans="2:24">
      <c r="B4906" s="2" t="s">
        <v>7156</v>
      </c>
      <c r="C4906" s="1">
        <v>8527264242</v>
      </c>
      <c r="D4906" s="1"/>
      <c r="E4906" s="1"/>
      <c r="F4906" s="1"/>
      <c r="G4906" s="1" t="s">
        <v>146</v>
      </c>
      <c r="H4906" s="1" t="s">
        <v>247</v>
      </c>
      <c r="I4906"/>
      <c r="J4906"/>
      <c r="K4906"/>
      <c r="L4906"/>
      <c r="M4906"/>
      <c r="N4906"/>
      <c r="O4906"/>
      <c r="Q4906" t="s">
        <v>25</v>
      </c>
      <c r="R4906" s="1" t="s">
        <v>7157</v>
      </c>
      <c r="S4906" s="1"/>
      <c r="T4906" s="1" t="s">
        <v>356</v>
      </c>
      <c r="U4906" s="1" t="s">
        <v>78</v>
      </c>
      <c r="V4906" t="s">
        <v>29</v>
      </c>
      <c r="W4906"/>
      <c r="X4906" t="s">
        <v>30</v>
      </c>
    </row>
    <row r="4907" spans="2:24">
      <c r="B4907" s="2" t="s">
        <v>7158</v>
      </c>
      <c r="C4907" s="1">
        <v>9818040085</v>
      </c>
      <c r="D4907" s="1"/>
      <c r="E4907" s="1"/>
      <c r="F4907" s="1"/>
      <c r="G4907" s="1" t="s">
        <v>146</v>
      </c>
      <c r="H4907" s="1" t="s">
        <v>476</v>
      </c>
      <c r="I4907"/>
      <c r="J4907"/>
      <c r="K4907"/>
      <c r="L4907"/>
      <c r="M4907"/>
      <c r="N4907"/>
      <c r="O4907"/>
      <c r="Q4907" t="s">
        <v>25</v>
      </c>
      <c r="R4907" s="1" t="s">
        <v>7159</v>
      </c>
      <c r="S4907" s="1"/>
      <c r="T4907" s="1" t="s">
        <v>73</v>
      </c>
      <c r="U4907" s="1" t="s">
        <v>53</v>
      </c>
      <c r="V4907" t="s">
        <v>29</v>
      </c>
      <c r="W4907"/>
      <c r="X4907" t="s">
        <v>30</v>
      </c>
    </row>
    <row r="4908" spans="2:24">
      <c r="B4908" s="2" t="s">
        <v>7160</v>
      </c>
      <c r="C4908" s="1">
        <v>9896494887</v>
      </c>
      <c r="D4908" s="1"/>
      <c r="E4908" s="1"/>
      <c r="F4908" s="1"/>
      <c r="G4908" s="1" t="s">
        <v>146</v>
      </c>
      <c r="H4908" s="1" t="s">
        <v>331</v>
      </c>
      <c r="I4908"/>
      <c r="J4908"/>
      <c r="K4908"/>
      <c r="L4908"/>
      <c r="M4908"/>
      <c r="N4908"/>
      <c r="O4908"/>
      <c r="Q4908" t="s">
        <v>25</v>
      </c>
      <c r="R4908" s="1"/>
      <c r="S4908" s="1"/>
      <c r="T4908" s="1" t="s">
        <v>363</v>
      </c>
      <c r="U4908" s="1" t="s">
        <v>78</v>
      </c>
      <c r="V4908" t="s">
        <v>29</v>
      </c>
      <c r="W4908"/>
      <c r="X4908" t="s">
        <v>30</v>
      </c>
    </row>
    <row r="4909" spans="2:24">
      <c r="B4909" s="2" t="s">
        <v>7161</v>
      </c>
      <c r="C4909" s="1">
        <v>9416386305</v>
      </c>
      <c r="D4909" s="1"/>
      <c r="E4909" s="1"/>
      <c r="F4909" s="1"/>
      <c r="G4909" s="1" t="s">
        <v>146</v>
      </c>
      <c r="H4909" s="1" t="s">
        <v>476</v>
      </c>
      <c r="I4909"/>
      <c r="J4909"/>
      <c r="K4909"/>
      <c r="L4909"/>
      <c r="M4909"/>
      <c r="N4909"/>
      <c r="O4909"/>
      <c r="Q4909" t="s">
        <v>25</v>
      </c>
      <c r="R4909" s="1" t="s">
        <v>7162</v>
      </c>
      <c r="S4909" s="1"/>
      <c r="T4909" s="1" t="s">
        <v>7163</v>
      </c>
      <c r="U4909" s="1" t="s">
        <v>78</v>
      </c>
      <c r="V4909" t="s">
        <v>29</v>
      </c>
      <c r="W4909"/>
      <c r="X4909" t="s">
        <v>30</v>
      </c>
    </row>
    <row r="4910" spans="2:24">
      <c r="B4910" s="2" t="s">
        <v>7164</v>
      </c>
      <c r="C4910" s="1">
        <v>9999811357</v>
      </c>
      <c r="D4910" s="1"/>
      <c r="E4910" s="1"/>
      <c r="F4910" s="1"/>
      <c r="G4910" s="1" t="s">
        <v>146</v>
      </c>
      <c r="H4910" s="1" t="s">
        <v>247</v>
      </c>
      <c r="I4910"/>
      <c r="J4910"/>
      <c r="K4910"/>
      <c r="L4910"/>
      <c r="M4910"/>
      <c r="N4910"/>
      <c r="O4910"/>
      <c r="Q4910" t="s">
        <v>25</v>
      </c>
      <c r="R4910" s="1"/>
      <c r="S4910" s="1"/>
      <c r="T4910" s="1" t="s">
        <v>73</v>
      </c>
      <c r="U4910" s="1" t="s">
        <v>53</v>
      </c>
      <c r="V4910" t="s">
        <v>29</v>
      </c>
      <c r="W4910"/>
      <c r="X4910" t="s">
        <v>30</v>
      </c>
    </row>
    <row r="4911" spans="2:24">
      <c r="B4911" s="2" t="s">
        <v>7165</v>
      </c>
      <c r="C4911" s="1">
        <f>919392623335</f>
        <v>919392623335</v>
      </c>
      <c r="D4911" s="1"/>
      <c r="E4911" s="1"/>
      <c r="F4911" s="1"/>
      <c r="G4911" s="1" t="s">
        <v>45</v>
      </c>
      <c r="H4911" s="1" t="s">
        <v>247</v>
      </c>
      <c r="I4911"/>
      <c r="J4911"/>
      <c r="K4911"/>
      <c r="L4911"/>
      <c r="M4911"/>
      <c r="N4911"/>
      <c r="O4911"/>
      <c r="Q4911" t="s">
        <v>25</v>
      </c>
      <c r="R4911" s="1" t="s">
        <v>7166</v>
      </c>
      <c r="S4911" s="1"/>
      <c r="T4911" s="1" t="s">
        <v>7167</v>
      </c>
      <c r="U4911" s="1" t="s">
        <v>276</v>
      </c>
      <c r="V4911" t="s">
        <v>29</v>
      </c>
      <c r="W4911"/>
      <c r="X4911" t="s">
        <v>30</v>
      </c>
    </row>
    <row r="4912" spans="2:24">
      <c r="B4912" s="2" t="s">
        <v>7168</v>
      </c>
      <c r="C4912" s="1">
        <v>8390520860</v>
      </c>
      <c r="D4912" s="1"/>
      <c r="E4912" s="1"/>
      <c r="F4912" s="1"/>
      <c r="G4912" s="1" t="s">
        <v>146</v>
      </c>
      <c r="H4912" s="1" t="s">
        <v>247</v>
      </c>
      <c r="I4912"/>
      <c r="J4912"/>
      <c r="K4912"/>
      <c r="L4912"/>
      <c r="M4912"/>
      <c r="N4912"/>
      <c r="O4912"/>
      <c r="Q4912" t="s">
        <v>25</v>
      </c>
      <c r="R4912" s="1"/>
      <c r="S4912" s="1"/>
      <c r="T4912" s="1" t="s">
        <v>2018</v>
      </c>
      <c r="U4912" s="1" t="s">
        <v>33</v>
      </c>
      <c r="V4912" t="s">
        <v>29</v>
      </c>
      <c r="W4912"/>
      <c r="X4912" t="s">
        <v>30</v>
      </c>
    </row>
    <row r="4913" spans="2:24">
      <c r="B4913" s="2" t="s">
        <v>7169</v>
      </c>
      <c r="C4913" s="1">
        <v>9999613464</v>
      </c>
      <c r="D4913" s="1"/>
      <c r="E4913" s="1"/>
      <c r="F4913" s="1"/>
      <c r="G4913" s="1" t="s">
        <v>72</v>
      </c>
      <c r="H4913" s="1" t="s">
        <v>331</v>
      </c>
      <c r="I4913"/>
      <c r="J4913"/>
      <c r="K4913"/>
      <c r="L4913"/>
      <c r="M4913"/>
      <c r="N4913"/>
      <c r="O4913"/>
      <c r="Q4913" t="s">
        <v>25</v>
      </c>
      <c r="R4913" s="1" t="s">
        <v>7170</v>
      </c>
      <c r="S4913" s="1"/>
      <c r="T4913" s="1" t="s">
        <v>594</v>
      </c>
      <c r="U4913" s="1" t="s">
        <v>53</v>
      </c>
      <c r="V4913" t="s">
        <v>29</v>
      </c>
      <c r="W4913"/>
      <c r="X4913" t="s">
        <v>30</v>
      </c>
    </row>
    <row r="4914" spans="2:24">
      <c r="B4914" s="2" t="s">
        <v>7171</v>
      </c>
      <c r="C4914" s="1">
        <v>8860984865</v>
      </c>
      <c r="D4914" s="1"/>
      <c r="E4914" s="1"/>
      <c r="F4914" s="1"/>
      <c r="G4914" s="1" t="s">
        <v>146</v>
      </c>
      <c r="H4914" s="1" t="s">
        <v>331</v>
      </c>
      <c r="I4914"/>
      <c r="J4914"/>
      <c r="K4914"/>
      <c r="L4914"/>
      <c r="M4914"/>
      <c r="N4914"/>
      <c r="O4914"/>
      <c r="Q4914" t="s">
        <v>25</v>
      </c>
      <c r="R4914" s="1" t="s">
        <v>7172</v>
      </c>
      <c r="S4914" s="1"/>
      <c r="T4914" s="1" t="s">
        <v>301</v>
      </c>
      <c r="U4914" s="1" t="s">
        <v>53</v>
      </c>
      <c r="V4914" t="s">
        <v>29</v>
      </c>
      <c r="W4914"/>
      <c r="X4914" t="s">
        <v>30</v>
      </c>
    </row>
    <row r="4915" spans="2:24">
      <c r="B4915" s="2" t="s">
        <v>7173</v>
      </c>
      <c r="C4915" s="1">
        <v>9764134068</v>
      </c>
      <c r="D4915" s="1"/>
      <c r="E4915" s="1"/>
      <c r="F4915" s="1"/>
      <c r="G4915" s="1" t="s">
        <v>146</v>
      </c>
      <c r="H4915" s="1" t="s">
        <v>331</v>
      </c>
      <c r="I4915"/>
      <c r="J4915"/>
      <c r="K4915"/>
      <c r="L4915"/>
      <c r="M4915"/>
      <c r="N4915"/>
      <c r="O4915"/>
      <c r="Q4915" t="s">
        <v>25</v>
      </c>
      <c r="R4915" s="1" t="s">
        <v>7174</v>
      </c>
      <c r="S4915" s="1"/>
      <c r="T4915" s="1" t="s">
        <v>5155</v>
      </c>
      <c r="U4915" s="1" t="s">
        <v>33</v>
      </c>
      <c r="V4915" t="s">
        <v>29</v>
      </c>
      <c r="W4915"/>
      <c r="X4915" t="s">
        <v>30</v>
      </c>
    </row>
    <row r="4916" spans="2:24">
      <c r="B4916" s="2" t="s">
        <v>7175</v>
      </c>
      <c r="C4916" s="1">
        <v>9910727690</v>
      </c>
      <c r="D4916" s="1"/>
      <c r="E4916" s="1"/>
      <c r="F4916" s="1"/>
      <c r="G4916" s="1" t="s">
        <v>1216</v>
      </c>
      <c r="H4916" s="1" t="s">
        <v>231</v>
      </c>
      <c r="I4916"/>
      <c r="J4916"/>
      <c r="K4916"/>
      <c r="L4916"/>
      <c r="M4916"/>
      <c r="N4916"/>
      <c r="O4916"/>
      <c r="Q4916" t="s">
        <v>25</v>
      </c>
      <c r="R4916" s="1"/>
      <c r="S4916" s="1"/>
      <c r="T4916" s="1" t="s">
        <v>423</v>
      </c>
      <c r="U4916" s="1" t="s">
        <v>28</v>
      </c>
      <c r="V4916" t="s">
        <v>29</v>
      </c>
      <c r="W4916"/>
      <c r="X4916" t="s">
        <v>30</v>
      </c>
    </row>
    <row r="4917" spans="2:24">
      <c r="B4917" s="2" t="s">
        <v>7176</v>
      </c>
      <c r="C4917" s="1">
        <v>8144499982</v>
      </c>
      <c r="D4917" s="1"/>
      <c r="E4917" s="1"/>
      <c r="F4917" s="1"/>
      <c r="G4917" s="1" t="s">
        <v>45</v>
      </c>
      <c r="H4917" s="1" t="s">
        <v>57</v>
      </c>
      <c r="I4917"/>
      <c r="J4917"/>
      <c r="K4917"/>
      <c r="L4917"/>
      <c r="M4917"/>
      <c r="N4917"/>
      <c r="O4917"/>
      <c r="Q4917" t="s">
        <v>25</v>
      </c>
      <c r="R4917" s="1" t="s">
        <v>7177</v>
      </c>
      <c r="S4917" s="1"/>
      <c r="T4917" s="1" t="s">
        <v>178</v>
      </c>
      <c r="U4917" s="1" t="s">
        <v>179</v>
      </c>
      <c r="V4917" t="s">
        <v>29</v>
      </c>
      <c r="W4917"/>
      <c r="X4917" t="s">
        <v>30</v>
      </c>
    </row>
    <row r="4918" spans="2:24">
      <c r="B4918" s="2" t="s">
        <v>7178</v>
      </c>
      <c r="C4918" s="1">
        <v>9711087771</v>
      </c>
      <c r="D4918" s="1"/>
      <c r="E4918" s="1"/>
      <c r="F4918" s="1"/>
      <c r="G4918" s="1" t="s">
        <v>56</v>
      </c>
      <c r="H4918" s="1" t="s">
        <v>247</v>
      </c>
      <c r="I4918"/>
      <c r="J4918"/>
      <c r="K4918"/>
      <c r="L4918"/>
      <c r="M4918"/>
      <c r="N4918"/>
      <c r="O4918"/>
      <c r="Q4918" t="s">
        <v>25</v>
      </c>
      <c r="R4918" s="1"/>
      <c r="S4918" s="1"/>
      <c r="T4918" s="1" t="s">
        <v>39</v>
      </c>
      <c r="U4918" s="1" t="s">
        <v>28</v>
      </c>
      <c r="V4918" t="s">
        <v>29</v>
      </c>
      <c r="W4918"/>
      <c r="X4918" t="s">
        <v>30</v>
      </c>
    </row>
    <row r="4919" spans="2:24">
      <c r="B4919" s="2" t="s">
        <v>7179</v>
      </c>
      <c r="C4919" s="1">
        <v>9837057600</v>
      </c>
      <c r="D4919" s="1"/>
      <c r="E4919" s="1"/>
      <c r="F4919" s="1"/>
      <c r="G4919" s="1" t="s">
        <v>146</v>
      </c>
      <c r="H4919" s="1" t="s">
        <v>247</v>
      </c>
      <c r="I4919"/>
      <c r="J4919"/>
      <c r="K4919"/>
      <c r="L4919"/>
      <c r="M4919"/>
      <c r="N4919"/>
      <c r="O4919"/>
      <c r="Q4919" t="s">
        <v>25</v>
      </c>
      <c r="R4919" s="1" t="s">
        <v>7180</v>
      </c>
      <c r="S4919" s="1"/>
      <c r="T4919" s="1" t="s">
        <v>1326</v>
      </c>
      <c r="U4919" s="1" t="s">
        <v>28</v>
      </c>
      <c r="V4919" t="s">
        <v>29</v>
      </c>
      <c r="W4919"/>
      <c r="X4919" t="s">
        <v>30</v>
      </c>
    </row>
    <row r="4920" spans="2:24">
      <c r="B4920" s="2" t="s">
        <v>7181</v>
      </c>
      <c r="C4920" s="1">
        <v>9582185353</v>
      </c>
      <c r="D4920" s="1"/>
      <c r="E4920" s="1"/>
      <c r="F4920" s="1"/>
      <c r="G4920" s="1" t="s">
        <v>146</v>
      </c>
      <c r="H4920" s="1" t="s">
        <v>247</v>
      </c>
      <c r="I4920"/>
      <c r="J4920"/>
      <c r="K4920"/>
      <c r="L4920"/>
      <c r="M4920"/>
      <c r="N4920"/>
      <c r="O4920"/>
      <c r="Q4920" t="s">
        <v>25</v>
      </c>
      <c r="R4920" s="1"/>
      <c r="S4920" s="1"/>
      <c r="T4920" s="1" t="s">
        <v>374</v>
      </c>
      <c r="U4920" s="1" t="s">
        <v>78</v>
      </c>
      <c r="V4920" t="s">
        <v>29</v>
      </c>
      <c r="W4920"/>
      <c r="X4920" t="s">
        <v>30</v>
      </c>
    </row>
    <row r="4921" spans="2:24">
      <c r="B4921" s="2" t="s">
        <v>7182</v>
      </c>
      <c r="C4921" s="1">
        <v>9932011102</v>
      </c>
      <c r="D4921" s="1"/>
      <c r="E4921" s="1"/>
      <c r="F4921" s="1"/>
      <c r="G4921" s="1" t="s">
        <v>45</v>
      </c>
      <c r="H4921" s="1" t="s">
        <v>247</v>
      </c>
      <c r="I4921"/>
      <c r="J4921"/>
      <c r="K4921"/>
      <c r="L4921"/>
      <c r="M4921"/>
      <c r="N4921"/>
      <c r="O4921"/>
      <c r="Q4921" t="s">
        <v>25</v>
      </c>
      <c r="R4921" s="1"/>
      <c r="S4921" s="1"/>
      <c r="T4921" s="1" t="s">
        <v>1243</v>
      </c>
      <c r="U4921" s="1" t="s">
        <v>70</v>
      </c>
      <c r="V4921" t="s">
        <v>29</v>
      </c>
      <c r="W4921"/>
      <c r="X4921" t="s">
        <v>30</v>
      </c>
    </row>
    <row r="4922" spans="2:24">
      <c r="B4922" s="2" t="s">
        <v>7183</v>
      </c>
      <c r="C4922" s="1">
        <v>9899092200</v>
      </c>
      <c r="D4922" s="1"/>
      <c r="E4922" s="1"/>
      <c r="F4922" s="1"/>
      <c r="G4922" s="1" t="s">
        <v>146</v>
      </c>
      <c r="H4922" s="1" t="s">
        <v>247</v>
      </c>
      <c r="I4922"/>
      <c r="J4922"/>
      <c r="K4922"/>
      <c r="L4922"/>
      <c r="M4922"/>
      <c r="N4922"/>
      <c r="O4922"/>
      <c r="Q4922" t="s">
        <v>25</v>
      </c>
      <c r="R4922" s="1"/>
      <c r="S4922" s="1"/>
      <c r="T4922" s="1" t="s">
        <v>73</v>
      </c>
      <c r="U4922" s="1" t="s">
        <v>53</v>
      </c>
      <c r="V4922" t="s">
        <v>29</v>
      </c>
      <c r="W4922"/>
      <c r="X4922" t="s">
        <v>30</v>
      </c>
    </row>
    <row r="4923" spans="2:24">
      <c r="B4923" s="2" t="s">
        <v>7184</v>
      </c>
      <c r="C4923" s="1">
        <v>8851154521</v>
      </c>
      <c r="D4923" s="1"/>
      <c r="E4923" s="1"/>
      <c r="F4923" s="1"/>
      <c r="G4923" s="1" t="s">
        <v>146</v>
      </c>
      <c r="H4923" s="1" t="s">
        <v>247</v>
      </c>
      <c r="I4923"/>
      <c r="J4923"/>
      <c r="K4923"/>
      <c r="L4923"/>
      <c r="M4923"/>
      <c r="N4923"/>
      <c r="O4923"/>
      <c r="Q4923" t="s">
        <v>25</v>
      </c>
      <c r="R4923" s="1"/>
      <c r="S4923" s="1"/>
      <c r="T4923" s="1" t="s">
        <v>301</v>
      </c>
      <c r="U4923" s="1" t="s">
        <v>53</v>
      </c>
      <c r="V4923" t="s">
        <v>29</v>
      </c>
      <c r="W4923"/>
      <c r="X4923" t="s">
        <v>30</v>
      </c>
    </row>
    <row r="4924" spans="2:24">
      <c r="B4924" s="2" t="s">
        <v>7185</v>
      </c>
      <c r="C4924" s="1">
        <v>9911952660</v>
      </c>
      <c r="D4924" s="1"/>
      <c r="E4924" s="1"/>
      <c r="F4924" s="1"/>
      <c r="G4924" s="1" t="s">
        <v>146</v>
      </c>
      <c r="H4924" s="1" t="s">
        <v>476</v>
      </c>
      <c r="I4924"/>
      <c r="J4924"/>
      <c r="K4924"/>
      <c r="L4924"/>
      <c r="M4924"/>
      <c r="N4924"/>
      <c r="O4924"/>
      <c r="Q4924" t="s">
        <v>25</v>
      </c>
      <c r="R4924" s="1" t="s">
        <v>7186</v>
      </c>
      <c r="S4924" s="1"/>
      <c r="T4924" s="1" t="s">
        <v>789</v>
      </c>
      <c r="U4924" s="1" t="s">
        <v>53</v>
      </c>
      <c r="V4924" t="s">
        <v>29</v>
      </c>
      <c r="W4924"/>
      <c r="X4924" t="s">
        <v>30</v>
      </c>
    </row>
    <row r="4925" spans="2:24">
      <c r="B4925" s="2" t="s">
        <v>7187</v>
      </c>
      <c r="C4925" s="1">
        <v>9871052809</v>
      </c>
      <c r="D4925" s="1"/>
      <c r="E4925" s="1"/>
      <c r="F4925" s="1"/>
      <c r="G4925" s="1" t="s">
        <v>146</v>
      </c>
      <c r="H4925" s="1" t="s">
        <v>247</v>
      </c>
      <c r="I4925"/>
      <c r="J4925"/>
      <c r="K4925"/>
      <c r="L4925"/>
      <c r="M4925"/>
      <c r="N4925"/>
      <c r="O4925"/>
      <c r="Q4925" t="s">
        <v>25</v>
      </c>
      <c r="R4925" s="1"/>
      <c r="S4925" s="1"/>
      <c r="T4925" s="1" t="s">
        <v>301</v>
      </c>
      <c r="U4925" s="1" t="s">
        <v>53</v>
      </c>
      <c r="V4925" t="s">
        <v>29</v>
      </c>
      <c r="W4925"/>
      <c r="X4925" t="s">
        <v>30</v>
      </c>
    </row>
    <row r="4926" spans="2:24">
      <c r="B4926" s="2" t="s">
        <v>7188</v>
      </c>
      <c r="C4926" s="1">
        <f>919719260200</f>
        <v>919719260200</v>
      </c>
      <c r="D4926" s="1"/>
      <c r="E4926" s="1"/>
      <c r="F4926" s="1"/>
      <c r="G4926" s="1" t="s">
        <v>45</v>
      </c>
      <c r="H4926" s="1" t="s">
        <v>247</v>
      </c>
      <c r="I4926"/>
      <c r="J4926"/>
      <c r="K4926"/>
      <c r="L4926"/>
      <c r="M4926"/>
      <c r="N4926"/>
      <c r="O4926"/>
      <c r="Q4926" t="s">
        <v>25</v>
      </c>
      <c r="R4926" s="1" t="s">
        <v>7189</v>
      </c>
      <c r="S4926" s="1"/>
      <c r="T4926" s="1" t="s">
        <v>139</v>
      </c>
      <c r="U4926" s="1" t="s">
        <v>28</v>
      </c>
      <c r="V4926" t="s">
        <v>29</v>
      </c>
      <c r="W4926"/>
      <c r="X4926" t="s">
        <v>30</v>
      </c>
    </row>
    <row r="4927" spans="2:24">
      <c r="B4927" s="2" t="s">
        <v>7190</v>
      </c>
      <c r="C4927" s="1">
        <v>9897905732</v>
      </c>
      <c r="D4927" s="1"/>
      <c r="E4927" s="1"/>
      <c r="F4927" s="1"/>
      <c r="G4927" s="1" t="s">
        <v>146</v>
      </c>
      <c r="H4927" s="1" t="s">
        <v>331</v>
      </c>
      <c r="I4927"/>
      <c r="J4927"/>
      <c r="K4927"/>
      <c r="L4927"/>
      <c r="M4927"/>
      <c r="N4927"/>
      <c r="O4927"/>
      <c r="Q4927" t="s">
        <v>25</v>
      </c>
      <c r="R4927" s="1" t="s">
        <v>7191</v>
      </c>
      <c r="S4927" s="1"/>
      <c r="T4927" s="1" t="s">
        <v>328</v>
      </c>
      <c r="U4927" s="1" t="s">
        <v>28</v>
      </c>
      <c r="V4927" t="s">
        <v>29</v>
      </c>
      <c r="W4927"/>
      <c r="X4927" t="s">
        <v>30</v>
      </c>
    </row>
    <row r="4928" spans="2:24">
      <c r="B4928" s="2" t="s">
        <v>7192</v>
      </c>
      <c r="C4928" s="1">
        <v>9466727774</v>
      </c>
      <c r="D4928" s="1"/>
      <c r="E4928" s="1"/>
      <c r="F4928" s="1"/>
      <c r="G4928" s="1" t="s">
        <v>146</v>
      </c>
      <c r="H4928" s="1" t="s">
        <v>247</v>
      </c>
      <c r="I4928"/>
      <c r="J4928"/>
      <c r="K4928"/>
      <c r="L4928"/>
      <c r="M4928"/>
      <c r="N4928"/>
      <c r="O4928"/>
      <c r="Q4928" t="s">
        <v>25</v>
      </c>
      <c r="R4928" s="1" t="s">
        <v>7193</v>
      </c>
      <c r="S4928" s="1"/>
      <c r="T4928" s="1" t="s">
        <v>1550</v>
      </c>
      <c r="U4928" s="1" t="s">
        <v>78</v>
      </c>
      <c r="V4928" t="s">
        <v>29</v>
      </c>
      <c r="W4928"/>
      <c r="X4928" t="s">
        <v>30</v>
      </c>
    </row>
    <row r="4929" spans="2:24">
      <c r="B4929" s="2" t="s">
        <v>7194</v>
      </c>
      <c r="C4929" s="1">
        <f>919250876239</f>
        <v>919250876239</v>
      </c>
      <c r="D4929" s="1"/>
      <c r="E4929" s="1"/>
      <c r="F4929" s="1"/>
      <c r="G4929" s="1" t="s">
        <v>146</v>
      </c>
      <c r="H4929" s="1" t="s">
        <v>331</v>
      </c>
      <c r="I4929"/>
      <c r="J4929"/>
      <c r="K4929"/>
      <c r="L4929"/>
      <c r="M4929"/>
      <c r="N4929"/>
      <c r="O4929"/>
      <c r="Q4929" t="s">
        <v>25</v>
      </c>
      <c r="R4929" s="1"/>
      <c r="S4929" s="1"/>
      <c r="T4929" s="1" t="s">
        <v>594</v>
      </c>
      <c r="U4929" s="1" t="s">
        <v>53</v>
      </c>
      <c r="V4929" t="s">
        <v>29</v>
      </c>
      <c r="W4929"/>
      <c r="X4929" t="s">
        <v>30</v>
      </c>
    </row>
    <row r="4930" spans="2:24">
      <c r="B4930" s="2" t="s">
        <v>7195</v>
      </c>
      <c r="C4930" s="1">
        <v>8059892850</v>
      </c>
      <c r="D4930" s="1"/>
      <c r="E4930" s="1"/>
      <c r="F4930" s="1"/>
      <c r="G4930" s="1" t="s">
        <v>146</v>
      </c>
      <c r="H4930" s="1" t="s">
        <v>331</v>
      </c>
      <c r="I4930"/>
      <c r="J4930"/>
      <c r="K4930"/>
      <c r="L4930"/>
      <c r="M4930"/>
      <c r="N4930"/>
      <c r="O4930"/>
      <c r="Q4930" t="s">
        <v>25</v>
      </c>
      <c r="R4930" s="1"/>
      <c r="S4930" s="1"/>
      <c r="T4930" s="1" t="s">
        <v>356</v>
      </c>
      <c r="U4930" s="1" t="s">
        <v>78</v>
      </c>
      <c r="V4930" t="s">
        <v>29</v>
      </c>
      <c r="W4930"/>
      <c r="X4930" t="s">
        <v>30</v>
      </c>
    </row>
    <row r="4931" spans="2:24">
      <c r="B4931" s="2" t="s">
        <v>7196</v>
      </c>
      <c r="C4931" s="1">
        <v>7774011887</v>
      </c>
      <c r="D4931" s="1"/>
      <c r="E4931" s="1"/>
      <c r="F4931" s="1"/>
      <c r="G4931" s="1" t="s">
        <v>2644</v>
      </c>
      <c r="H4931" s="1" t="s">
        <v>57</v>
      </c>
      <c r="I4931"/>
      <c r="J4931"/>
      <c r="K4931"/>
      <c r="L4931"/>
      <c r="M4931"/>
      <c r="N4931"/>
      <c r="O4931"/>
      <c r="Q4931" t="s">
        <v>25</v>
      </c>
      <c r="R4931" s="1" t="s">
        <v>7197</v>
      </c>
      <c r="S4931" s="1"/>
      <c r="T4931" s="1" t="s">
        <v>305</v>
      </c>
      <c r="U4931" s="1" t="s">
        <v>33</v>
      </c>
      <c r="V4931" t="s">
        <v>29</v>
      </c>
      <c r="W4931"/>
      <c r="X4931" t="s">
        <v>30</v>
      </c>
    </row>
    <row r="4932" spans="2:24">
      <c r="B4932" s="2" t="s">
        <v>7198</v>
      </c>
      <c r="C4932" s="1">
        <v>8527281114</v>
      </c>
      <c r="D4932" s="1"/>
      <c r="E4932" s="1"/>
      <c r="F4932" s="1"/>
      <c r="G4932" s="1" t="s">
        <v>146</v>
      </c>
      <c r="H4932" s="1" t="s">
        <v>331</v>
      </c>
      <c r="I4932"/>
      <c r="J4932"/>
      <c r="K4932"/>
      <c r="L4932"/>
      <c r="M4932"/>
      <c r="N4932"/>
      <c r="O4932"/>
      <c r="Q4932" t="s">
        <v>25</v>
      </c>
      <c r="R4932" s="1"/>
      <c r="S4932" s="1"/>
      <c r="T4932" s="1" t="s">
        <v>305</v>
      </c>
      <c r="U4932" s="1" t="s">
        <v>33</v>
      </c>
      <c r="V4932" t="s">
        <v>29</v>
      </c>
      <c r="W4932"/>
      <c r="X4932" t="s">
        <v>30</v>
      </c>
    </row>
    <row r="4933" spans="2:24">
      <c r="B4933" s="2" t="s">
        <v>7199</v>
      </c>
      <c r="C4933" s="1">
        <v>9899966938</v>
      </c>
      <c r="D4933" s="1"/>
      <c r="E4933" s="1"/>
      <c r="F4933" s="1"/>
      <c r="G4933" s="1" t="s">
        <v>146</v>
      </c>
      <c r="H4933" s="1" t="s">
        <v>247</v>
      </c>
      <c r="I4933"/>
      <c r="J4933"/>
      <c r="K4933"/>
      <c r="L4933"/>
      <c r="M4933"/>
      <c r="N4933"/>
      <c r="O4933"/>
      <c r="Q4933" t="s">
        <v>25</v>
      </c>
      <c r="R4933" s="1"/>
      <c r="S4933" s="1"/>
      <c r="T4933" s="1" t="s">
        <v>843</v>
      </c>
      <c r="U4933" s="1" t="s">
        <v>78</v>
      </c>
      <c r="V4933" t="s">
        <v>29</v>
      </c>
      <c r="W4933"/>
      <c r="X4933" t="s">
        <v>30</v>
      </c>
    </row>
    <row r="4934" spans="2:24">
      <c r="B4934" s="2" t="s">
        <v>7200</v>
      </c>
      <c r="C4934" s="1">
        <v>9871195155</v>
      </c>
      <c r="D4934" s="1"/>
      <c r="E4934" s="1"/>
      <c r="F4934" s="1"/>
      <c r="G4934" s="1" t="s">
        <v>72</v>
      </c>
      <c r="H4934" s="1" t="s">
        <v>57</v>
      </c>
      <c r="I4934"/>
      <c r="J4934"/>
      <c r="K4934"/>
      <c r="L4934"/>
      <c r="M4934"/>
      <c r="N4934"/>
      <c r="O4934"/>
      <c r="Q4934" t="s">
        <v>25</v>
      </c>
      <c r="R4934" s="1" t="s">
        <v>7201</v>
      </c>
      <c r="S4934" s="1"/>
      <c r="T4934" s="1" t="s">
        <v>734</v>
      </c>
      <c r="U4934" s="1" t="s">
        <v>289</v>
      </c>
      <c r="V4934" t="s">
        <v>29</v>
      </c>
      <c r="W4934"/>
      <c r="X4934" t="s">
        <v>30</v>
      </c>
    </row>
    <row r="4935" spans="2:24">
      <c r="B4935" s="2" t="s">
        <v>7202</v>
      </c>
      <c r="C4935" s="1">
        <v>9711378159</v>
      </c>
      <c r="D4935" s="1"/>
      <c r="E4935" s="1"/>
      <c r="F4935" s="1"/>
      <c r="G4935" s="1" t="s">
        <v>1956</v>
      </c>
      <c r="H4935" s="1" t="s">
        <v>476</v>
      </c>
      <c r="I4935"/>
      <c r="J4935"/>
      <c r="K4935"/>
      <c r="L4935"/>
      <c r="M4935"/>
      <c r="N4935"/>
      <c r="O4935"/>
      <c r="Q4935" t="s">
        <v>25</v>
      </c>
      <c r="R4935" s="1"/>
      <c r="S4935" s="1"/>
      <c r="T4935" s="1" t="s">
        <v>93</v>
      </c>
      <c r="U4935" s="1" t="s">
        <v>53</v>
      </c>
      <c r="V4935" t="s">
        <v>29</v>
      </c>
      <c r="W4935"/>
      <c r="X4935" t="s">
        <v>30</v>
      </c>
    </row>
    <row r="4936" spans="2:24">
      <c r="B4936" s="2" t="s">
        <v>7203</v>
      </c>
      <c r="C4936" s="1">
        <f>919328085084</f>
        <v>919328085084</v>
      </c>
      <c r="D4936" s="1"/>
      <c r="E4936" s="1"/>
      <c r="F4936" s="1"/>
      <c r="G4936" s="1" t="s">
        <v>72</v>
      </c>
      <c r="H4936" s="1" t="s">
        <v>46</v>
      </c>
      <c r="I4936"/>
      <c r="J4936"/>
      <c r="K4936"/>
      <c r="L4936"/>
      <c r="M4936"/>
      <c r="N4936"/>
      <c r="O4936"/>
      <c r="Q4936" t="s">
        <v>25</v>
      </c>
      <c r="R4936" s="1" t="s">
        <v>7204</v>
      </c>
      <c r="S4936" s="1"/>
      <c r="T4936" s="1" t="s">
        <v>7205</v>
      </c>
      <c r="U4936" s="1" t="s">
        <v>116</v>
      </c>
      <c r="V4936" t="s">
        <v>29</v>
      </c>
      <c r="W4936"/>
      <c r="X4936" t="s">
        <v>30</v>
      </c>
    </row>
    <row r="4937" spans="2:24">
      <c r="B4937" s="2" t="s">
        <v>7206</v>
      </c>
      <c r="C4937" s="1">
        <v>9811862115</v>
      </c>
      <c r="D4937" s="1"/>
      <c r="E4937" s="1"/>
      <c r="F4937" s="1"/>
      <c r="G4937" s="1" t="s">
        <v>915</v>
      </c>
      <c r="H4937" s="1" t="s">
        <v>57</v>
      </c>
      <c r="I4937"/>
      <c r="J4937"/>
      <c r="K4937"/>
      <c r="L4937"/>
      <c r="M4937"/>
      <c r="N4937"/>
      <c r="O4937"/>
      <c r="Q4937" t="s">
        <v>25</v>
      </c>
      <c r="R4937" s="1" t="s">
        <v>7207</v>
      </c>
      <c r="S4937" s="1"/>
      <c r="T4937" s="1" t="s">
        <v>93</v>
      </c>
      <c r="U4937" s="1" t="s">
        <v>53</v>
      </c>
      <c r="V4937" t="s">
        <v>29</v>
      </c>
      <c r="W4937"/>
      <c r="X4937" t="s">
        <v>30</v>
      </c>
    </row>
    <row r="4938" spans="2:24">
      <c r="B4938" s="2" t="s">
        <v>7208</v>
      </c>
      <c r="C4938" s="1">
        <v>8339922024</v>
      </c>
      <c r="D4938" s="1"/>
      <c r="E4938" s="1"/>
      <c r="F4938" s="1"/>
      <c r="G4938" s="1" t="s">
        <v>45</v>
      </c>
      <c r="H4938" s="1" t="s">
        <v>409</v>
      </c>
      <c r="I4938"/>
      <c r="J4938"/>
      <c r="K4938"/>
      <c r="L4938"/>
      <c r="M4938"/>
      <c r="N4938"/>
      <c r="O4938"/>
      <c r="Q4938" t="s">
        <v>25</v>
      </c>
      <c r="R4938" s="1"/>
      <c r="S4938" s="1"/>
      <c r="T4938" s="1" t="s">
        <v>3525</v>
      </c>
      <c r="U4938" s="1" t="s">
        <v>240</v>
      </c>
      <c r="V4938" t="s">
        <v>29</v>
      </c>
      <c r="W4938"/>
      <c r="X4938" t="s">
        <v>30</v>
      </c>
    </row>
    <row r="4939" spans="2:24">
      <c r="B4939" s="2" t="s">
        <v>7209</v>
      </c>
      <c r="C4939" s="1">
        <v>9963999123</v>
      </c>
      <c r="D4939" s="1"/>
      <c r="E4939" s="1"/>
      <c r="F4939" s="1"/>
      <c r="G4939" s="1" t="s">
        <v>45</v>
      </c>
      <c r="H4939" s="1" t="s">
        <v>743</v>
      </c>
      <c r="I4939"/>
      <c r="J4939"/>
      <c r="K4939"/>
      <c r="L4939"/>
      <c r="M4939"/>
      <c r="N4939"/>
      <c r="O4939"/>
      <c r="Q4939" t="s">
        <v>25</v>
      </c>
      <c r="R4939" s="1"/>
      <c r="S4939" s="1"/>
      <c r="T4939" s="1" t="s">
        <v>184</v>
      </c>
      <c r="U4939" s="1" t="s">
        <v>185</v>
      </c>
      <c r="V4939" t="s">
        <v>29</v>
      </c>
      <c r="W4939"/>
      <c r="X4939" t="s">
        <v>30</v>
      </c>
    </row>
    <row r="4940" spans="2:24">
      <c r="B4940" s="2" t="s">
        <v>7210</v>
      </c>
      <c r="C4940" s="1">
        <v>8220561607</v>
      </c>
      <c r="D4940" s="1"/>
      <c r="E4940" s="1"/>
      <c r="F4940" s="1"/>
      <c r="G4940" s="1" t="s">
        <v>915</v>
      </c>
      <c r="H4940" s="1" t="s">
        <v>57</v>
      </c>
      <c r="I4940"/>
      <c r="J4940"/>
      <c r="K4940"/>
      <c r="L4940"/>
      <c r="M4940"/>
      <c r="N4940"/>
      <c r="O4940"/>
      <c r="Q4940" t="s">
        <v>25</v>
      </c>
      <c r="R4940" s="1" t="s">
        <v>7211</v>
      </c>
      <c r="S4940" s="1"/>
      <c r="T4940" s="1" t="s">
        <v>1108</v>
      </c>
      <c r="U4940" s="1" t="s">
        <v>179</v>
      </c>
      <c r="V4940" t="s">
        <v>29</v>
      </c>
      <c r="W4940"/>
      <c r="X4940" t="s">
        <v>30</v>
      </c>
    </row>
    <row r="4941" spans="2:24">
      <c r="B4941" s="2" t="s">
        <v>7212</v>
      </c>
      <c r="C4941" s="1">
        <v>9625452230</v>
      </c>
      <c r="D4941" s="1"/>
      <c r="E4941" s="1"/>
      <c r="F4941" s="1"/>
      <c r="G4941" s="1" t="s">
        <v>56</v>
      </c>
      <c r="H4941" s="1" t="s">
        <v>4543</v>
      </c>
      <c r="I4941"/>
      <c r="J4941"/>
      <c r="K4941"/>
      <c r="L4941"/>
      <c r="M4941"/>
      <c r="N4941"/>
      <c r="O4941"/>
      <c r="Q4941" t="s">
        <v>25</v>
      </c>
      <c r="R4941" s="1"/>
      <c r="S4941" s="1"/>
      <c r="T4941" s="1" t="s">
        <v>356</v>
      </c>
      <c r="U4941" s="1" t="s">
        <v>78</v>
      </c>
      <c r="V4941" t="s">
        <v>29</v>
      </c>
      <c r="W4941"/>
      <c r="X4941" t="s">
        <v>30</v>
      </c>
    </row>
    <row r="4942" spans="2:24">
      <c r="B4942" s="2" t="s">
        <v>7213</v>
      </c>
      <c r="C4942" s="1">
        <v>8200257236</v>
      </c>
      <c r="D4942" s="1"/>
      <c r="E4942" s="1"/>
      <c r="F4942" s="1"/>
      <c r="G4942" s="1" t="s">
        <v>1216</v>
      </c>
      <c r="H4942" s="1" t="s">
        <v>46</v>
      </c>
      <c r="I4942"/>
      <c r="J4942"/>
      <c r="K4942"/>
      <c r="L4942"/>
      <c r="M4942"/>
      <c r="N4942"/>
      <c r="O4942"/>
      <c r="Q4942" t="s">
        <v>25</v>
      </c>
      <c r="R4942" s="1"/>
      <c r="S4942" s="1"/>
      <c r="T4942" s="1" t="s">
        <v>374</v>
      </c>
      <c r="U4942" s="1" t="s">
        <v>78</v>
      </c>
      <c r="V4942" t="s">
        <v>29</v>
      </c>
      <c r="W4942"/>
      <c r="X4942" t="s">
        <v>30</v>
      </c>
    </row>
    <row r="4943" spans="2:24">
      <c r="B4943" s="2" t="s">
        <v>7214</v>
      </c>
      <c r="C4943" s="1">
        <v>7001044922</v>
      </c>
      <c r="D4943" s="1"/>
      <c r="E4943" s="1"/>
      <c r="F4943" s="1"/>
      <c r="G4943" s="1" t="s">
        <v>146</v>
      </c>
      <c r="H4943" s="1" t="s">
        <v>1268</v>
      </c>
      <c r="I4943"/>
      <c r="J4943"/>
      <c r="K4943"/>
      <c r="L4943"/>
      <c r="M4943"/>
      <c r="N4943"/>
      <c r="O4943"/>
      <c r="Q4943" t="s">
        <v>25</v>
      </c>
      <c r="R4943" s="1"/>
      <c r="S4943" s="1"/>
      <c r="T4943" s="1" t="s">
        <v>7215</v>
      </c>
      <c r="U4943" s="1" t="s">
        <v>70</v>
      </c>
      <c r="V4943" t="s">
        <v>29</v>
      </c>
      <c r="W4943"/>
      <c r="X4943" t="s">
        <v>30</v>
      </c>
    </row>
    <row r="4944" spans="2:24">
      <c r="B4944" s="2" t="s">
        <v>7216</v>
      </c>
      <c r="C4944" s="1">
        <v>9310231883</v>
      </c>
      <c r="D4944" s="1"/>
      <c r="E4944" s="1"/>
      <c r="F4944" s="1"/>
      <c r="G4944" s="1" t="s">
        <v>199</v>
      </c>
      <c r="H4944" s="1" t="s">
        <v>57</v>
      </c>
      <c r="I4944"/>
      <c r="J4944"/>
      <c r="K4944"/>
      <c r="L4944"/>
      <c r="M4944"/>
      <c r="N4944"/>
      <c r="O4944"/>
      <c r="Q4944" t="s">
        <v>25</v>
      </c>
      <c r="R4944" s="1"/>
      <c r="S4944" s="1"/>
      <c r="T4944" s="1" t="s">
        <v>39</v>
      </c>
      <c r="U4944" s="1" t="s">
        <v>28</v>
      </c>
      <c r="V4944" t="s">
        <v>29</v>
      </c>
      <c r="W4944"/>
      <c r="X4944" t="s">
        <v>30</v>
      </c>
    </row>
    <row r="4945" spans="2:24">
      <c r="B4945" s="2" t="s">
        <v>7217</v>
      </c>
      <c r="C4945" s="1">
        <v>9471652513</v>
      </c>
      <c r="D4945" s="1"/>
      <c r="E4945" s="1"/>
      <c r="F4945" s="1"/>
      <c r="G4945" s="1" t="s">
        <v>146</v>
      </c>
      <c r="H4945" s="1" t="s">
        <v>695</v>
      </c>
      <c r="I4945"/>
      <c r="J4945"/>
      <c r="K4945"/>
      <c r="L4945"/>
      <c r="M4945"/>
      <c r="N4945"/>
      <c r="O4945"/>
      <c r="Q4945" t="s">
        <v>25</v>
      </c>
      <c r="R4945" s="1" t="s">
        <v>7218</v>
      </c>
      <c r="S4945" s="1"/>
      <c r="T4945" s="1" t="s">
        <v>7219</v>
      </c>
      <c r="U4945" s="1" t="s">
        <v>284</v>
      </c>
      <c r="V4945" t="s">
        <v>29</v>
      </c>
      <c r="W4945"/>
      <c r="X4945" t="s">
        <v>30</v>
      </c>
    </row>
    <row r="4946" spans="2:24">
      <c r="B4946" s="2" t="s">
        <v>7220</v>
      </c>
      <c r="C4946" s="1">
        <v>7096015274</v>
      </c>
      <c r="D4946" s="1"/>
      <c r="E4946" s="1"/>
      <c r="F4946" s="1"/>
      <c r="G4946" s="1" t="s">
        <v>1216</v>
      </c>
      <c r="H4946" s="1" t="s">
        <v>46</v>
      </c>
      <c r="I4946"/>
      <c r="J4946"/>
      <c r="K4946"/>
      <c r="L4946"/>
      <c r="M4946"/>
      <c r="N4946"/>
      <c r="O4946"/>
      <c r="Q4946" t="s">
        <v>25</v>
      </c>
      <c r="R4946" s="1"/>
      <c r="S4946" s="1"/>
      <c r="T4946" s="1" t="s">
        <v>965</v>
      </c>
      <c r="U4946" s="1" t="s">
        <v>116</v>
      </c>
      <c r="V4946" t="s">
        <v>29</v>
      </c>
      <c r="W4946"/>
      <c r="X4946" t="s">
        <v>30</v>
      </c>
    </row>
    <row r="4947" spans="2:24">
      <c r="B4947" s="2" t="s">
        <v>7221</v>
      </c>
      <c r="C4947" s="1">
        <v>9215862409</v>
      </c>
      <c r="D4947" s="1"/>
      <c r="E4947" s="1"/>
      <c r="F4947" s="1"/>
      <c r="G4947" s="1" t="s">
        <v>146</v>
      </c>
      <c r="H4947" s="1" t="s">
        <v>331</v>
      </c>
      <c r="I4947"/>
      <c r="J4947"/>
      <c r="K4947"/>
      <c r="L4947"/>
      <c r="M4947"/>
      <c r="N4947"/>
      <c r="O4947"/>
      <c r="Q4947" t="s">
        <v>25</v>
      </c>
      <c r="R4947" s="1"/>
      <c r="S4947" s="1"/>
      <c r="T4947" s="1" t="s">
        <v>7163</v>
      </c>
      <c r="U4947" s="1" t="s">
        <v>78</v>
      </c>
      <c r="V4947" t="s">
        <v>29</v>
      </c>
      <c r="W4947"/>
      <c r="X4947" t="s">
        <v>30</v>
      </c>
    </row>
    <row r="4948" spans="2:24">
      <c r="B4948" s="2" t="s">
        <v>7222</v>
      </c>
      <c r="C4948" s="1">
        <v>9439275566</v>
      </c>
      <c r="D4948" s="1"/>
      <c r="E4948" s="1"/>
      <c r="F4948" s="1"/>
      <c r="G4948" s="1" t="s">
        <v>56</v>
      </c>
      <c r="H4948" s="1" t="s">
        <v>46</v>
      </c>
      <c r="I4948"/>
      <c r="J4948"/>
      <c r="K4948"/>
      <c r="L4948"/>
      <c r="M4948"/>
      <c r="N4948"/>
      <c r="O4948"/>
      <c r="Q4948" t="s">
        <v>25</v>
      </c>
      <c r="R4948" s="1" t="s">
        <v>7223</v>
      </c>
      <c r="S4948" s="1"/>
      <c r="T4948" s="1" t="s">
        <v>4169</v>
      </c>
      <c r="U4948" s="1" t="s">
        <v>240</v>
      </c>
      <c r="V4948" t="s">
        <v>29</v>
      </c>
      <c r="W4948"/>
      <c r="X4948" t="s">
        <v>30</v>
      </c>
    </row>
    <row r="4949" spans="2:24">
      <c r="B4949" s="2" t="s">
        <v>7224</v>
      </c>
      <c r="C4949" s="1">
        <v>7206361885</v>
      </c>
      <c r="D4949" s="1"/>
      <c r="E4949" s="1"/>
      <c r="F4949" s="1"/>
      <c r="G4949" s="1" t="s">
        <v>146</v>
      </c>
      <c r="H4949" s="1" t="s">
        <v>247</v>
      </c>
      <c r="I4949"/>
      <c r="J4949"/>
      <c r="K4949"/>
      <c r="L4949"/>
      <c r="M4949"/>
      <c r="N4949"/>
      <c r="O4949"/>
      <c r="Q4949" t="s">
        <v>25</v>
      </c>
      <c r="R4949" s="1"/>
      <c r="S4949" s="1"/>
      <c r="T4949" s="1" t="s">
        <v>271</v>
      </c>
      <c r="U4949" s="1" t="s">
        <v>78</v>
      </c>
      <c r="V4949" t="s">
        <v>29</v>
      </c>
      <c r="W4949"/>
      <c r="X4949" t="s">
        <v>30</v>
      </c>
    </row>
    <row r="4950" spans="2:24">
      <c r="B4950" s="2" t="s">
        <v>7225</v>
      </c>
      <c r="C4950" s="1">
        <v>9837094688</v>
      </c>
      <c r="D4950" s="1"/>
      <c r="E4950" s="1"/>
      <c r="F4950" s="1"/>
      <c r="G4950" s="1" t="s">
        <v>146</v>
      </c>
      <c r="H4950" s="1" t="s">
        <v>247</v>
      </c>
      <c r="I4950"/>
      <c r="J4950"/>
      <c r="K4950"/>
      <c r="L4950"/>
      <c r="M4950"/>
      <c r="N4950"/>
      <c r="O4950"/>
      <c r="Q4950" t="s">
        <v>25</v>
      </c>
      <c r="R4950" s="1" t="s">
        <v>7226</v>
      </c>
      <c r="S4950" s="1"/>
      <c r="T4950" s="1" t="s">
        <v>2799</v>
      </c>
      <c r="U4950" s="1" t="s">
        <v>28</v>
      </c>
      <c r="V4950" t="s">
        <v>29</v>
      </c>
      <c r="W4950"/>
      <c r="X4950" t="s">
        <v>30</v>
      </c>
    </row>
    <row r="4951" spans="2:24">
      <c r="B4951" s="2" t="s">
        <v>7227</v>
      </c>
      <c r="C4951" s="1">
        <f>919897706297</f>
        <v>919897706297</v>
      </c>
      <c r="D4951" s="1"/>
      <c r="E4951" s="1"/>
      <c r="F4951" s="1"/>
      <c r="G4951" s="1" t="s">
        <v>146</v>
      </c>
      <c r="H4951" s="1" t="s">
        <v>331</v>
      </c>
      <c r="I4951"/>
      <c r="J4951"/>
      <c r="K4951"/>
      <c r="L4951"/>
      <c r="M4951"/>
      <c r="N4951"/>
      <c r="O4951"/>
      <c r="Q4951" t="s">
        <v>25</v>
      </c>
      <c r="R4951" s="1" t="s">
        <v>7228</v>
      </c>
      <c r="S4951" s="1"/>
      <c r="T4951" s="1" t="s">
        <v>7229</v>
      </c>
      <c r="U4951" s="1" t="s">
        <v>28</v>
      </c>
      <c r="V4951" t="s">
        <v>29</v>
      </c>
      <c r="W4951"/>
      <c r="X4951" t="s">
        <v>30</v>
      </c>
    </row>
    <row r="4952" spans="2:24">
      <c r="B4952" s="2" t="s">
        <v>7230</v>
      </c>
      <c r="C4952" s="1">
        <v>9933808058</v>
      </c>
      <c r="D4952" s="1"/>
      <c r="E4952" s="1"/>
      <c r="F4952" s="1"/>
      <c r="G4952" s="1" t="s">
        <v>146</v>
      </c>
      <c r="H4952" s="1" t="s">
        <v>247</v>
      </c>
      <c r="I4952"/>
      <c r="J4952"/>
      <c r="K4952"/>
      <c r="L4952"/>
      <c r="M4952"/>
      <c r="N4952"/>
      <c r="O4952"/>
      <c r="Q4952" t="s">
        <v>25</v>
      </c>
      <c r="R4952" s="1"/>
      <c r="S4952" s="1"/>
      <c r="T4952" s="1" t="s">
        <v>3377</v>
      </c>
      <c r="U4952" s="1" t="s">
        <v>70</v>
      </c>
      <c r="V4952" t="s">
        <v>29</v>
      </c>
      <c r="W4952"/>
      <c r="X4952" t="s">
        <v>30</v>
      </c>
    </row>
    <row r="4953" spans="2:24">
      <c r="B4953" s="2" t="s">
        <v>7231</v>
      </c>
      <c r="C4953" s="1">
        <v>9711921775</v>
      </c>
      <c r="D4953" s="1"/>
      <c r="E4953" s="1"/>
      <c r="F4953" s="1"/>
      <c r="G4953" s="1" t="s">
        <v>146</v>
      </c>
      <c r="H4953" s="1" t="s">
        <v>331</v>
      </c>
      <c r="I4953"/>
      <c r="J4953"/>
      <c r="K4953"/>
      <c r="L4953"/>
      <c r="M4953"/>
      <c r="N4953"/>
      <c r="O4953"/>
      <c r="Q4953" t="s">
        <v>25</v>
      </c>
      <c r="R4953" s="1"/>
      <c r="S4953" s="1"/>
      <c r="T4953" s="1" t="s">
        <v>301</v>
      </c>
      <c r="U4953" s="1" t="s">
        <v>53</v>
      </c>
      <c r="V4953" t="s">
        <v>29</v>
      </c>
      <c r="W4953"/>
      <c r="X4953" t="s">
        <v>30</v>
      </c>
    </row>
    <row r="4954" spans="2:24">
      <c r="B4954" s="2" t="s">
        <v>7232</v>
      </c>
      <c r="C4954" s="1">
        <v>8459354445</v>
      </c>
      <c r="D4954" s="1"/>
      <c r="E4954" s="1"/>
      <c r="F4954" s="1"/>
      <c r="G4954" s="1" t="s">
        <v>146</v>
      </c>
      <c r="H4954" s="1" t="s">
        <v>247</v>
      </c>
      <c r="I4954"/>
      <c r="J4954"/>
      <c r="K4954"/>
      <c r="L4954"/>
      <c r="M4954"/>
      <c r="N4954"/>
      <c r="O4954"/>
      <c r="Q4954" t="s">
        <v>25</v>
      </c>
      <c r="R4954" s="1" t="s">
        <v>7233</v>
      </c>
      <c r="S4954" s="1"/>
      <c r="T4954" s="1" t="s">
        <v>39</v>
      </c>
      <c r="U4954" s="1" t="s">
        <v>28</v>
      </c>
      <c r="V4954" t="s">
        <v>29</v>
      </c>
      <c r="W4954"/>
      <c r="X4954" t="s">
        <v>30</v>
      </c>
    </row>
    <row r="4955" spans="2:24">
      <c r="B4955" s="2" t="s">
        <v>7234</v>
      </c>
      <c r="C4955" s="1">
        <v>9263711896</v>
      </c>
      <c r="D4955" s="1"/>
      <c r="E4955" s="1"/>
      <c r="F4955" s="1"/>
      <c r="G4955" s="1" t="s">
        <v>146</v>
      </c>
      <c r="H4955" s="1" t="s">
        <v>476</v>
      </c>
      <c r="I4955"/>
      <c r="J4955"/>
      <c r="K4955"/>
      <c r="L4955"/>
      <c r="M4955"/>
      <c r="N4955"/>
      <c r="O4955"/>
      <c r="Q4955" t="s">
        <v>25</v>
      </c>
      <c r="R4955" s="1"/>
      <c r="S4955" s="1"/>
      <c r="T4955" s="1" t="s">
        <v>637</v>
      </c>
      <c r="U4955" s="1" t="s">
        <v>158</v>
      </c>
      <c r="V4955" t="s">
        <v>29</v>
      </c>
      <c r="W4955"/>
      <c r="X4955" t="s">
        <v>30</v>
      </c>
    </row>
    <row r="4956" spans="2:24">
      <c r="B4956" s="2" t="s">
        <v>7235</v>
      </c>
      <c r="C4956" s="1">
        <v>9420707360</v>
      </c>
      <c r="D4956" s="1"/>
      <c r="E4956" s="1"/>
      <c r="F4956" s="1"/>
      <c r="G4956" s="1" t="s">
        <v>146</v>
      </c>
      <c r="H4956" s="1" t="s">
        <v>476</v>
      </c>
      <c r="I4956"/>
      <c r="J4956"/>
      <c r="K4956"/>
      <c r="L4956"/>
      <c r="M4956"/>
      <c r="N4956"/>
      <c r="O4956"/>
      <c r="Q4956" t="s">
        <v>25</v>
      </c>
      <c r="R4956" s="1" t="s">
        <v>7236</v>
      </c>
      <c r="S4956" s="1"/>
      <c r="T4956" s="1" t="s">
        <v>457</v>
      </c>
      <c r="U4956" s="1" t="s">
        <v>33</v>
      </c>
      <c r="V4956" t="s">
        <v>29</v>
      </c>
      <c r="W4956"/>
      <c r="X4956" t="s">
        <v>30</v>
      </c>
    </row>
    <row r="4957" spans="2:24">
      <c r="B4957" s="2" t="s">
        <v>7237</v>
      </c>
      <c r="C4957" s="1">
        <v>9827435253</v>
      </c>
      <c r="D4957" s="1"/>
      <c r="E4957" s="1"/>
      <c r="F4957" s="1"/>
      <c r="G4957" s="1" t="s">
        <v>146</v>
      </c>
      <c r="H4957" s="1" t="s">
        <v>331</v>
      </c>
      <c r="I4957"/>
      <c r="J4957"/>
      <c r="K4957"/>
      <c r="L4957"/>
      <c r="M4957"/>
      <c r="N4957"/>
      <c r="O4957"/>
      <c r="Q4957" t="s">
        <v>25</v>
      </c>
      <c r="R4957" s="1"/>
      <c r="S4957" s="1"/>
      <c r="T4957" s="1" t="s">
        <v>2585</v>
      </c>
      <c r="U4957" s="1" t="s">
        <v>105</v>
      </c>
      <c r="V4957" t="s">
        <v>29</v>
      </c>
      <c r="W4957"/>
      <c r="X4957" t="s">
        <v>30</v>
      </c>
    </row>
    <row r="4958" spans="2:24">
      <c r="B4958" s="2" t="s">
        <v>7238</v>
      </c>
      <c r="C4958" s="1">
        <v>9412148147</v>
      </c>
      <c r="D4958" s="1"/>
      <c r="E4958" s="1"/>
      <c r="F4958" s="1"/>
      <c r="G4958" s="1" t="s">
        <v>45</v>
      </c>
      <c r="H4958" s="1" t="s">
        <v>57</v>
      </c>
      <c r="I4958"/>
      <c r="J4958"/>
      <c r="K4958"/>
      <c r="L4958"/>
      <c r="M4958"/>
      <c r="N4958"/>
      <c r="O4958"/>
      <c r="Q4958" t="s">
        <v>25</v>
      </c>
      <c r="R4958" s="1"/>
      <c r="S4958" s="1"/>
      <c r="T4958" s="1" t="s">
        <v>662</v>
      </c>
      <c r="U4958" s="1" t="s">
        <v>28</v>
      </c>
      <c r="V4958" t="s">
        <v>29</v>
      </c>
      <c r="W4958"/>
      <c r="X4958" t="s">
        <v>30</v>
      </c>
    </row>
    <row r="4959" spans="2:24">
      <c r="B4959" s="2" t="s">
        <v>7239</v>
      </c>
      <c r="C4959" s="1">
        <v>9179169110</v>
      </c>
      <c r="D4959" s="1"/>
      <c r="E4959" s="1"/>
      <c r="F4959" s="1"/>
      <c r="G4959" s="1" t="s">
        <v>146</v>
      </c>
      <c r="H4959" s="1" t="s">
        <v>247</v>
      </c>
      <c r="I4959"/>
      <c r="J4959"/>
      <c r="K4959"/>
      <c r="L4959"/>
      <c r="M4959"/>
      <c r="N4959"/>
      <c r="O4959"/>
      <c r="Q4959" t="s">
        <v>25</v>
      </c>
      <c r="R4959" s="1"/>
      <c r="S4959" s="1"/>
      <c r="T4959" s="1" t="s">
        <v>516</v>
      </c>
      <c r="U4959" s="1" t="s">
        <v>105</v>
      </c>
      <c r="V4959" t="s">
        <v>29</v>
      </c>
      <c r="W4959"/>
      <c r="X4959" t="s">
        <v>30</v>
      </c>
    </row>
    <row r="4960" spans="2:24">
      <c r="B4960" s="2" t="s">
        <v>7240</v>
      </c>
      <c r="C4960" s="1">
        <v>9911043029</v>
      </c>
      <c r="D4960" s="1"/>
      <c r="E4960" s="1"/>
      <c r="F4960" s="1"/>
      <c r="G4960" s="1" t="s">
        <v>45</v>
      </c>
      <c r="H4960" s="1" t="s">
        <v>57</v>
      </c>
      <c r="I4960"/>
      <c r="J4960"/>
      <c r="K4960"/>
      <c r="L4960"/>
      <c r="M4960"/>
      <c r="N4960"/>
      <c r="O4960"/>
      <c r="Q4960" t="s">
        <v>25</v>
      </c>
      <c r="R4960" s="1" t="s">
        <v>7241</v>
      </c>
      <c r="S4960" s="1"/>
      <c r="T4960" s="1" t="s">
        <v>84</v>
      </c>
      <c r="U4960" s="1" t="s">
        <v>53</v>
      </c>
      <c r="V4960" t="s">
        <v>29</v>
      </c>
      <c r="W4960"/>
      <c r="X4960" t="s">
        <v>30</v>
      </c>
    </row>
    <row r="4961" spans="2:24">
      <c r="B4961" s="2" t="s">
        <v>7242</v>
      </c>
      <c r="C4961" s="1">
        <v>9990147844</v>
      </c>
      <c r="D4961" s="1"/>
      <c r="E4961" s="1"/>
      <c r="F4961" s="1"/>
      <c r="G4961" s="1" t="s">
        <v>146</v>
      </c>
      <c r="H4961" s="1" t="s">
        <v>247</v>
      </c>
      <c r="I4961"/>
      <c r="J4961"/>
      <c r="K4961"/>
      <c r="L4961"/>
      <c r="M4961"/>
      <c r="N4961"/>
      <c r="O4961"/>
      <c r="Q4961" t="s">
        <v>25</v>
      </c>
      <c r="R4961" s="1" t="s">
        <v>7243</v>
      </c>
      <c r="S4961" s="1"/>
      <c r="T4961" s="1" t="s">
        <v>39</v>
      </c>
      <c r="U4961" s="1" t="s">
        <v>28</v>
      </c>
      <c r="V4961" t="s">
        <v>29</v>
      </c>
      <c r="W4961"/>
      <c r="X4961" t="s">
        <v>30</v>
      </c>
    </row>
    <row r="4962" spans="2:24">
      <c r="B4962" s="2" t="s">
        <v>7244</v>
      </c>
      <c r="C4962" s="1">
        <v>9431140060</v>
      </c>
      <c r="D4962" s="1"/>
      <c r="E4962" s="1"/>
      <c r="F4962" s="1"/>
      <c r="G4962" s="1" t="s">
        <v>146</v>
      </c>
      <c r="H4962" s="1" t="s">
        <v>247</v>
      </c>
      <c r="I4962"/>
      <c r="J4962"/>
      <c r="K4962"/>
      <c r="L4962"/>
      <c r="M4962"/>
      <c r="N4962"/>
      <c r="O4962"/>
      <c r="Q4962" t="s">
        <v>25</v>
      </c>
      <c r="R4962" s="1"/>
      <c r="S4962" s="1"/>
      <c r="T4962" s="1" t="s">
        <v>338</v>
      </c>
      <c r="U4962" s="1" t="s">
        <v>158</v>
      </c>
      <c r="V4962" t="s">
        <v>29</v>
      </c>
      <c r="W4962"/>
      <c r="X4962" t="s">
        <v>30</v>
      </c>
    </row>
    <row r="4963" spans="2:24">
      <c r="B4963" s="2" t="s">
        <v>7245</v>
      </c>
      <c r="C4963" s="1">
        <v>9911369066</v>
      </c>
      <c r="D4963" s="1"/>
      <c r="E4963" s="1"/>
      <c r="F4963" s="1"/>
      <c r="G4963" s="1" t="s">
        <v>146</v>
      </c>
      <c r="H4963" s="1" t="s">
        <v>247</v>
      </c>
      <c r="I4963"/>
      <c r="J4963"/>
      <c r="K4963"/>
      <c r="L4963"/>
      <c r="M4963"/>
      <c r="N4963"/>
      <c r="O4963"/>
      <c r="Q4963" t="s">
        <v>25</v>
      </c>
      <c r="R4963" s="1"/>
      <c r="S4963" s="1"/>
      <c r="T4963" s="1" t="s">
        <v>39</v>
      </c>
      <c r="U4963" s="1" t="s">
        <v>28</v>
      </c>
      <c r="V4963" t="s">
        <v>29</v>
      </c>
      <c r="W4963"/>
      <c r="X4963" t="s">
        <v>30</v>
      </c>
    </row>
    <row r="4964" spans="2:24">
      <c r="B4964" s="2" t="s">
        <v>7246</v>
      </c>
      <c r="C4964" s="1">
        <v>7847887728</v>
      </c>
      <c r="D4964" s="1"/>
      <c r="E4964" s="1"/>
      <c r="F4964" s="1"/>
      <c r="G4964" s="1" t="s">
        <v>45</v>
      </c>
      <c r="H4964" s="1" t="s">
        <v>476</v>
      </c>
      <c r="I4964"/>
      <c r="J4964"/>
      <c r="K4964"/>
      <c r="L4964"/>
      <c r="M4964"/>
      <c r="N4964"/>
      <c r="O4964"/>
      <c r="Q4964" t="s">
        <v>25</v>
      </c>
      <c r="R4964" s="1"/>
      <c r="S4964" s="1"/>
      <c r="T4964" s="1" t="s">
        <v>7247</v>
      </c>
      <c r="U4964" s="1" t="s">
        <v>102</v>
      </c>
      <c r="V4964" t="s">
        <v>29</v>
      </c>
      <c r="W4964"/>
      <c r="X4964" t="s">
        <v>30</v>
      </c>
    </row>
    <row r="4965" spans="2:24">
      <c r="B4965" s="2" t="s">
        <v>7248</v>
      </c>
      <c r="C4965" s="1">
        <v>9811259749</v>
      </c>
      <c r="D4965" s="1"/>
      <c r="E4965" s="1"/>
      <c r="F4965" s="1"/>
      <c r="G4965" s="1" t="s">
        <v>146</v>
      </c>
      <c r="H4965" s="1" t="s">
        <v>331</v>
      </c>
      <c r="I4965"/>
      <c r="J4965"/>
      <c r="K4965"/>
      <c r="L4965"/>
      <c r="M4965"/>
      <c r="N4965"/>
      <c r="O4965"/>
      <c r="Q4965" t="s">
        <v>25</v>
      </c>
      <c r="R4965" s="1" t="s">
        <v>7249</v>
      </c>
      <c r="S4965" s="1"/>
      <c r="T4965" s="1" t="s">
        <v>594</v>
      </c>
      <c r="U4965" s="1" t="s">
        <v>53</v>
      </c>
      <c r="V4965" t="s">
        <v>29</v>
      </c>
      <c r="W4965"/>
      <c r="X4965" t="s">
        <v>30</v>
      </c>
    </row>
    <row r="4966" spans="2:24">
      <c r="B4966" s="2" t="s">
        <v>7250</v>
      </c>
      <c r="C4966" s="1">
        <v>9871012786</v>
      </c>
      <c r="D4966" s="1"/>
      <c r="E4966" s="1"/>
      <c r="F4966" s="1"/>
      <c r="G4966" s="1" t="s">
        <v>146</v>
      </c>
      <c r="H4966" s="1" t="s">
        <v>476</v>
      </c>
      <c r="I4966"/>
      <c r="J4966"/>
      <c r="K4966"/>
      <c r="L4966"/>
      <c r="M4966"/>
      <c r="N4966"/>
      <c r="O4966"/>
      <c r="Q4966" t="s">
        <v>25</v>
      </c>
      <c r="R4966" s="1" t="s">
        <v>7251</v>
      </c>
      <c r="S4966" s="1"/>
      <c r="T4966" s="1" t="s">
        <v>594</v>
      </c>
      <c r="U4966" s="1" t="s">
        <v>53</v>
      </c>
      <c r="V4966" t="s">
        <v>29</v>
      </c>
      <c r="W4966"/>
      <c r="X4966" t="s">
        <v>30</v>
      </c>
    </row>
    <row r="4967" spans="2:24">
      <c r="B4967" s="2" t="s">
        <v>7252</v>
      </c>
      <c r="C4967" s="1">
        <v>8013577612</v>
      </c>
      <c r="D4967" s="1"/>
      <c r="E4967" s="1"/>
      <c r="F4967" s="1"/>
      <c r="G4967" s="1" t="s">
        <v>56</v>
      </c>
      <c r="H4967" s="1" t="s">
        <v>46</v>
      </c>
      <c r="I4967"/>
      <c r="J4967"/>
      <c r="K4967"/>
      <c r="L4967"/>
      <c r="M4967"/>
      <c r="N4967"/>
      <c r="O4967"/>
      <c r="Q4967" t="s">
        <v>25</v>
      </c>
      <c r="R4967" s="1" t="s">
        <v>7253</v>
      </c>
      <c r="S4967" s="1"/>
      <c r="T4967" s="1" t="s">
        <v>454</v>
      </c>
      <c r="U4967" s="1" t="s">
        <v>70</v>
      </c>
      <c r="V4967" t="s">
        <v>29</v>
      </c>
      <c r="W4967"/>
      <c r="X4967" t="s">
        <v>30</v>
      </c>
    </row>
    <row r="4968" spans="2:24">
      <c r="B4968" s="2" t="s">
        <v>7254</v>
      </c>
      <c r="C4968" s="1">
        <v>8800923667</v>
      </c>
      <c r="D4968" s="1"/>
      <c r="E4968" s="1"/>
      <c r="F4968" s="1"/>
      <c r="G4968" s="1" t="s">
        <v>146</v>
      </c>
      <c r="H4968" s="1" t="s">
        <v>1268</v>
      </c>
      <c r="I4968"/>
      <c r="J4968"/>
      <c r="K4968"/>
      <c r="L4968"/>
      <c r="M4968"/>
      <c r="N4968"/>
      <c r="O4968"/>
      <c r="Q4968" t="s">
        <v>25</v>
      </c>
      <c r="R4968" s="1"/>
      <c r="S4968" s="1"/>
      <c r="T4968" s="1" t="s">
        <v>301</v>
      </c>
      <c r="U4968" s="1" t="s">
        <v>53</v>
      </c>
      <c r="V4968" t="s">
        <v>29</v>
      </c>
      <c r="W4968"/>
      <c r="X4968" t="s">
        <v>30</v>
      </c>
    </row>
    <row r="4969" spans="2:24">
      <c r="B4969" s="2" t="s">
        <v>7255</v>
      </c>
      <c r="C4969" s="1">
        <v>9810097581</v>
      </c>
      <c r="D4969" s="1"/>
      <c r="E4969" s="1"/>
      <c r="F4969" s="1"/>
      <c r="G4969" s="1" t="s">
        <v>146</v>
      </c>
      <c r="H4969" s="1" t="s">
        <v>247</v>
      </c>
      <c r="I4969"/>
      <c r="J4969"/>
      <c r="K4969"/>
      <c r="L4969"/>
      <c r="M4969"/>
      <c r="N4969"/>
      <c r="O4969"/>
      <c r="Q4969" t="s">
        <v>25</v>
      </c>
      <c r="R4969" s="1"/>
      <c r="S4969" s="1"/>
      <c r="T4969" s="1" t="s">
        <v>301</v>
      </c>
      <c r="U4969" s="1" t="s">
        <v>53</v>
      </c>
      <c r="V4969" t="s">
        <v>29</v>
      </c>
      <c r="W4969"/>
      <c r="X4969" t="s">
        <v>30</v>
      </c>
    </row>
    <row r="4970" spans="2:24">
      <c r="B4970" s="2" t="s">
        <v>7256</v>
      </c>
      <c r="C4970" s="1">
        <v>9451007518</v>
      </c>
      <c r="D4970" s="1"/>
      <c r="E4970" s="1"/>
      <c r="F4970" s="1"/>
      <c r="G4970" s="1" t="s">
        <v>45</v>
      </c>
      <c r="H4970" s="1" t="s">
        <v>476</v>
      </c>
      <c r="I4970"/>
      <c r="J4970"/>
      <c r="K4970"/>
      <c r="L4970"/>
      <c r="M4970"/>
      <c r="N4970"/>
      <c r="O4970"/>
      <c r="Q4970" t="s">
        <v>25</v>
      </c>
      <c r="R4970" s="1" t="s">
        <v>7257</v>
      </c>
      <c r="S4970" s="1"/>
      <c r="T4970" s="1" t="s">
        <v>1306</v>
      </c>
      <c r="U4970" s="1" t="s">
        <v>28</v>
      </c>
      <c r="V4970" t="s">
        <v>29</v>
      </c>
      <c r="W4970"/>
      <c r="X4970" t="s">
        <v>30</v>
      </c>
    </row>
    <row r="4971" spans="2:24">
      <c r="B4971" s="2" t="s">
        <v>7258</v>
      </c>
      <c r="C4971" s="1">
        <v>9311884493</v>
      </c>
      <c r="D4971" s="1"/>
      <c r="E4971" s="1"/>
      <c r="F4971" s="1"/>
      <c r="G4971" s="1" t="s">
        <v>146</v>
      </c>
      <c r="H4971" s="1" t="s">
        <v>247</v>
      </c>
      <c r="I4971"/>
      <c r="J4971"/>
      <c r="K4971"/>
      <c r="L4971"/>
      <c r="M4971"/>
      <c r="N4971"/>
      <c r="O4971"/>
      <c r="Q4971" t="s">
        <v>25</v>
      </c>
      <c r="R4971" s="1"/>
      <c r="S4971" s="1"/>
      <c r="T4971" s="1" t="s">
        <v>73</v>
      </c>
      <c r="U4971" s="1" t="s">
        <v>53</v>
      </c>
      <c r="V4971" t="s">
        <v>29</v>
      </c>
      <c r="W4971"/>
      <c r="X4971" t="s">
        <v>30</v>
      </c>
    </row>
    <row r="4972" spans="2:24">
      <c r="B4972" s="2" t="s">
        <v>7259</v>
      </c>
      <c r="C4972" s="1">
        <f>917010847853</f>
        <v>917010847853</v>
      </c>
      <c r="D4972" s="1"/>
      <c r="E4972" s="1"/>
      <c r="F4972" s="1"/>
      <c r="G4972" s="1" t="s">
        <v>72</v>
      </c>
      <c r="H4972" s="1" t="s">
        <v>57</v>
      </c>
      <c r="I4972"/>
      <c r="J4972"/>
      <c r="K4972"/>
      <c r="L4972"/>
      <c r="M4972"/>
      <c r="N4972"/>
      <c r="O4972"/>
      <c r="Q4972" t="s">
        <v>25</v>
      </c>
      <c r="R4972" s="1" t="s">
        <v>7260</v>
      </c>
      <c r="S4972" s="1"/>
      <c r="T4972" s="1" t="s">
        <v>258</v>
      </c>
      <c r="U4972" s="1" t="s">
        <v>179</v>
      </c>
      <c r="V4972" t="s">
        <v>29</v>
      </c>
      <c r="W4972"/>
      <c r="X4972" t="s">
        <v>30</v>
      </c>
    </row>
    <row r="4973" spans="2:24">
      <c r="B4973" s="2" t="s">
        <v>7261</v>
      </c>
      <c r="C4973" s="1">
        <v>9321146132</v>
      </c>
      <c r="D4973" s="1"/>
      <c r="E4973" s="1"/>
      <c r="F4973" s="1"/>
      <c r="G4973" s="1" t="s">
        <v>45</v>
      </c>
      <c r="H4973" s="1" t="s">
        <v>46</v>
      </c>
      <c r="I4973"/>
      <c r="J4973"/>
      <c r="K4973"/>
      <c r="L4973"/>
      <c r="M4973"/>
      <c r="N4973"/>
      <c r="O4973"/>
      <c r="Q4973" t="s">
        <v>25</v>
      </c>
      <c r="R4973" s="1" t="s">
        <v>7262</v>
      </c>
      <c r="S4973" s="1"/>
      <c r="T4973" s="1" t="s">
        <v>3093</v>
      </c>
      <c r="U4973" s="1" t="s">
        <v>33</v>
      </c>
      <c r="V4973" t="s">
        <v>29</v>
      </c>
      <c r="W4973"/>
      <c r="X4973" t="s">
        <v>30</v>
      </c>
    </row>
    <row r="4974" spans="2:24">
      <c r="B4974" s="2" t="s">
        <v>7263</v>
      </c>
      <c r="C4974" s="1">
        <v>9000426009</v>
      </c>
      <c r="D4974" s="1"/>
      <c r="E4974" s="1"/>
      <c r="F4974" s="1"/>
      <c r="G4974" s="1" t="s">
        <v>56</v>
      </c>
      <c r="H4974" s="1" t="s">
        <v>46</v>
      </c>
      <c r="I4974"/>
      <c r="J4974"/>
      <c r="K4974"/>
      <c r="L4974"/>
      <c r="M4974"/>
      <c r="N4974"/>
      <c r="O4974"/>
      <c r="Q4974" t="s">
        <v>25</v>
      </c>
      <c r="R4974" s="1"/>
      <c r="S4974" s="1"/>
      <c r="T4974" s="1" t="s">
        <v>155</v>
      </c>
      <c r="U4974" s="1" t="s">
        <v>90</v>
      </c>
      <c r="V4974" t="s">
        <v>29</v>
      </c>
      <c r="W4974"/>
      <c r="X4974" t="s">
        <v>30</v>
      </c>
    </row>
    <row r="4975" spans="2:24">
      <c r="B4975" s="2" t="s">
        <v>7264</v>
      </c>
      <c r="C4975" s="1">
        <v>9860315100</v>
      </c>
      <c r="D4975" s="1"/>
      <c r="E4975" s="1"/>
      <c r="F4975" s="1"/>
      <c r="G4975" s="1" t="s">
        <v>146</v>
      </c>
      <c r="H4975" s="1" t="s">
        <v>331</v>
      </c>
      <c r="I4975"/>
      <c r="J4975"/>
      <c r="K4975"/>
      <c r="L4975"/>
      <c r="M4975"/>
      <c r="N4975"/>
      <c r="O4975"/>
      <c r="Q4975" t="s">
        <v>25</v>
      </c>
      <c r="R4975" s="1" t="s">
        <v>7265</v>
      </c>
      <c r="S4975" s="1"/>
      <c r="T4975" s="1" t="s">
        <v>2726</v>
      </c>
      <c r="U4975" s="1" t="s">
        <v>33</v>
      </c>
      <c r="V4975" t="s">
        <v>29</v>
      </c>
      <c r="W4975"/>
      <c r="X4975" t="s">
        <v>30</v>
      </c>
    </row>
    <row r="4976" spans="2:24">
      <c r="B4976" s="2" t="s">
        <v>7266</v>
      </c>
      <c r="C4976" s="1">
        <v>9890184939</v>
      </c>
      <c r="D4976" s="1"/>
      <c r="E4976" s="1"/>
      <c r="F4976" s="1"/>
      <c r="G4976" s="1" t="s">
        <v>1216</v>
      </c>
      <c r="H4976" s="1" t="s">
        <v>57</v>
      </c>
      <c r="I4976"/>
      <c r="J4976"/>
      <c r="K4976"/>
      <c r="L4976"/>
      <c r="M4976"/>
      <c r="N4976"/>
      <c r="O4976"/>
      <c r="Q4976" t="s">
        <v>25</v>
      </c>
      <c r="R4976" s="1" t="s">
        <v>7267</v>
      </c>
      <c r="S4976" s="1"/>
      <c r="T4976" s="1" t="s">
        <v>3770</v>
      </c>
      <c r="U4976" s="1" t="s">
        <v>33</v>
      </c>
      <c r="V4976" t="s">
        <v>29</v>
      </c>
      <c r="W4976"/>
      <c r="X4976" t="s">
        <v>30</v>
      </c>
    </row>
    <row r="4977" spans="2:24">
      <c r="B4977" s="2" t="s">
        <v>7268</v>
      </c>
      <c r="C4977" s="1">
        <v>9216524484</v>
      </c>
      <c r="D4977" s="1"/>
      <c r="E4977" s="1"/>
      <c r="F4977" s="1"/>
      <c r="G4977" s="1" t="s">
        <v>146</v>
      </c>
      <c r="H4977" s="1" t="s">
        <v>247</v>
      </c>
      <c r="I4977"/>
      <c r="J4977"/>
      <c r="K4977"/>
      <c r="L4977"/>
      <c r="M4977"/>
      <c r="N4977"/>
      <c r="O4977"/>
      <c r="Q4977" t="s">
        <v>25</v>
      </c>
      <c r="R4977" s="1"/>
      <c r="S4977" s="1"/>
      <c r="T4977" s="1" t="s">
        <v>950</v>
      </c>
      <c r="U4977" s="1" t="s">
        <v>43</v>
      </c>
      <c r="V4977" t="s">
        <v>29</v>
      </c>
      <c r="W4977"/>
      <c r="X4977" t="s">
        <v>30</v>
      </c>
    </row>
    <row r="4978" spans="2:24">
      <c r="B4978" s="2" t="s">
        <v>7269</v>
      </c>
      <c r="C4978" s="1">
        <v>9313436333</v>
      </c>
      <c r="D4978" s="1"/>
      <c r="E4978" s="1"/>
      <c r="F4978" s="1"/>
      <c r="G4978" s="1" t="s">
        <v>146</v>
      </c>
      <c r="H4978" s="1" t="s">
        <v>247</v>
      </c>
      <c r="I4978"/>
      <c r="J4978"/>
      <c r="K4978"/>
      <c r="L4978"/>
      <c r="M4978"/>
      <c r="N4978"/>
      <c r="O4978"/>
      <c r="Q4978" t="s">
        <v>25</v>
      </c>
      <c r="R4978" s="1"/>
      <c r="S4978" s="1"/>
      <c r="T4978" s="1" t="s">
        <v>73</v>
      </c>
      <c r="U4978" s="1" t="s">
        <v>53</v>
      </c>
      <c r="V4978" t="s">
        <v>29</v>
      </c>
      <c r="W4978"/>
      <c r="X4978" t="s">
        <v>30</v>
      </c>
    </row>
    <row r="4979" spans="2:24">
      <c r="B4979" s="2" t="s">
        <v>7270</v>
      </c>
      <c r="C4979" s="1">
        <v>9250791011</v>
      </c>
      <c r="D4979" s="1"/>
      <c r="E4979" s="1"/>
      <c r="F4979" s="1"/>
      <c r="G4979" s="1" t="s">
        <v>45</v>
      </c>
      <c r="H4979" s="1" t="s">
        <v>57</v>
      </c>
      <c r="I4979"/>
      <c r="J4979"/>
      <c r="K4979"/>
      <c r="L4979"/>
      <c r="M4979"/>
      <c r="N4979"/>
      <c r="O4979"/>
      <c r="Q4979" t="s">
        <v>25</v>
      </c>
      <c r="R4979" s="1"/>
      <c r="S4979" s="1"/>
      <c r="T4979" s="1" t="s">
        <v>39</v>
      </c>
      <c r="U4979" s="1" t="s">
        <v>28</v>
      </c>
      <c r="V4979" t="s">
        <v>29</v>
      </c>
      <c r="W4979"/>
      <c r="X4979" t="s">
        <v>30</v>
      </c>
    </row>
    <row r="4980" spans="2:24">
      <c r="B4980" s="2" t="s">
        <v>7271</v>
      </c>
      <c r="C4980" s="1">
        <f>917976216894</f>
        <v>917976216894</v>
      </c>
      <c r="D4980" s="1"/>
      <c r="E4980" s="1"/>
      <c r="F4980" s="1"/>
      <c r="G4980" s="1" t="s">
        <v>45</v>
      </c>
      <c r="H4980" s="1" t="s">
        <v>57</v>
      </c>
      <c r="I4980"/>
      <c r="J4980"/>
      <c r="K4980"/>
      <c r="L4980"/>
      <c r="M4980"/>
      <c r="N4980"/>
      <c r="O4980"/>
      <c r="Q4980" t="s">
        <v>25</v>
      </c>
      <c r="R4980" s="1" t="s">
        <v>7272</v>
      </c>
      <c r="S4980" s="1"/>
      <c r="T4980" s="1" t="s">
        <v>47</v>
      </c>
      <c r="U4980" s="1" t="s">
        <v>43</v>
      </c>
      <c r="V4980" t="s">
        <v>29</v>
      </c>
      <c r="W4980"/>
      <c r="X4980" t="s">
        <v>30</v>
      </c>
    </row>
    <row r="4981" spans="2:24">
      <c r="B4981" s="2" t="s">
        <v>7273</v>
      </c>
      <c r="C4981" s="1">
        <v>9886435710</v>
      </c>
      <c r="D4981" s="1"/>
      <c r="E4981" s="1"/>
      <c r="F4981" s="1"/>
      <c r="G4981" s="1" t="s">
        <v>5011</v>
      </c>
      <c r="H4981" s="1" t="s">
        <v>46</v>
      </c>
      <c r="I4981"/>
      <c r="J4981"/>
      <c r="K4981"/>
      <c r="L4981"/>
      <c r="M4981"/>
      <c r="N4981"/>
      <c r="O4981"/>
      <c r="Q4981" t="s">
        <v>25</v>
      </c>
      <c r="R4981" s="1"/>
      <c r="S4981" s="1"/>
      <c r="T4981" s="1" t="s">
        <v>7274</v>
      </c>
      <c r="U4981" s="1" t="s">
        <v>102</v>
      </c>
      <c r="V4981" t="s">
        <v>29</v>
      </c>
      <c r="W4981"/>
      <c r="X4981" t="s">
        <v>30</v>
      </c>
    </row>
    <row r="4982" spans="2:24">
      <c r="B4982" s="2" t="s">
        <v>7275</v>
      </c>
      <c r="C4982" s="1">
        <v>9582585878</v>
      </c>
      <c r="D4982" s="1"/>
      <c r="E4982" s="1"/>
      <c r="F4982" s="1"/>
      <c r="G4982" s="1" t="s">
        <v>146</v>
      </c>
      <c r="H4982" s="1" t="s">
        <v>476</v>
      </c>
      <c r="I4982"/>
      <c r="J4982"/>
      <c r="K4982"/>
      <c r="L4982"/>
      <c r="M4982"/>
      <c r="N4982"/>
      <c r="O4982"/>
      <c r="Q4982" t="s">
        <v>25</v>
      </c>
      <c r="R4982" s="1"/>
      <c r="S4982" s="1"/>
      <c r="T4982" s="1" t="s">
        <v>73</v>
      </c>
      <c r="U4982" s="1" t="s">
        <v>53</v>
      </c>
      <c r="V4982" t="s">
        <v>29</v>
      </c>
      <c r="W4982"/>
      <c r="X4982" t="s">
        <v>30</v>
      </c>
    </row>
    <row r="4983" spans="2:24">
      <c r="B4983" s="2" t="s">
        <v>7276</v>
      </c>
      <c r="C4983" s="1">
        <v>7011800063</v>
      </c>
      <c r="D4983" s="1"/>
      <c r="E4983" s="1"/>
      <c r="F4983" s="1"/>
      <c r="G4983" s="1" t="s">
        <v>56</v>
      </c>
      <c r="H4983" s="1" t="s">
        <v>1065</v>
      </c>
      <c r="I4983"/>
      <c r="J4983"/>
      <c r="K4983"/>
      <c r="L4983"/>
      <c r="M4983"/>
      <c r="N4983"/>
      <c r="O4983"/>
      <c r="Q4983" t="s">
        <v>25</v>
      </c>
      <c r="R4983" s="1" t="s">
        <v>7277</v>
      </c>
      <c r="S4983" s="1"/>
      <c r="T4983" s="1" t="s">
        <v>356</v>
      </c>
      <c r="U4983" s="1" t="s">
        <v>78</v>
      </c>
      <c r="V4983" t="s">
        <v>29</v>
      </c>
      <c r="W4983"/>
      <c r="X4983" t="s">
        <v>30</v>
      </c>
    </row>
    <row r="4984" spans="2:24">
      <c r="B4984" s="2" t="s">
        <v>7278</v>
      </c>
      <c r="C4984" s="1">
        <v>9835930313</v>
      </c>
      <c r="D4984" s="1"/>
      <c r="E4984" s="1"/>
      <c r="F4984" s="1"/>
      <c r="G4984" s="1" t="s">
        <v>146</v>
      </c>
      <c r="H4984" s="1" t="s">
        <v>331</v>
      </c>
      <c r="I4984"/>
      <c r="J4984"/>
      <c r="K4984"/>
      <c r="L4984"/>
      <c r="M4984"/>
      <c r="N4984"/>
      <c r="O4984"/>
      <c r="Q4984" t="s">
        <v>25</v>
      </c>
      <c r="R4984" s="1" t="s">
        <v>7279</v>
      </c>
      <c r="S4984" s="1"/>
      <c r="T4984" s="1" t="s">
        <v>637</v>
      </c>
      <c r="U4984" s="1" t="s">
        <v>158</v>
      </c>
      <c r="V4984" t="s">
        <v>29</v>
      </c>
      <c r="W4984"/>
      <c r="X4984" t="s">
        <v>30</v>
      </c>
    </row>
    <row r="4985" spans="2:24">
      <c r="B4985" s="2" t="s">
        <v>7280</v>
      </c>
      <c r="C4985" s="1">
        <v>9837335997</v>
      </c>
      <c r="D4985" s="1"/>
      <c r="E4985" s="1"/>
      <c r="F4985" s="1"/>
      <c r="G4985" s="1" t="s">
        <v>146</v>
      </c>
      <c r="H4985" s="1" t="s">
        <v>331</v>
      </c>
      <c r="I4985"/>
      <c r="J4985"/>
      <c r="K4985"/>
      <c r="L4985"/>
      <c r="M4985"/>
      <c r="N4985"/>
      <c r="O4985"/>
      <c r="Q4985" t="s">
        <v>25</v>
      </c>
      <c r="R4985" s="1"/>
      <c r="S4985" s="1"/>
      <c r="T4985" s="1" t="s">
        <v>1326</v>
      </c>
      <c r="U4985" s="1" t="s">
        <v>28</v>
      </c>
      <c r="V4985" t="s">
        <v>29</v>
      </c>
      <c r="W4985"/>
      <c r="X4985" t="s">
        <v>30</v>
      </c>
    </row>
    <row r="4986" spans="2:24">
      <c r="B4986" s="2" t="s">
        <v>7281</v>
      </c>
      <c r="C4986" s="1">
        <v>7597743043</v>
      </c>
      <c r="D4986" s="1"/>
      <c r="E4986" s="1"/>
      <c r="F4986" s="1"/>
      <c r="G4986" s="1" t="s">
        <v>146</v>
      </c>
      <c r="H4986" s="1" t="s">
        <v>247</v>
      </c>
      <c r="I4986"/>
      <c r="J4986"/>
      <c r="K4986"/>
      <c r="L4986"/>
      <c r="M4986"/>
      <c r="N4986"/>
      <c r="O4986"/>
      <c r="Q4986" t="s">
        <v>25</v>
      </c>
      <c r="R4986" s="1" t="s">
        <v>7282</v>
      </c>
      <c r="S4986" s="1"/>
      <c r="T4986" s="1" t="s">
        <v>47</v>
      </c>
      <c r="U4986" s="1" t="s">
        <v>43</v>
      </c>
      <c r="V4986" t="s">
        <v>29</v>
      </c>
      <c r="W4986"/>
      <c r="X4986" t="s">
        <v>30</v>
      </c>
    </row>
    <row r="4987" spans="2:24">
      <c r="B4987" s="2" t="s">
        <v>7283</v>
      </c>
      <c r="C4987" s="1">
        <v>9434226974</v>
      </c>
      <c r="D4987" s="1"/>
      <c r="E4987" s="1"/>
      <c r="F4987" s="1"/>
      <c r="G4987" s="1" t="s">
        <v>146</v>
      </c>
      <c r="H4987" s="1" t="s">
        <v>247</v>
      </c>
      <c r="I4987"/>
      <c r="J4987"/>
      <c r="K4987"/>
      <c r="L4987"/>
      <c r="M4987"/>
      <c r="N4987"/>
      <c r="O4987"/>
      <c r="Q4987" t="s">
        <v>25</v>
      </c>
      <c r="R4987" s="1"/>
      <c r="S4987" s="1"/>
      <c r="T4987" s="1" t="s">
        <v>6738</v>
      </c>
      <c r="U4987" s="1" t="s">
        <v>70</v>
      </c>
      <c r="V4987" t="s">
        <v>29</v>
      </c>
      <c r="W4987"/>
      <c r="X4987" t="s">
        <v>30</v>
      </c>
    </row>
    <row r="4988" spans="2:24">
      <c r="B4988" s="2" t="s">
        <v>7284</v>
      </c>
      <c r="C4988" s="1">
        <v>6290746988</v>
      </c>
      <c r="D4988" s="1"/>
      <c r="E4988" s="1"/>
      <c r="F4988" s="1"/>
      <c r="G4988" s="1" t="s">
        <v>146</v>
      </c>
      <c r="H4988" s="1" t="s">
        <v>1268</v>
      </c>
      <c r="I4988"/>
      <c r="J4988"/>
      <c r="K4988"/>
      <c r="L4988"/>
      <c r="M4988"/>
      <c r="N4988"/>
      <c r="O4988"/>
      <c r="Q4988" t="s">
        <v>25</v>
      </c>
      <c r="R4988" s="1" t="s">
        <v>7285</v>
      </c>
      <c r="S4988" s="1"/>
      <c r="T4988" s="1" t="s">
        <v>7286</v>
      </c>
      <c r="U4988" s="1" t="s">
        <v>70</v>
      </c>
      <c r="V4988" t="s">
        <v>29</v>
      </c>
      <c r="W4988"/>
      <c r="X4988" t="s">
        <v>30</v>
      </c>
    </row>
    <row r="4989" spans="2:24">
      <c r="B4989" s="2" t="s">
        <v>7287</v>
      </c>
      <c r="C4989" s="1">
        <v>9992887755</v>
      </c>
      <c r="D4989" s="1"/>
      <c r="E4989" s="1"/>
      <c r="F4989" s="1"/>
      <c r="G4989" s="1" t="s">
        <v>146</v>
      </c>
      <c r="H4989" s="1" t="s">
        <v>247</v>
      </c>
      <c r="I4989"/>
      <c r="J4989"/>
      <c r="K4989"/>
      <c r="L4989"/>
      <c r="M4989"/>
      <c r="N4989"/>
      <c r="O4989"/>
      <c r="Q4989" t="s">
        <v>25</v>
      </c>
      <c r="R4989" s="1"/>
      <c r="S4989" s="1"/>
      <c r="T4989" s="1" t="s">
        <v>2031</v>
      </c>
      <c r="U4989" s="1" t="s">
        <v>78</v>
      </c>
      <c r="V4989" t="s">
        <v>29</v>
      </c>
      <c r="W4989"/>
      <c r="X4989" t="s">
        <v>30</v>
      </c>
    </row>
    <row r="4990" spans="2:24">
      <c r="B4990" s="2" t="s">
        <v>7288</v>
      </c>
      <c r="C4990" s="1">
        <v>9837916723</v>
      </c>
      <c r="D4990" s="1"/>
      <c r="E4990" s="1"/>
      <c r="F4990" s="1"/>
      <c r="G4990" s="1" t="s">
        <v>45</v>
      </c>
      <c r="H4990" s="1" t="s">
        <v>247</v>
      </c>
      <c r="I4990"/>
      <c r="J4990"/>
      <c r="K4990"/>
      <c r="L4990"/>
      <c r="M4990"/>
      <c r="N4990"/>
      <c r="O4990"/>
      <c r="Q4990" t="s">
        <v>25</v>
      </c>
      <c r="R4990" s="1"/>
      <c r="S4990" s="1"/>
      <c r="T4990" s="1" t="s">
        <v>2799</v>
      </c>
      <c r="U4990" s="1" t="s">
        <v>28</v>
      </c>
      <c r="V4990" t="s">
        <v>29</v>
      </c>
      <c r="W4990"/>
      <c r="X4990" t="s">
        <v>30</v>
      </c>
    </row>
    <row r="4991" spans="2:24">
      <c r="B4991" s="2" t="s">
        <v>7289</v>
      </c>
      <c r="C4991" s="1">
        <v>9037475590</v>
      </c>
      <c r="D4991" s="1"/>
      <c r="E4991" s="1"/>
      <c r="F4991" s="1"/>
      <c r="G4991" s="1" t="s">
        <v>45</v>
      </c>
      <c r="H4991" s="1" t="s">
        <v>57</v>
      </c>
      <c r="I4991"/>
      <c r="J4991"/>
      <c r="K4991"/>
      <c r="L4991"/>
      <c r="M4991"/>
      <c r="N4991"/>
      <c r="O4991"/>
      <c r="Q4991" t="s">
        <v>25</v>
      </c>
      <c r="R4991" s="1" t="s">
        <v>7290</v>
      </c>
      <c r="S4991" s="1"/>
      <c r="T4991" s="1" t="s">
        <v>7291</v>
      </c>
      <c r="U4991" s="1" t="s">
        <v>7003</v>
      </c>
      <c r="V4991" t="s">
        <v>29</v>
      </c>
      <c r="W4991"/>
      <c r="X4991" t="s">
        <v>30</v>
      </c>
    </row>
    <row r="4992" spans="2:24">
      <c r="B4992" s="2" t="s">
        <v>7292</v>
      </c>
      <c r="C4992" s="1">
        <v>8607680087</v>
      </c>
      <c r="D4992" s="1"/>
      <c r="E4992" s="1"/>
      <c r="F4992" s="1"/>
      <c r="G4992" s="1" t="s">
        <v>56</v>
      </c>
      <c r="H4992" s="1" t="s">
        <v>57</v>
      </c>
      <c r="I4992"/>
      <c r="J4992"/>
      <c r="K4992"/>
      <c r="L4992"/>
      <c r="M4992"/>
      <c r="N4992"/>
      <c r="O4992"/>
      <c r="Q4992" t="s">
        <v>25</v>
      </c>
      <c r="R4992" s="1" t="s">
        <v>7293</v>
      </c>
      <c r="S4992" s="1"/>
      <c r="T4992" s="1" t="s">
        <v>7294</v>
      </c>
      <c r="U4992" s="1" t="s">
        <v>78</v>
      </c>
      <c r="V4992" t="s">
        <v>29</v>
      </c>
      <c r="W4992"/>
      <c r="X4992" t="s">
        <v>30</v>
      </c>
    </row>
    <row r="4993" spans="2:24">
      <c r="B4993" s="2" t="s">
        <v>7295</v>
      </c>
      <c r="C4993" s="1">
        <v>9871200170</v>
      </c>
      <c r="D4993" s="1"/>
      <c r="E4993" s="1"/>
      <c r="F4993" s="1"/>
      <c r="G4993" s="1" t="s">
        <v>72</v>
      </c>
      <c r="H4993" s="1" t="s">
        <v>57</v>
      </c>
      <c r="I4993"/>
      <c r="J4993"/>
      <c r="K4993"/>
      <c r="L4993"/>
      <c r="M4993"/>
      <c r="N4993"/>
      <c r="O4993"/>
      <c r="Q4993" t="s">
        <v>25</v>
      </c>
      <c r="R4993" s="1" t="s">
        <v>7296</v>
      </c>
      <c r="S4993" s="1"/>
      <c r="T4993" s="1" t="s">
        <v>423</v>
      </c>
      <c r="U4993" s="1" t="s">
        <v>28</v>
      </c>
      <c r="V4993" t="s">
        <v>29</v>
      </c>
      <c r="W4993"/>
      <c r="X4993" t="s">
        <v>30</v>
      </c>
    </row>
    <row r="4994" spans="2:24">
      <c r="B4994" s="2" t="s">
        <v>7297</v>
      </c>
      <c r="C4994" s="1">
        <v>9891451234</v>
      </c>
      <c r="D4994" s="1"/>
      <c r="E4994" s="1"/>
      <c r="F4994" s="1"/>
      <c r="G4994" s="1" t="s">
        <v>45</v>
      </c>
      <c r="H4994" s="1" t="s">
        <v>247</v>
      </c>
      <c r="I4994"/>
      <c r="J4994"/>
      <c r="K4994"/>
      <c r="L4994"/>
      <c r="M4994"/>
      <c r="N4994"/>
      <c r="O4994"/>
      <c r="Q4994" t="s">
        <v>25</v>
      </c>
      <c r="R4994" s="1" t="s">
        <v>7298</v>
      </c>
      <c r="S4994" s="1"/>
      <c r="T4994" s="1" t="s">
        <v>73</v>
      </c>
      <c r="U4994" s="1" t="s">
        <v>53</v>
      </c>
      <c r="V4994" t="s">
        <v>29</v>
      </c>
      <c r="W4994"/>
      <c r="X4994" t="s">
        <v>30</v>
      </c>
    </row>
    <row r="4995" spans="2:24">
      <c r="B4995" s="2" t="s">
        <v>7299</v>
      </c>
      <c r="C4995" s="1">
        <v>9958531029</v>
      </c>
      <c r="D4995" s="1"/>
      <c r="E4995" s="1"/>
      <c r="F4995" s="1"/>
      <c r="G4995" s="1" t="s">
        <v>72</v>
      </c>
      <c r="H4995" s="1" t="s">
        <v>57</v>
      </c>
      <c r="I4995"/>
      <c r="J4995"/>
      <c r="K4995"/>
      <c r="L4995"/>
      <c r="M4995"/>
      <c r="N4995"/>
      <c r="O4995"/>
      <c r="Q4995" t="s">
        <v>25</v>
      </c>
      <c r="R4995" s="1" t="s">
        <v>7300</v>
      </c>
      <c r="S4995" s="1"/>
      <c r="T4995" s="1" t="s">
        <v>39</v>
      </c>
      <c r="U4995" s="1" t="s">
        <v>28</v>
      </c>
      <c r="V4995" t="s">
        <v>29</v>
      </c>
      <c r="W4995"/>
      <c r="X4995" t="s">
        <v>30</v>
      </c>
    </row>
    <row r="4996" spans="2:24">
      <c r="B4996" s="2" t="s">
        <v>7301</v>
      </c>
      <c r="C4996" s="1">
        <v>8123002917</v>
      </c>
      <c r="D4996" s="1"/>
      <c r="E4996" s="1"/>
      <c r="F4996" s="1"/>
      <c r="G4996" s="1" t="s">
        <v>45</v>
      </c>
      <c r="H4996" s="1" t="s">
        <v>476</v>
      </c>
      <c r="I4996"/>
      <c r="J4996"/>
      <c r="K4996"/>
      <c r="L4996"/>
      <c r="M4996"/>
      <c r="N4996"/>
      <c r="O4996"/>
      <c r="Q4996" t="s">
        <v>25</v>
      </c>
      <c r="R4996" s="1"/>
      <c r="S4996" s="1"/>
      <c r="T4996" s="1" t="s">
        <v>4113</v>
      </c>
      <c r="U4996" s="1" t="s">
        <v>102</v>
      </c>
      <c r="V4996" t="s">
        <v>29</v>
      </c>
      <c r="W4996"/>
      <c r="X4996" t="s">
        <v>30</v>
      </c>
    </row>
    <row r="4997" spans="2:24">
      <c r="B4997" s="2" t="s">
        <v>7302</v>
      </c>
      <c r="C4997" s="1">
        <v>7408620825</v>
      </c>
      <c r="D4997" s="1"/>
      <c r="E4997" s="1"/>
      <c r="F4997" s="1"/>
      <c r="G4997" s="1" t="s">
        <v>45</v>
      </c>
      <c r="H4997" s="1" t="s">
        <v>57</v>
      </c>
      <c r="I4997"/>
      <c r="J4997"/>
      <c r="K4997"/>
      <c r="L4997"/>
      <c r="M4997"/>
      <c r="N4997"/>
      <c r="O4997"/>
      <c r="Q4997" t="s">
        <v>25</v>
      </c>
      <c r="R4997" s="1" t="s">
        <v>7303</v>
      </c>
      <c r="S4997" s="1"/>
      <c r="T4997" s="1" t="s">
        <v>830</v>
      </c>
      <c r="U4997" s="1" t="s">
        <v>28</v>
      </c>
      <c r="V4997" t="s">
        <v>29</v>
      </c>
      <c r="W4997"/>
      <c r="X4997" t="s">
        <v>30</v>
      </c>
    </row>
    <row r="4998" spans="2:24">
      <c r="B4998" s="2" t="s">
        <v>7304</v>
      </c>
      <c r="C4998" s="1">
        <v>7709648901</v>
      </c>
      <c r="D4998" s="1"/>
      <c r="E4998" s="1"/>
      <c r="F4998" s="1"/>
      <c r="G4998" s="1" t="s">
        <v>45</v>
      </c>
      <c r="H4998" s="1" t="s">
        <v>57</v>
      </c>
      <c r="I4998"/>
      <c r="J4998"/>
      <c r="K4998"/>
      <c r="L4998"/>
      <c r="M4998"/>
      <c r="N4998"/>
      <c r="O4998"/>
      <c r="Q4998" t="s">
        <v>25</v>
      </c>
      <c r="R4998" s="1"/>
      <c r="S4998" s="1"/>
      <c r="T4998" s="1" t="s">
        <v>142</v>
      </c>
      <c r="U4998" s="1" t="s">
        <v>33</v>
      </c>
      <c r="V4998" t="s">
        <v>29</v>
      </c>
      <c r="W4998"/>
      <c r="X4998" t="s">
        <v>30</v>
      </c>
    </row>
    <row r="4999" spans="2:24">
      <c r="B4999" s="2" t="s">
        <v>7305</v>
      </c>
      <c r="C4999" s="1">
        <v>9711311491</v>
      </c>
      <c r="D4999" s="1"/>
      <c r="E4999" s="1"/>
      <c r="F4999" s="1"/>
      <c r="G4999" s="1" t="s">
        <v>146</v>
      </c>
      <c r="H4999" s="1" t="s">
        <v>247</v>
      </c>
      <c r="I4999"/>
      <c r="J4999"/>
      <c r="K4999"/>
      <c r="L4999"/>
      <c r="M4999"/>
      <c r="N4999"/>
      <c r="O4999"/>
      <c r="Q4999" t="s">
        <v>25</v>
      </c>
      <c r="R4999" s="1" t="s">
        <v>7306</v>
      </c>
      <c r="S4999" s="1"/>
      <c r="T4999" s="1" t="s">
        <v>789</v>
      </c>
      <c r="U4999" s="1" t="s">
        <v>53</v>
      </c>
      <c r="V4999" t="s">
        <v>29</v>
      </c>
      <c r="W4999"/>
      <c r="X4999" t="s">
        <v>30</v>
      </c>
    </row>
    <row r="5000" spans="2:24">
      <c r="B5000" s="2" t="s">
        <v>7307</v>
      </c>
      <c r="C5000" s="1">
        <v>8208155407</v>
      </c>
      <c r="D5000" s="1"/>
      <c r="E5000" s="1"/>
      <c r="F5000" s="1"/>
      <c r="G5000" s="1" t="s">
        <v>230</v>
      </c>
      <c r="H5000" s="1" t="s">
        <v>247</v>
      </c>
      <c r="I5000"/>
      <c r="J5000"/>
      <c r="K5000"/>
      <c r="L5000"/>
      <c r="M5000"/>
      <c r="N5000"/>
      <c r="O5000"/>
      <c r="Q5000" t="s">
        <v>25</v>
      </c>
      <c r="R5000" s="1" t="s">
        <v>7308</v>
      </c>
      <c r="S5000" s="1"/>
      <c r="T5000" s="1" t="s">
        <v>7309</v>
      </c>
      <c r="U5000" s="1" t="s">
        <v>33</v>
      </c>
      <c r="V5000" t="s">
        <v>29</v>
      </c>
      <c r="W5000"/>
      <c r="X5000" t="s">
        <v>30</v>
      </c>
    </row>
    <row r="5001" spans="2:24">
      <c r="B5001" s="2" t="s">
        <v>7310</v>
      </c>
      <c r="C5001" s="1">
        <v>9313505002</v>
      </c>
      <c r="D5001" s="1"/>
      <c r="E5001" s="1"/>
      <c r="F5001" s="1"/>
      <c r="G5001" s="1" t="s">
        <v>230</v>
      </c>
      <c r="H5001" s="1" t="s">
        <v>57</v>
      </c>
      <c r="I5001"/>
      <c r="J5001"/>
      <c r="K5001"/>
      <c r="L5001"/>
      <c r="M5001"/>
      <c r="N5001"/>
      <c r="O5001"/>
      <c r="Q5001" t="s">
        <v>25</v>
      </c>
      <c r="R5001" s="1" t="s">
        <v>7311</v>
      </c>
      <c r="S5001" s="1"/>
      <c r="T5001" s="1" t="s">
        <v>594</v>
      </c>
      <c r="U5001" s="1" t="s">
        <v>53</v>
      </c>
      <c r="V5001" t="s">
        <v>29</v>
      </c>
      <c r="W5001"/>
      <c r="X5001" t="s">
        <v>30</v>
      </c>
    </row>
    <row r="5002" spans="2:24">
      <c r="B5002" s="2" t="s">
        <v>7312</v>
      </c>
      <c r="C5002" s="1">
        <v>8383958898</v>
      </c>
      <c r="D5002" s="1"/>
      <c r="E5002" s="1"/>
      <c r="F5002" s="1"/>
      <c r="G5002" s="1" t="s">
        <v>72</v>
      </c>
      <c r="H5002" s="1" t="s">
        <v>46</v>
      </c>
      <c r="I5002"/>
      <c r="J5002"/>
      <c r="K5002"/>
      <c r="L5002"/>
      <c r="M5002"/>
      <c r="N5002"/>
      <c r="O5002"/>
      <c r="Q5002" t="s">
        <v>25</v>
      </c>
      <c r="R5002" s="1"/>
      <c r="S5002" s="1"/>
      <c r="T5002" s="1" t="s">
        <v>374</v>
      </c>
      <c r="U5002" s="1" t="s">
        <v>78</v>
      </c>
      <c r="V5002" t="s">
        <v>29</v>
      </c>
      <c r="W5002"/>
      <c r="X5002" t="s">
        <v>30</v>
      </c>
    </row>
    <row r="5003" spans="2:24">
      <c r="B5003" s="2" t="s">
        <v>7313</v>
      </c>
      <c r="C5003" s="1">
        <v>9664649696</v>
      </c>
      <c r="D5003" s="1"/>
      <c r="E5003" s="1"/>
      <c r="F5003" s="1"/>
      <c r="G5003" s="1" t="s">
        <v>146</v>
      </c>
      <c r="H5003" s="1" t="s">
        <v>247</v>
      </c>
      <c r="I5003"/>
      <c r="J5003"/>
      <c r="K5003"/>
      <c r="L5003"/>
      <c r="M5003"/>
      <c r="N5003"/>
      <c r="O5003"/>
      <c r="Q5003" t="s">
        <v>25</v>
      </c>
      <c r="R5003" s="1" t="s">
        <v>7314</v>
      </c>
      <c r="S5003" s="1"/>
      <c r="T5003" s="1" t="s">
        <v>211</v>
      </c>
      <c r="U5003" s="1" t="s">
        <v>33</v>
      </c>
      <c r="V5003" t="s">
        <v>29</v>
      </c>
      <c r="W5003"/>
      <c r="X5003" t="s">
        <v>30</v>
      </c>
    </row>
    <row r="5004" spans="2:24">
      <c r="B5004" s="2" t="s">
        <v>7315</v>
      </c>
      <c r="C5004" s="1">
        <v>9819108121</v>
      </c>
      <c r="D5004" s="1"/>
      <c r="E5004" s="1"/>
      <c r="F5004" s="1"/>
      <c r="G5004" s="1" t="s">
        <v>45</v>
      </c>
      <c r="H5004" s="1" t="s">
        <v>57</v>
      </c>
      <c r="I5004"/>
      <c r="J5004"/>
      <c r="K5004"/>
      <c r="L5004"/>
      <c r="M5004"/>
      <c r="N5004"/>
      <c r="O5004"/>
      <c r="Q5004" t="s">
        <v>25</v>
      </c>
      <c r="R5004" s="1" t="s">
        <v>7316</v>
      </c>
      <c r="S5004" s="1"/>
      <c r="T5004" s="1" t="s">
        <v>211</v>
      </c>
      <c r="U5004" s="1" t="s">
        <v>33</v>
      </c>
      <c r="V5004" t="s">
        <v>29</v>
      </c>
      <c r="W5004"/>
      <c r="X5004" t="s">
        <v>30</v>
      </c>
    </row>
    <row r="5005" spans="2:24">
      <c r="B5005" s="2" t="s">
        <v>7317</v>
      </c>
      <c r="C5005" s="1">
        <v>7428876630</v>
      </c>
      <c r="D5005" s="1"/>
      <c r="E5005" s="1"/>
      <c r="F5005" s="1"/>
      <c r="G5005" s="1" t="s">
        <v>1956</v>
      </c>
      <c r="H5005" s="1" t="s">
        <v>46</v>
      </c>
      <c r="I5005"/>
      <c r="J5005"/>
      <c r="K5005"/>
      <c r="L5005"/>
      <c r="M5005"/>
      <c r="N5005"/>
      <c r="O5005"/>
      <c r="Q5005" t="s">
        <v>25</v>
      </c>
      <c r="R5005" s="1" t="s">
        <v>7318</v>
      </c>
      <c r="S5005" s="1"/>
      <c r="T5005" s="1" t="s">
        <v>374</v>
      </c>
      <c r="U5005" s="1" t="s">
        <v>78</v>
      </c>
      <c r="V5005" t="s">
        <v>29</v>
      </c>
      <c r="W5005"/>
      <c r="X5005" t="s">
        <v>30</v>
      </c>
    </row>
    <row r="5006" spans="2:24">
      <c r="B5006" s="2" t="s">
        <v>7319</v>
      </c>
      <c r="C5006" s="1">
        <v>9164600040</v>
      </c>
      <c r="D5006" s="1"/>
      <c r="E5006" s="1"/>
      <c r="F5006" s="1"/>
      <c r="G5006" s="1" t="s">
        <v>72</v>
      </c>
      <c r="H5006" s="1" t="s">
        <v>46</v>
      </c>
      <c r="I5006"/>
      <c r="J5006"/>
      <c r="K5006"/>
      <c r="L5006"/>
      <c r="M5006"/>
      <c r="N5006"/>
      <c r="O5006"/>
      <c r="Q5006" t="s">
        <v>25</v>
      </c>
      <c r="R5006" s="1" t="s">
        <v>7320</v>
      </c>
      <c r="S5006" s="1"/>
      <c r="T5006" s="1" t="s">
        <v>7321</v>
      </c>
      <c r="U5006" s="1" t="s">
        <v>102</v>
      </c>
      <c r="V5006" t="s">
        <v>29</v>
      </c>
      <c r="W5006"/>
      <c r="X5006" t="s">
        <v>30</v>
      </c>
    </row>
    <row r="5007" spans="2:24">
      <c r="B5007" s="2" t="s">
        <v>7322</v>
      </c>
      <c r="C5007" s="1">
        <f>919305946301</f>
        <v>919305946301</v>
      </c>
      <c r="D5007" s="1"/>
      <c r="E5007" s="1"/>
      <c r="F5007" s="1"/>
      <c r="G5007" s="1" t="s">
        <v>45</v>
      </c>
      <c r="H5007" s="1" t="s">
        <v>247</v>
      </c>
      <c r="I5007"/>
      <c r="J5007"/>
      <c r="K5007"/>
      <c r="L5007"/>
      <c r="M5007"/>
      <c r="N5007"/>
      <c r="O5007"/>
      <c r="Q5007" t="s">
        <v>25</v>
      </c>
      <c r="R5007" s="1"/>
      <c r="S5007" s="1"/>
      <c r="T5007" s="1" t="s">
        <v>176</v>
      </c>
      <c r="U5007" s="1" t="s">
        <v>28</v>
      </c>
      <c r="V5007" t="s">
        <v>29</v>
      </c>
      <c r="W5007"/>
      <c r="X5007" t="s">
        <v>30</v>
      </c>
    </row>
    <row r="5008" spans="2:24">
      <c r="B5008" s="2" t="s">
        <v>7323</v>
      </c>
      <c r="C5008" s="1">
        <v>7080874546</v>
      </c>
      <c r="D5008" s="1"/>
      <c r="E5008" s="1"/>
      <c r="F5008" s="1"/>
      <c r="G5008" s="1" t="s">
        <v>146</v>
      </c>
      <c r="H5008" s="1" t="s">
        <v>1268</v>
      </c>
      <c r="I5008"/>
      <c r="J5008"/>
      <c r="K5008"/>
      <c r="L5008"/>
      <c r="M5008"/>
      <c r="N5008"/>
      <c r="O5008"/>
      <c r="Q5008" t="s">
        <v>25</v>
      </c>
      <c r="R5008" s="1" t="s">
        <v>7324</v>
      </c>
      <c r="S5008" s="1"/>
      <c r="T5008" s="1" t="s">
        <v>120</v>
      </c>
      <c r="U5008" s="1" t="s">
        <v>28</v>
      </c>
      <c r="V5008" t="s">
        <v>29</v>
      </c>
      <c r="W5008"/>
      <c r="X5008" t="s">
        <v>30</v>
      </c>
    </row>
    <row r="5009" spans="2:24">
      <c r="B5009" s="2" t="s">
        <v>7325</v>
      </c>
      <c r="C5009" s="1">
        <v>8010309849</v>
      </c>
      <c r="D5009" s="1"/>
      <c r="E5009" s="1"/>
      <c r="F5009" s="1"/>
      <c r="G5009" s="1" t="s">
        <v>45</v>
      </c>
      <c r="H5009" s="1" t="s">
        <v>46</v>
      </c>
      <c r="I5009"/>
      <c r="J5009"/>
      <c r="K5009"/>
      <c r="L5009"/>
      <c r="M5009"/>
      <c r="N5009"/>
      <c r="O5009"/>
      <c r="Q5009" t="s">
        <v>25</v>
      </c>
      <c r="R5009" s="1" t="s">
        <v>7326</v>
      </c>
      <c r="S5009" s="1"/>
      <c r="T5009" s="1" t="s">
        <v>380</v>
      </c>
      <c r="U5009" s="1" t="s">
        <v>28</v>
      </c>
      <c r="V5009" t="s">
        <v>29</v>
      </c>
      <c r="W5009"/>
      <c r="X5009" t="s">
        <v>30</v>
      </c>
    </row>
    <row r="5010" spans="2:24">
      <c r="B5010" s="2" t="s">
        <v>7327</v>
      </c>
      <c r="C5010" s="1">
        <v>7003941337</v>
      </c>
      <c r="D5010" s="1"/>
      <c r="E5010" s="1"/>
      <c r="F5010" s="1"/>
      <c r="G5010" s="1" t="s">
        <v>56</v>
      </c>
      <c r="H5010" s="1" t="s">
        <v>7328</v>
      </c>
      <c r="I5010"/>
      <c r="J5010"/>
      <c r="K5010"/>
      <c r="L5010"/>
      <c r="M5010"/>
      <c r="N5010"/>
      <c r="O5010"/>
      <c r="Q5010" t="s">
        <v>25</v>
      </c>
      <c r="R5010" s="1" t="s">
        <v>7329</v>
      </c>
      <c r="S5010" s="1"/>
      <c r="T5010" s="1" t="s">
        <v>7330</v>
      </c>
      <c r="U5010" s="1" t="s">
        <v>70</v>
      </c>
      <c r="V5010" t="s">
        <v>29</v>
      </c>
      <c r="W5010"/>
      <c r="X5010" t="s">
        <v>30</v>
      </c>
    </row>
    <row r="5011" spans="2:24">
      <c r="B5011" s="2" t="s">
        <v>7331</v>
      </c>
      <c r="C5011" s="1">
        <v>8860991806</v>
      </c>
      <c r="D5011" s="1"/>
      <c r="E5011" s="1"/>
      <c r="F5011" s="1"/>
      <c r="G5011" s="1" t="s">
        <v>146</v>
      </c>
      <c r="H5011" s="1" t="s">
        <v>331</v>
      </c>
      <c r="I5011"/>
      <c r="J5011"/>
      <c r="K5011"/>
      <c r="L5011"/>
      <c r="M5011"/>
      <c r="N5011"/>
      <c r="O5011"/>
      <c r="Q5011" t="s">
        <v>25</v>
      </c>
      <c r="R5011" s="1" t="s">
        <v>7332</v>
      </c>
      <c r="S5011" s="1"/>
      <c r="T5011" s="1" t="s">
        <v>594</v>
      </c>
      <c r="U5011" s="1" t="s">
        <v>53</v>
      </c>
      <c r="V5011" t="s">
        <v>29</v>
      </c>
      <c r="W5011"/>
      <c r="X5011" t="s">
        <v>30</v>
      </c>
    </row>
    <row r="5012" spans="2:24">
      <c r="B5012" s="2" t="s">
        <v>7333</v>
      </c>
      <c r="C5012" s="1"/>
      <c r="D5012" s="1"/>
      <c r="E5012" s="1"/>
      <c r="F5012" s="1"/>
      <c r="G5012" s="1" t="s">
        <v>72</v>
      </c>
      <c r="H5012" s="1" t="s">
        <v>92</v>
      </c>
      <c r="I5012"/>
      <c r="J5012"/>
      <c r="K5012"/>
      <c r="L5012"/>
      <c r="M5012"/>
      <c r="N5012"/>
      <c r="O5012"/>
      <c r="Q5012" t="s">
        <v>25</v>
      </c>
      <c r="R5012" s="1" t="s">
        <v>7334</v>
      </c>
      <c r="S5012" s="1"/>
      <c r="T5012" s="1" t="s">
        <v>77</v>
      </c>
      <c r="U5012" s="1" t="s">
        <v>78</v>
      </c>
      <c r="V5012" t="s">
        <v>29</v>
      </c>
      <c r="W5012"/>
      <c r="X5012" t="s">
        <v>30</v>
      </c>
    </row>
    <row r="5013" spans="2:24">
      <c r="B5013" s="2" t="s">
        <v>7335</v>
      </c>
      <c r="C5013" s="1" t="s">
        <v>7336</v>
      </c>
      <c r="D5013" s="1"/>
      <c r="E5013" s="1"/>
      <c r="F5013" s="1"/>
      <c r="G5013" s="1" t="s">
        <v>45</v>
      </c>
      <c r="H5013" s="1" t="s">
        <v>92</v>
      </c>
      <c r="I5013"/>
      <c r="J5013"/>
      <c r="K5013"/>
      <c r="L5013"/>
      <c r="M5013"/>
      <c r="N5013"/>
      <c r="O5013"/>
      <c r="Q5013" t="s">
        <v>25</v>
      </c>
      <c r="R5013" s="1"/>
      <c r="S5013" s="1"/>
      <c r="T5013" s="1" t="s">
        <v>7337</v>
      </c>
      <c r="U5013" s="1" t="s">
        <v>37</v>
      </c>
      <c r="V5013" t="s">
        <v>29</v>
      </c>
      <c r="W5013"/>
      <c r="X5013" t="s">
        <v>30</v>
      </c>
    </row>
    <row r="5014" spans="2:24">
      <c r="B5014" s="2" t="s">
        <v>7338</v>
      </c>
      <c r="C5014" s="1">
        <v>9172718123</v>
      </c>
      <c r="D5014" s="1"/>
      <c r="E5014" s="1"/>
      <c r="F5014" s="1"/>
      <c r="G5014" s="1" t="s">
        <v>146</v>
      </c>
      <c r="H5014" s="1" t="s">
        <v>331</v>
      </c>
      <c r="I5014"/>
      <c r="J5014"/>
      <c r="K5014"/>
      <c r="L5014"/>
      <c r="M5014"/>
      <c r="N5014"/>
      <c r="O5014"/>
      <c r="Q5014" t="s">
        <v>25</v>
      </c>
      <c r="R5014" s="1"/>
      <c r="S5014" s="1"/>
      <c r="T5014" s="1" t="s">
        <v>305</v>
      </c>
      <c r="U5014" s="1" t="s">
        <v>33</v>
      </c>
      <c r="V5014" t="s">
        <v>29</v>
      </c>
      <c r="W5014"/>
      <c r="X5014" t="s">
        <v>30</v>
      </c>
    </row>
    <row r="5015" spans="2:24">
      <c r="B5015" s="2" t="s">
        <v>7339</v>
      </c>
      <c r="C5015" s="1">
        <f>919818061253</f>
        <v>919818061253</v>
      </c>
      <c r="D5015" s="1"/>
      <c r="E5015" s="1"/>
      <c r="F5015" s="1"/>
      <c r="G5015" s="1" t="s">
        <v>56</v>
      </c>
      <c r="H5015" s="1" t="s">
        <v>476</v>
      </c>
      <c r="I5015"/>
      <c r="J5015"/>
      <c r="K5015"/>
      <c r="L5015"/>
      <c r="M5015"/>
      <c r="N5015"/>
      <c r="O5015"/>
      <c r="Q5015" t="s">
        <v>25</v>
      </c>
      <c r="R5015" s="1"/>
      <c r="S5015" s="1"/>
      <c r="T5015" s="1" t="s">
        <v>73</v>
      </c>
      <c r="U5015" s="1" t="s">
        <v>53</v>
      </c>
      <c r="V5015" t="s">
        <v>29</v>
      </c>
      <c r="W5015"/>
      <c r="X5015" t="s">
        <v>30</v>
      </c>
    </row>
    <row r="5016" spans="2:24">
      <c r="B5016" s="2" t="s">
        <v>7340</v>
      </c>
      <c r="C5016" s="1">
        <v>9311627871</v>
      </c>
      <c r="D5016" s="1"/>
      <c r="E5016" s="1"/>
      <c r="F5016" s="1"/>
      <c r="G5016" s="1" t="s">
        <v>45</v>
      </c>
      <c r="H5016" s="1" t="s">
        <v>57</v>
      </c>
      <c r="I5016"/>
      <c r="J5016"/>
      <c r="K5016"/>
      <c r="L5016"/>
      <c r="M5016"/>
      <c r="N5016"/>
      <c r="O5016"/>
      <c r="Q5016" t="s">
        <v>25</v>
      </c>
      <c r="R5016" s="1"/>
      <c r="S5016" s="1"/>
      <c r="T5016" s="1" t="s">
        <v>301</v>
      </c>
      <c r="U5016" s="1" t="s">
        <v>53</v>
      </c>
      <c r="V5016" t="s">
        <v>29</v>
      </c>
      <c r="W5016"/>
      <c r="X5016" t="s">
        <v>30</v>
      </c>
    </row>
    <row r="5017" spans="2:24">
      <c r="B5017" s="2" t="s">
        <v>7341</v>
      </c>
      <c r="C5017" s="1">
        <v>9819882573</v>
      </c>
      <c r="D5017" s="1"/>
      <c r="E5017" s="1"/>
      <c r="F5017" s="1"/>
      <c r="G5017" s="1" t="s">
        <v>146</v>
      </c>
      <c r="H5017" s="1" t="s">
        <v>331</v>
      </c>
      <c r="I5017"/>
      <c r="J5017"/>
      <c r="K5017"/>
      <c r="L5017"/>
      <c r="M5017"/>
      <c r="N5017"/>
      <c r="O5017"/>
      <c r="Q5017" t="s">
        <v>25</v>
      </c>
      <c r="R5017" s="1"/>
      <c r="S5017" s="1"/>
      <c r="T5017" s="1" t="s">
        <v>457</v>
      </c>
      <c r="U5017" s="1" t="s">
        <v>33</v>
      </c>
      <c r="V5017" t="s">
        <v>29</v>
      </c>
      <c r="W5017"/>
      <c r="X5017" t="s">
        <v>30</v>
      </c>
    </row>
    <row r="5018" spans="2:24">
      <c r="B5018" s="2" t="s">
        <v>7342</v>
      </c>
      <c r="C5018" s="1">
        <v>9599010203</v>
      </c>
      <c r="D5018" s="1"/>
      <c r="E5018" s="1"/>
      <c r="F5018" s="1"/>
      <c r="G5018" s="1" t="s">
        <v>56</v>
      </c>
      <c r="H5018" s="1" t="s">
        <v>92</v>
      </c>
      <c r="I5018"/>
      <c r="J5018"/>
      <c r="K5018"/>
      <c r="L5018"/>
      <c r="M5018"/>
      <c r="N5018"/>
      <c r="O5018"/>
      <c r="Q5018" t="s">
        <v>25</v>
      </c>
      <c r="R5018" s="1"/>
      <c r="S5018" s="1"/>
      <c r="T5018" s="1" t="s">
        <v>820</v>
      </c>
      <c r="U5018" s="1" t="s">
        <v>53</v>
      </c>
      <c r="V5018" t="s">
        <v>29</v>
      </c>
      <c r="W5018"/>
      <c r="X5018" t="s">
        <v>30</v>
      </c>
    </row>
    <row r="5019" spans="2:24">
      <c r="B5019" s="2" t="s">
        <v>7343</v>
      </c>
      <c r="C5019" s="1">
        <v>9873084555</v>
      </c>
      <c r="D5019" s="1"/>
      <c r="E5019" s="1"/>
      <c r="F5019" s="1"/>
      <c r="G5019" s="1" t="s">
        <v>72</v>
      </c>
      <c r="H5019" s="1" t="s">
        <v>46</v>
      </c>
      <c r="I5019"/>
      <c r="J5019"/>
      <c r="K5019"/>
      <c r="L5019"/>
      <c r="M5019"/>
      <c r="N5019"/>
      <c r="O5019"/>
      <c r="Q5019" t="s">
        <v>25</v>
      </c>
      <c r="R5019" s="1" t="s">
        <v>7344</v>
      </c>
      <c r="S5019" s="1"/>
      <c r="T5019" s="1" t="s">
        <v>93</v>
      </c>
      <c r="U5019" s="1" t="s">
        <v>53</v>
      </c>
      <c r="V5019" t="s">
        <v>29</v>
      </c>
      <c r="W5019"/>
      <c r="X5019" t="s">
        <v>30</v>
      </c>
    </row>
    <row r="5020" spans="2:24">
      <c r="B5020" s="2" t="s">
        <v>7345</v>
      </c>
      <c r="C5020" s="1">
        <v>9843047571</v>
      </c>
      <c r="D5020" s="1"/>
      <c r="E5020" s="1"/>
      <c r="F5020" s="1"/>
      <c r="G5020" s="1" t="s">
        <v>45</v>
      </c>
      <c r="H5020" s="1" t="s">
        <v>57</v>
      </c>
      <c r="I5020"/>
      <c r="J5020"/>
      <c r="K5020"/>
      <c r="L5020"/>
      <c r="M5020"/>
      <c r="N5020"/>
      <c r="O5020"/>
      <c r="Q5020" t="s">
        <v>25</v>
      </c>
      <c r="R5020" s="1" t="s">
        <v>7346</v>
      </c>
      <c r="S5020" s="1"/>
      <c r="T5020" s="1" t="s">
        <v>7347</v>
      </c>
      <c r="U5020" s="1" t="s">
        <v>179</v>
      </c>
      <c r="V5020" t="s">
        <v>29</v>
      </c>
      <c r="W5020"/>
      <c r="X5020" t="s">
        <v>30</v>
      </c>
    </row>
    <row r="5021" spans="2:24">
      <c r="B5021" s="2" t="s">
        <v>7348</v>
      </c>
      <c r="C5021" s="1">
        <v>9917227888</v>
      </c>
      <c r="D5021" s="1"/>
      <c r="E5021" s="1"/>
      <c r="F5021" s="1"/>
      <c r="G5021" s="1" t="s">
        <v>72</v>
      </c>
      <c r="H5021" s="1" t="s">
        <v>57</v>
      </c>
      <c r="I5021"/>
      <c r="J5021"/>
      <c r="K5021"/>
      <c r="L5021"/>
      <c r="M5021"/>
      <c r="N5021"/>
      <c r="O5021"/>
      <c r="Q5021" t="s">
        <v>25</v>
      </c>
      <c r="R5021" s="1" t="s">
        <v>7349</v>
      </c>
      <c r="S5021" s="1"/>
      <c r="T5021" s="1" t="s">
        <v>84</v>
      </c>
      <c r="U5021" s="1" t="s">
        <v>53</v>
      </c>
      <c r="V5021" t="s">
        <v>29</v>
      </c>
      <c r="W5021"/>
      <c r="X5021" t="s">
        <v>30</v>
      </c>
    </row>
    <row r="5022" spans="2:24">
      <c r="B5022" s="2" t="s">
        <v>7350</v>
      </c>
      <c r="C5022" s="1">
        <v>9811317340</v>
      </c>
      <c r="D5022" s="1"/>
      <c r="E5022" s="1"/>
      <c r="F5022" s="1"/>
      <c r="G5022" s="1" t="s">
        <v>1942</v>
      </c>
      <c r="H5022" s="1" t="s">
        <v>247</v>
      </c>
      <c r="I5022"/>
      <c r="J5022"/>
      <c r="K5022"/>
      <c r="L5022"/>
      <c r="M5022"/>
      <c r="N5022"/>
      <c r="O5022"/>
      <c r="Q5022" t="s">
        <v>25</v>
      </c>
      <c r="R5022" s="1" t="s">
        <v>7351</v>
      </c>
      <c r="S5022" s="1"/>
      <c r="T5022" s="1" t="s">
        <v>84</v>
      </c>
      <c r="U5022" s="1" t="s">
        <v>53</v>
      </c>
      <c r="V5022" t="s">
        <v>29</v>
      </c>
      <c r="W5022"/>
      <c r="X5022" t="s">
        <v>30</v>
      </c>
    </row>
    <row r="5023" spans="2:24">
      <c r="B5023" s="2" t="s">
        <v>7352</v>
      </c>
      <c r="C5023" s="1">
        <v>9050406779</v>
      </c>
      <c r="D5023" s="1"/>
      <c r="E5023" s="1"/>
      <c r="F5023" s="1"/>
      <c r="G5023" s="1" t="s">
        <v>45</v>
      </c>
      <c r="H5023" s="1" t="s">
        <v>57</v>
      </c>
      <c r="I5023"/>
      <c r="J5023"/>
      <c r="K5023"/>
      <c r="L5023"/>
      <c r="M5023"/>
      <c r="N5023"/>
      <c r="O5023"/>
      <c r="Q5023" t="s">
        <v>25</v>
      </c>
      <c r="R5023" s="1"/>
      <c r="S5023" s="1"/>
      <c r="T5023" s="1" t="s">
        <v>746</v>
      </c>
      <c r="U5023" s="1" t="s">
        <v>78</v>
      </c>
      <c r="V5023" t="s">
        <v>29</v>
      </c>
      <c r="W5023"/>
      <c r="X5023" t="s">
        <v>30</v>
      </c>
    </row>
    <row r="5024" spans="2:24">
      <c r="B5024" s="2" t="s">
        <v>7353</v>
      </c>
      <c r="C5024" s="1">
        <v>9886393437</v>
      </c>
      <c r="D5024" s="1"/>
      <c r="E5024" s="1"/>
      <c r="F5024" s="1"/>
      <c r="G5024" s="1" t="s">
        <v>72</v>
      </c>
      <c r="H5024" s="1" t="s">
        <v>46</v>
      </c>
      <c r="I5024"/>
      <c r="J5024"/>
      <c r="K5024"/>
      <c r="L5024"/>
      <c r="M5024"/>
      <c r="N5024"/>
      <c r="O5024"/>
      <c r="Q5024" t="s">
        <v>25</v>
      </c>
      <c r="R5024" s="1" t="s">
        <v>7354</v>
      </c>
      <c r="S5024" s="1"/>
      <c r="T5024" s="1" t="s">
        <v>631</v>
      </c>
      <c r="U5024" s="1" t="s">
        <v>102</v>
      </c>
      <c r="V5024" t="s">
        <v>29</v>
      </c>
      <c r="W5024"/>
      <c r="X5024" t="s">
        <v>30</v>
      </c>
    </row>
    <row r="5025" spans="2:24">
      <c r="B5025" s="2" t="s">
        <v>7355</v>
      </c>
      <c r="C5025" s="1">
        <v>9702888844</v>
      </c>
      <c r="D5025" s="1"/>
      <c r="E5025" s="1"/>
      <c r="F5025" s="1"/>
      <c r="G5025" s="1" t="s">
        <v>731</v>
      </c>
      <c r="H5025" s="1" t="s">
        <v>92</v>
      </c>
      <c r="I5025"/>
      <c r="J5025"/>
      <c r="K5025"/>
      <c r="L5025"/>
      <c r="M5025"/>
      <c r="N5025"/>
      <c r="O5025"/>
      <c r="Q5025" t="s">
        <v>25</v>
      </c>
      <c r="R5025" s="1"/>
      <c r="S5025" s="1"/>
      <c r="T5025" s="1" t="s">
        <v>211</v>
      </c>
      <c r="U5025" s="1" t="s">
        <v>33</v>
      </c>
      <c r="V5025" t="s">
        <v>29</v>
      </c>
      <c r="W5025"/>
      <c r="X5025" t="s">
        <v>30</v>
      </c>
    </row>
    <row r="5026" spans="2:24">
      <c r="B5026" s="2" t="s">
        <v>7356</v>
      </c>
      <c r="C5026" s="1">
        <v>9497343494</v>
      </c>
      <c r="D5026" s="1"/>
      <c r="E5026" s="1"/>
      <c r="F5026" s="1"/>
      <c r="G5026" s="1" t="s">
        <v>146</v>
      </c>
      <c r="H5026" s="1" t="s">
        <v>247</v>
      </c>
      <c r="I5026"/>
      <c r="J5026"/>
      <c r="K5026"/>
      <c r="L5026"/>
      <c r="M5026"/>
      <c r="N5026"/>
      <c r="O5026"/>
      <c r="Q5026" t="s">
        <v>25</v>
      </c>
      <c r="R5026" s="1"/>
      <c r="S5026" s="1"/>
      <c r="T5026" s="1" t="s">
        <v>7357</v>
      </c>
      <c r="U5026" s="1" t="s">
        <v>60</v>
      </c>
      <c r="V5026" t="s">
        <v>29</v>
      </c>
      <c r="W5026"/>
      <c r="X5026" t="s">
        <v>30</v>
      </c>
    </row>
    <row r="5027" spans="2:24">
      <c r="B5027" s="2" t="s">
        <v>7358</v>
      </c>
      <c r="C5027" s="1">
        <v>9414251340</v>
      </c>
      <c r="D5027" s="1"/>
      <c r="E5027" s="1"/>
      <c r="F5027" s="1"/>
      <c r="G5027" s="1" t="s">
        <v>56</v>
      </c>
      <c r="H5027" s="1" t="s">
        <v>57</v>
      </c>
      <c r="I5027"/>
      <c r="J5027"/>
      <c r="K5027"/>
      <c r="L5027"/>
      <c r="M5027"/>
      <c r="N5027"/>
      <c r="O5027"/>
      <c r="Q5027" t="s">
        <v>25</v>
      </c>
      <c r="R5027" s="1"/>
      <c r="S5027" s="1"/>
      <c r="T5027" s="1" t="s">
        <v>86</v>
      </c>
      <c r="U5027" s="1" t="s">
        <v>43</v>
      </c>
      <c r="V5027" t="s">
        <v>29</v>
      </c>
      <c r="W5027"/>
      <c r="X5027" t="s">
        <v>30</v>
      </c>
    </row>
    <row r="5028" spans="2:24">
      <c r="B5028" s="2" t="s">
        <v>7359</v>
      </c>
      <c r="C5028" s="1">
        <v>9332229117</v>
      </c>
      <c r="D5028" s="1"/>
      <c r="E5028" s="1"/>
      <c r="F5028" s="1"/>
      <c r="G5028" s="1" t="s">
        <v>146</v>
      </c>
      <c r="H5028" s="1" t="s">
        <v>695</v>
      </c>
      <c r="I5028"/>
      <c r="J5028"/>
      <c r="K5028"/>
      <c r="L5028"/>
      <c r="M5028"/>
      <c r="N5028"/>
      <c r="O5028"/>
      <c r="Q5028" t="s">
        <v>25</v>
      </c>
      <c r="R5028" s="1"/>
      <c r="S5028" s="1"/>
      <c r="T5028" s="1" t="s">
        <v>7360</v>
      </c>
      <c r="U5028" s="1" t="s">
        <v>70</v>
      </c>
      <c r="V5028" t="s">
        <v>29</v>
      </c>
      <c r="W5028"/>
      <c r="X5028" t="s">
        <v>30</v>
      </c>
    </row>
    <row r="5029" spans="2:24">
      <c r="B5029" s="2" t="s">
        <v>7361</v>
      </c>
      <c r="C5029" s="1">
        <v>9323643577</v>
      </c>
      <c r="D5029" s="1"/>
      <c r="E5029" s="1"/>
      <c r="F5029" s="1"/>
      <c r="G5029" s="1" t="s">
        <v>146</v>
      </c>
      <c r="H5029" s="1" t="s">
        <v>331</v>
      </c>
      <c r="I5029"/>
      <c r="J5029"/>
      <c r="K5029"/>
      <c r="L5029"/>
      <c r="M5029"/>
      <c r="N5029"/>
      <c r="O5029"/>
      <c r="Q5029" t="s">
        <v>25</v>
      </c>
      <c r="R5029" s="1"/>
      <c r="S5029" s="1"/>
      <c r="T5029" s="1" t="s">
        <v>457</v>
      </c>
      <c r="U5029" s="1" t="s">
        <v>33</v>
      </c>
      <c r="V5029" t="s">
        <v>29</v>
      </c>
      <c r="W5029"/>
      <c r="X5029" t="s">
        <v>30</v>
      </c>
    </row>
    <row r="5030" spans="2:24">
      <c r="B5030" s="2" t="s">
        <v>7362</v>
      </c>
      <c r="C5030" s="1">
        <v>8000140537</v>
      </c>
      <c r="D5030" s="1"/>
      <c r="E5030" s="1"/>
      <c r="F5030" s="1"/>
      <c r="G5030" s="1" t="s">
        <v>146</v>
      </c>
      <c r="H5030" s="1" t="s">
        <v>247</v>
      </c>
      <c r="I5030"/>
      <c r="J5030"/>
      <c r="K5030"/>
      <c r="L5030"/>
      <c r="M5030"/>
      <c r="N5030"/>
      <c r="O5030"/>
      <c r="Q5030" t="s">
        <v>25</v>
      </c>
      <c r="R5030" s="1" t="s">
        <v>7363</v>
      </c>
      <c r="S5030" s="1"/>
      <c r="T5030" s="1" t="s">
        <v>965</v>
      </c>
      <c r="U5030" s="1" t="s">
        <v>116</v>
      </c>
      <c r="V5030" t="s">
        <v>29</v>
      </c>
      <c r="W5030"/>
      <c r="X5030" t="s">
        <v>30</v>
      </c>
    </row>
    <row r="5031" spans="2:24">
      <c r="B5031" s="2" t="s">
        <v>7364</v>
      </c>
      <c r="C5031" s="1">
        <v>7650080160</v>
      </c>
      <c r="D5031" s="1"/>
      <c r="E5031" s="1"/>
      <c r="F5031" s="1"/>
      <c r="G5031" s="1" t="s">
        <v>56</v>
      </c>
      <c r="H5031" s="1" t="s">
        <v>46</v>
      </c>
      <c r="I5031"/>
      <c r="J5031"/>
      <c r="K5031"/>
      <c r="L5031"/>
      <c r="M5031"/>
      <c r="N5031"/>
      <c r="O5031"/>
      <c r="Q5031" t="s">
        <v>25</v>
      </c>
      <c r="R5031" s="1"/>
      <c r="S5031" s="1"/>
      <c r="T5031" s="1" t="s">
        <v>7365</v>
      </c>
      <c r="U5031" s="1" t="s">
        <v>477</v>
      </c>
      <c r="V5031" t="s">
        <v>29</v>
      </c>
      <c r="W5031"/>
      <c r="X5031" t="s">
        <v>30</v>
      </c>
    </row>
    <row r="5032" spans="2:24">
      <c r="B5032" s="2" t="s">
        <v>7366</v>
      </c>
      <c r="C5032" s="1">
        <v>9928782966</v>
      </c>
      <c r="D5032" s="1"/>
      <c r="E5032" s="1"/>
      <c r="F5032" s="1"/>
      <c r="G5032" s="1" t="s">
        <v>45</v>
      </c>
      <c r="H5032" s="1" t="s">
        <v>57</v>
      </c>
      <c r="I5032"/>
      <c r="J5032"/>
      <c r="K5032"/>
      <c r="L5032"/>
      <c r="M5032"/>
      <c r="N5032"/>
      <c r="O5032"/>
      <c r="Q5032" t="s">
        <v>25</v>
      </c>
      <c r="R5032" s="1" t="s">
        <v>7367</v>
      </c>
      <c r="S5032" s="1"/>
      <c r="T5032" s="1" t="s">
        <v>172</v>
      </c>
      <c r="U5032" s="1" t="s">
        <v>43</v>
      </c>
      <c r="V5032" t="s">
        <v>29</v>
      </c>
      <c r="W5032"/>
      <c r="X5032" t="s">
        <v>30</v>
      </c>
    </row>
    <row r="5033" spans="2:24">
      <c r="B5033" s="2" t="s">
        <v>7368</v>
      </c>
      <c r="C5033" s="1">
        <v>9897371468</v>
      </c>
      <c r="D5033" s="1"/>
      <c r="E5033" s="1"/>
      <c r="F5033" s="1"/>
      <c r="G5033" s="1" t="s">
        <v>146</v>
      </c>
      <c r="H5033" s="1" t="s">
        <v>331</v>
      </c>
      <c r="I5033"/>
      <c r="J5033"/>
      <c r="K5033"/>
      <c r="L5033"/>
      <c r="M5033"/>
      <c r="N5033"/>
      <c r="O5033"/>
      <c r="Q5033" t="s">
        <v>25</v>
      </c>
      <c r="R5033" s="1" t="s">
        <v>7369</v>
      </c>
      <c r="S5033" s="1"/>
      <c r="T5033" s="1" t="s">
        <v>4029</v>
      </c>
      <c r="U5033" s="1" t="s">
        <v>289</v>
      </c>
      <c r="V5033" t="s">
        <v>29</v>
      </c>
      <c r="W5033"/>
      <c r="X5033" t="s">
        <v>30</v>
      </c>
    </row>
    <row r="5034" spans="2:24">
      <c r="B5034" s="2" t="s">
        <v>7370</v>
      </c>
      <c r="C5034" s="1">
        <v>9540566363</v>
      </c>
      <c r="D5034" s="1"/>
      <c r="E5034" s="1"/>
      <c r="F5034" s="1"/>
      <c r="G5034" s="1" t="s">
        <v>230</v>
      </c>
      <c r="H5034" s="1" t="s">
        <v>46</v>
      </c>
      <c r="I5034"/>
      <c r="J5034"/>
      <c r="K5034"/>
      <c r="L5034"/>
      <c r="M5034"/>
      <c r="N5034"/>
      <c r="O5034"/>
      <c r="Q5034" t="s">
        <v>25</v>
      </c>
      <c r="R5034" s="1" t="s">
        <v>7371</v>
      </c>
      <c r="S5034" s="1"/>
      <c r="T5034" s="1" t="s">
        <v>374</v>
      </c>
      <c r="U5034" s="1" t="s">
        <v>78</v>
      </c>
      <c r="V5034" t="s">
        <v>29</v>
      </c>
      <c r="W5034"/>
      <c r="X5034" t="s">
        <v>30</v>
      </c>
    </row>
    <row r="5035" spans="2:24">
      <c r="B5035" s="2" t="s">
        <v>7372</v>
      </c>
      <c r="C5035" s="1">
        <v>8168566271</v>
      </c>
      <c r="D5035" s="1"/>
      <c r="E5035" s="1"/>
      <c r="F5035" s="1"/>
      <c r="G5035" s="1" t="s">
        <v>146</v>
      </c>
      <c r="H5035" s="1" t="s">
        <v>247</v>
      </c>
      <c r="I5035"/>
      <c r="J5035"/>
      <c r="K5035"/>
      <c r="L5035"/>
      <c r="M5035"/>
      <c r="N5035"/>
      <c r="O5035"/>
      <c r="Q5035" t="s">
        <v>25</v>
      </c>
      <c r="R5035" s="1"/>
      <c r="S5035" s="1"/>
      <c r="T5035" s="1" t="s">
        <v>77</v>
      </c>
      <c r="U5035" s="1" t="s">
        <v>78</v>
      </c>
      <c r="V5035" t="s">
        <v>29</v>
      </c>
      <c r="W5035"/>
      <c r="X5035" t="s">
        <v>30</v>
      </c>
    </row>
    <row r="5036" spans="2:24">
      <c r="B5036" s="2" t="s">
        <v>7373</v>
      </c>
      <c r="C5036" s="1">
        <v>9833259588</v>
      </c>
      <c r="D5036" s="1"/>
      <c r="E5036" s="1"/>
      <c r="F5036" s="1"/>
      <c r="G5036" s="1" t="s">
        <v>146</v>
      </c>
      <c r="H5036" s="1" t="s">
        <v>331</v>
      </c>
      <c r="I5036"/>
      <c r="J5036"/>
      <c r="K5036"/>
      <c r="L5036"/>
      <c r="M5036"/>
      <c r="N5036"/>
      <c r="O5036"/>
      <c r="Q5036" t="s">
        <v>25</v>
      </c>
      <c r="R5036" s="1" t="s">
        <v>7374</v>
      </c>
      <c r="S5036" s="1"/>
      <c r="T5036" s="1" t="s">
        <v>211</v>
      </c>
      <c r="U5036" s="1" t="s">
        <v>33</v>
      </c>
      <c r="V5036" t="s">
        <v>29</v>
      </c>
      <c r="W5036"/>
      <c r="X5036" t="s">
        <v>30</v>
      </c>
    </row>
    <row r="5037" spans="2:24">
      <c r="B5037" s="2" t="s">
        <v>7375</v>
      </c>
      <c r="C5037" s="1">
        <v>9672766706</v>
      </c>
      <c r="D5037" s="1"/>
      <c r="E5037" s="1"/>
      <c r="F5037" s="1"/>
      <c r="G5037" s="1" t="s">
        <v>56</v>
      </c>
      <c r="H5037" s="1" t="s">
        <v>57</v>
      </c>
      <c r="I5037"/>
      <c r="J5037"/>
      <c r="K5037"/>
      <c r="L5037"/>
      <c r="M5037"/>
      <c r="N5037"/>
      <c r="O5037"/>
      <c r="Q5037" t="s">
        <v>25</v>
      </c>
      <c r="R5037" s="1"/>
      <c r="S5037" s="1"/>
      <c r="T5037" s="1" t="s">
        <v>128</v>
      </c>
      <c r="U5037" s="1" t="s">
        <v>43</v>
      </c>
      <c r="V5037" t="s">
        <v>29</v>
      </c>
      <c r="W5037"/>
      <c r="X5037" t="s">
        <v>30</v>
      </c>
    </row>
    <row r="5038" spans="2:24">
      <c r="B5038" s="2" t="s">
        <v>7376</v>
      </c>
      <c r="C5038" s="1">
        <v>9891527559</v>
      </c>
      <c r="D5038" s="1"/>
      <c r="E5038" s="1"/>
      <c r="F5038" s="1"/>
      <c r="G5038" s="1" t="s">
        <v>146</v>
      </c>
      <c r="H5038" s="1" t="s">
        <v>476</v>
      </c>
      <c r="I5038"/>
      <c r="J5038"/>
      <c r="K5038"/>
      <c r="L5038"/>
      <c r="M5038"/>
      <c r="N5038"/>
      <c r="O5038"/>
      <c r="Q5038" t="s">
        <v>25</v>
      </c>
      <c r="R5038" s="1" t="s">
        <v>7377</v>
      </c>
      <c r="S5038" s="1"/>
      <c r="T5038" s="1" t="s">
        <v>93</v>
      </c>
      <c r="U5038" s="1" t="s">
        <v>53</v>
      </c>
      <c r="V5038" t="s">
        <v>29</v>
      </c>
      <c r="W5038"/>
      <c r="X5038" t="s">
        <v>30</v>
      </c>
    </row>
    <row r="5039" spans="2:24">
      <c r="B5039" s="2" t="s">
        <v>7378</v>
      </c>
      <c r="C5039" s="1">
        <v>7365850495</v>
      </c>
      <c r="D5039" s="1"/>
      <c r="E5039" s="1"/>
      <c r="F5039" s="1"/>
      <c r="G5039" s="1" t="s">
        <v>146</v>
      </c>
      <c r="H5039" s="1" t="s">
        <v>331</v>
      </c>
      <c r="I5039"/>
      <c r="J5039"/>
      <c r="K5039"/>
      <c r="L5039"/>
      <c r="M5039"/>
      <c r="N5039"/>
      <c r="O5039"/>
      <c r="Q5039" t="s">
        <v>25</v>
      </c>
      <c r="R5039" s="1" t="s">
        <v>7379</v>
      </c>
      <c r="S5039" s="1"/>
      <c r="T5039" s="1" t="s">
        <v>7380</v>
      </c>
      <c r="U5039" s="1" t="s">
        <v>70</v>
      </c>
      <c r="V5039" t="s">
        <v>29</v>
      </c>
      <c r="W5039"/>
      <c r="X5039" t="s">
        <v>30</v>
      </c>
    </row>
    <row r="5040" spans="2:24">
      <c r="B5040" s="2" t="s">
        <v>7381</v>
      </c>
      <c r="C5040" s="1">
        <v>9870565608</v>
      </c>
      <c r="D5040" s="1"/>
      <c r="E5040" s="1"/>
      <c r="F5040" s="1"/>
      <c r="G5040" s="1" t="s">
        <v>45</v>
      </c>
      <c r="H5040" s="1" t="s">
        <v>57</v>
      </c>
      <c r="I5040"/>
      <c r="J5040"/>
      <c r="K5040"/>
      <c r="L5040"/>
      <c r="M5040"/>
      <c r="N5040"/>
      <c r="O5040"/>
      <c r="Q5040" t="s">
        <v>25</v>
      </c>
      <c r="R5040" s="1" t="s">
        <v>7382</v>
      </c>
      <c r="S5040" s="1"/>
      <c r="T5040" s="1" t="s">
        <v>457</v>
      </c>
      <c r="U5040" s="1" t="s">
        <v>33</v>
      </c>
      <c r="V5040" t="s">
        <v>29</v>
      </c>
      <c r="W5040"/>
      <c r="X5040" t="s">
        <v>30</v>
      </c>
    </row>
    <row r="5041" spans="2:24">
      <c r="B5041" s="2" t="s">
        <v>7383</v>
      </c>
      <c r="C5041" s="1">
        <f>919811019467</f>
        <v>919811019467</v>
      </c>
      <c r="D5041" s="1"/>
      <c r="E5041" s="1"/>
      <c r="F5041" s="1"/>
      <c r="G5041" s="1" t="s">
        <v>45</v>
      </c>
      <c r="H5041" s="1" t="s">
        <v>57</v>
      </c>
      <c r="I5041"/>
      <c r="J5041"/>
      <c r="K5041"/>
      <c r="L5041"/>
      <c r="M5041"/>
      <c r="N5041"/>
      <c r="O5041"/>
      <c r="Q5041" t="s">
        <v>25</v>
      </c>
      <c r="R5041" s="1" t="s">
        <v>7384</v>
      </c>
      <c r="S5041" s="1"/>
      <c r="T5041" s="1" t="s">
        <v>382</v>
      </c>
      <c r="U5041" s="1" t="s">
        <v>53</v>
      </c>
      <c r="V5041" t="s">
        <v>29</v>
      </c>
      <c r="W5041"/>
      <c r="X5041" t="s">
        <v>30</v>
      </c>
    </row>
    <row r="5042" spans="2:24">
      <c r="B5042" s="2" t="s">
        <v>7385</v>
      </c>
      <c r="C5042" s="1">
        <v>9284404373</v>
      </c>
      <c r="D5042" s="1"/>
      <c r="E5042" s="1"/>
      <c r="F5042" s="1"/>
      <c r="G5042" s="1" t="s">
        <v>72</v>
      </c>
      <c r="H5042" s="1" t="s">
        <v>46</v>
      </c>
      <c r="I5042"/>
      <c r="J5042"/>
      <c r="K5042"/>
      <c r="L5042"/>
      <c r="M5042"/>
      <c r="N5042"/>
      <c r="O5042"/>
      <c r="Q5042" t="s">
        <v>25</v>
      </c>
      <c r="R5042" s="1"/>
      <c r="S5042" s="1"/>
      <c r="T5042" s="1" t="s">
        <v>7386</v>
      </c>
      <c r="U5042" s="1" t="s">
        <v>33</v>
      </c>
      <c r="V5042" t="s">
        <v>29</v>
      </c>
      <c r="W5042"/>
      <c r="X5042" t="s">
        <v>30</v>
      </c>
    </row>
    <row r="5043" spans="2:24">
      <c r="B5043" s="2" t="s">
        <v>7387</v>
      </c>
      <c r="C5043" s="1">
        <v>8010050187</v>
      </c>
      <c r="D5043" s="1"/>
      <c r="E5043" s="1"/>
      <c r="F5043" s="1"/>
      <c r="G5043" s="1" t="s">
        <v>146</v>
      </c>
      <c r="H5043" s="1" t="s">
        <v>331</v>
      </c>
      <c r="I5043"/>
      <c r="J5043"/>
      <c r="K5043"/>
      <c r="L5043"/>
      <c r="M5043"/>
      <c r="N5043"/>
      <c r="O5043"/>
      <c r="Q5043" t="s">
        <v>25</v>
      </c>
      <c r="R5043" s="1"/>
      <c r="S5043" s="1"/>
      <c r="T5043" s="1" t="s">
        <v>39</v>
      </c>
      <c r="U5043" s="1" t="s">
        <v>28</v>
      </c>
      <c r="V5043" t="s">
        <v>29</v>
      </c>
      <c r="W5043"/>
      <c r="X5043" t="s">
        <v>30</v>
      </c>
    </row>
    <row r="5044" spans="2:24">
      <c r="B5044" s="2" t="s">
        <v>7388</v>
      </c>
      <c r="C5044" s="1">
        <v>7765810191</v>
      </c>
      <c r="D5044" s="1"/>
      <c r="E5044" s="1"/>
      <c r="F5044" s="1"/>
      <c r="G5044" s="1" t="s">
        <v>146</v>
      </c>
      <c r="H5044" s="1" t="s">
        <v>1268</v>
      </c>
      <c r="I5044"/>
      <c r="J5044"/>
      <c r="K5044"/>
      <c r="L5044"/>
      <c r="M5044"/>
      <c r="N5044"/>
      <c r="O5044"/>
      <c r="Q5044" t="s">
        <v>25</v>
      </c>
      <c r="R5044" s="1"/>
      <c r="S5044" s="1"/>
      <c r="T5044" s="1" t="s">
        <v>7389</v>
      </c>
      <c r="U5044" s="1" t="s">
        <v>284</v>
      </c>
      <c r="V5044" t="s">
        <v>29</v>
      </c>
      <c r="W5044"/>
      <c r="X5044" t="s">
        <v>30</v>
      </c>
    </row>
    <row r="5045" spans="2:24">
      <c r="B5045" s="2" t="s">
        <v>7390</v>
      </c>
      <c r="C5045" s="1">
        <v>9899197757</v>
      </c>
      <c r="D5045" s="1"/>
      <c r="E5045" s="1"/>
      <c r="F5045" s="1"/>
      <c r="G5045" s="1" t="s">
        <v>146</v>
      </c>
      <c r="H5045" s="1" t="s">
        <v>247</v>
      </c>
      <c r="I5045"/>
      <c r="J5045"/>
      <c r="K5045"/>
      <c r="L5045"/>
      <c r="M5045"/>
      <c r="N5045"/>
      <c r="O5045"/>
      <c r="Q5045" t="s">
        <v>25</v>
      </c>
      <c r="R5045" s="1"/>
      <c r="S5045" s="1"/>
      <c r="T5045" s="1" t="s">
        <v>1079</v>
      </c>
      <c r="U5045" s="1" t="s">
        <v>53</v>
      </c>
      <c r="V5045" t="s">
        <v>29</v>
      </c>
      <c r="W5045"/>
      <c r="X5045" t="s">
        <v>30</v>
      </c>
    </row>
    <row r="5046" spans="2:24">
      <c r="B5046" s="2" t="s">
        <v>7391</v>
      </c>
      <c r="C5046" s="1">
        <f>919434499001</f>
        <v>919434499001</v>
      </c>
      <c r="D5046" s="1"/>
      <c r="E5046" s="1"/>
      <c r="F5046" s="1"/>
      <c r="G5046" s="1" t="s">
        <v>146</v>
      </c>
      <c r="H5046" s="1" t="s">
        <v>695</v>
      </c>
      <c r="I5046"/>
      <c r="J5046"/>
      <c r="K5046"/>
      <c r="L5046"/>
      <c r="M5046"/>
      <c r="N5046"/>
      <c r="O5046"/>
      <c r="Q5046" t="s">
        <v>25</v>
      </c>
      <c r="R5046" s="1"/>
      <c r="S5046" s="1"/>
      <c r="T5046" s="1" t="s">
        <v>6738</v>
      </c>
      <c r="U5046" s="1" t="s">
        <v>70</v>
      </c>
      <c r="V5046" t="s">
        <v>29</v>
      </c>
      <c r="W5046"/>
      <c r="X5046" t="s">
        <v>30</v>
      </c>
    </row>
    <row r="5047" spans="2:24">
      <c r="B5047" s="2" t="s">
        <v>7392</v>
      </c>
      <c r="C5047" s="1">
        <v>9934300443</v>
      </c>
      <c r="D5047" s="1"/>
      <c r="E5047" s="1"/>
      <c r="F5047" s="1"/>
      <c r="G5047" s="1" t="s">
        <v>199</v>
      </c>
      <c r="H5047" s="1" t="s">
        <v>46</v>
      </c>
      <c r="I5047"/>
      <c r="J5047"/>
      <c r="K5047"/>
      <c r="L5047"/>
      <c r="M5047"/>
      <c r="N5047"/>
      <c r="O5047"/>
      <c r="Q5047" t="s">
        <v>25</v>
      </c>
      <c r="R5047" s="1"/>
      <c r="S5047" s="1"/>
      <c r="T5047" s="1" t="s">
        <v>849</v>
      </c>
      <c r="U5047" s="1" t="s">
        <v>284</v>
      </c>
      <c r="V5047" t="s">
        <v>29</v>
      </c>
      <c r="W5047"/>
      <c r="X5047" t="s">
        <v>30</v>
      </c>
    </row>
    <row r="5048" spans="2:24">
      <c r="B5048" s="2" t="s">
        <v>7393</v>
      </c>
      <c r="C5048" s="1">
        <v>9999758264</v>
      </c>
      <c r="D5048" s="1"/>
      <c r="E5048" s="1"/>
      <c r="F5048" s="1"/>
      <c r="G5048" s="1" t="s">
        <v>56</v>
      </c>
      <c r="H5048" s="1" t="s">
        <v>46</v>
      </c>
      <c r="I5048"/>
      <c r="J5048"/>
      <c r="K5048"/>
      <c r="L5048"/>
      <c r="M5048"/>
      <c r="N5048"/>
      <c r="O5048"/>
      <c r="Q5048" t="s">
        <v>25</v>
      </c>
      <c r="R5048" s="1"/>
      <c r="S5048" s="1"/>
      <c r="T5048" s="1" t="s">
        <v>84</v>
      </c>
      <c r="U5048" s="1" t="s">
        <v>53</v>
      </c>
      <c r="V5048" t="s">
        <v>29</v>
      </c>
      <c r="W5048"/>
      <c r="X5048" t="s">
        <v>30</v>
      </c>
    </row>
    <row r="5049" spans="2:24">
      <c r="B5049" s="2" t="s">
        <v>7394</v>
      </c>
      <c r="C5049" s="1">
        <v>8766630999</v>
      </c>
      <c r="D5049" s="1"/>
      <c r="E5049" s="1"/>
      <c r="F5049" s="1"/>
      <c r="G5049" s="1" t="s">
        <v>45</v>
      </c>
      <c r="H5049" s="1" t="s">
        <v>46</v>
      </c>
      <c r="I5049"/>
      <c r="J5049"/>
      <c r="K5049"/>
      <c r="L5049"/>
      <c r="M5049"/>
      <c r="N5049"/>
      <c r="O5049"/>
      <c r="Q5049" t="s">
        <v>25</v>
      </c>
      <c r="R5049" s="1"/>
      <c r="S5049" s="1"/>
      <c r="T5049" s="1" t="s">
        <v>5007</v>
      </c>
      <c r="U5049" s="1" t="s">
        <v>43</v>
      </c>
      <c r="V5049" t="s">
        <v>29</v>
      </c>
      <c r="W5049"/>
      <c r="X5049" t="s">
        <v>30</v>
      </c>
    </row>
    <row r="5050" spans="2:24">
      <c r="B5050" s="2" t="s">
        <v>7395</v>
      </c>
      <c r="C5050" s="1">
        <v>9812651000</v>
      </c>
      <c r="D5050" s="1"/>
      <c r="E5050" s="1"/>
      <c r="F5050" s="1"/>
      <c r="G5050" s="1" t="s">
        <v>146</v>
      </c>
      <c r="H5050" s="1" t="s">
        <v>331</v>
      </c>
      <c r="I5050"/>
      <c r="J5050"/>
      <c r="K5050"/>
      <c r="L5050"/>
      <c r="M5050"/>
      <c r="N5050"/>
      <c r="O5050"/>
      <c r="Q5050" t="s">
        <v>25</v>
      </c>
      <c r="R5050" s="1"/>
      <c r="S5050" s="1"/>
      <c r="T5050" s="1" t="s">
        <v>1970</v>
      </c>
      <c r="U5050" s="1" t="s">
        <v>78</v>
      </c>
      <c r="V5050" t="s">
        <v>29</v>
      </c>
      <c r="W5050"/>
      <c r="X5050" t="s">
        <v>30</v>
      </c>
    </row>
    <row r="5051" spans="2:24">
      <c r="B5051" s="2" t="s">
        <v>7396</v>
      </c>
      <c r="C5051" s="1">
        <v>9891599173</v>
      </c>
      <c r="D5051" s="1"/>
      <c r="E5051" s="1"/>
      <c r="F5051" s="1"/>
      <c r="G5051" s="1" t="s">
        <v>146</v>
      </c>
      <c r="H5051" s="1" t="s">
        <v>247</v>
      </c>
      <c r="I5051"/>
      <c r="J5051"/>
      <c r="K5051"/>
      <c r="L5051"/>
      <c r="M5051"/>
      <c r="N5051"/>
      <c r="O5051"/>
      <c r="Q5051" t="s">
        <v>25</v>
      </c>
      <c r="R5051" s="1"/>
      <c r="S5051" s="1"/>
      <c r="T5051" s="1" t="s">
        <v>73</v>
      </c>
      <c r="U5051" s="1" t="s">
        <v>53</v>
      </c>
      <c r="V5051" t="s">
        <v>29</v>
      </c>
      <c r="W5051"/>
      <c r="X5051" t="s">
        <v>30</v>
      </c>
    </row>
    <row r="5052" spans="2:24">
      <c r="B5052" s="2" t="s">
        <v>7397</v>
      </c>
      <c r="C5052" s="1">
        <v>8840010096</v>
      </c>
      <c r="D5052" s="1"/>
      <c r="E5052" s="1"/>
      <c r="F5052" s="1"/>
      <c r="G5052" s="1" t="s">
        <v>146</v>
      </c>
      <c r="H5052" s="1" t="s">
        <v>331</v>
      </c>
      <c r="I5052"/>
      <c r="J5052"/>
      <c r="K5052"/>
      <c r="L5052"/>
      <c r="M5052"/>
      <c r="N5052"/>
      <c r="O5052"/>
      <c r="Q5052" t="s">
        <v>25</v>
      </c>
      <c r="R5052" s="1"/>
      <c r="S5052" s="1"/>
      <c r="T5052" s="1" t="s">
        <v>1306</v>
      </c>
      <c r="U5052" s="1" t="s">
        <v>28</v>
      </c>
      <c r="V5052" t="s">
        <v>29</v>
      </c>
      <c r="W5052"/>
      <c r="X5052" t="s">
        <v>30</v>
      </c>
    </row>
    <row r="5053" spans="2:24">
      <c r="B5053" s="2" t="s">
        <v>7398</v>
      </c>
      <c r="C5053" s="1">
        <v>9355533966</v>
      </c>
      <c r="D5053" s="1"/>
      <c r="E5053" s="1"/>
      <c r="F5053" s="1"/>
      <c r="G5053" s="1" t="s">
        <v>146</v>
      </c>
      <c r="H5053" s="1" t="s">
        <v>247</v>
      </c>
      <c r="I5053"/>
      <c r="J5053"/>
      <c r="K5053"/>
      <c r="L5053"/>
      <c r="M5053"/>
      <c r="N5053"/>
      <c r="O5053"/>
      <c r="Q5053" t="s">
        <v>25</v>
      </c>
      <c r="R5053" s="1" t="s">
        <v>7399</v>
      </c>
      <c r="S5053" s="1"/>
      <c r="T5053" s="1" t="s">
        <v>301</v>
      </c>
      <c r="U5053" s="1" t="s">
        <v>53</v>
      </c>
      <c r="V5053" t="s">
        <v>29</v>
      </c>
      <c r="W5053"/>
      <c r="X5053" t="s">
        <v>30</v>
      </c>
    </row>
    <row r="5054" spans="2:24">
      <c r="B5054" s="2" t="s">
        <v>7400</v>
      </c>
      <c r="C5054" s="1">
        <v>9500088829</v>
      </c>
      <c r="D5054" s="1"/>
      <c r="E5054" s="1"/>
      <c r="F5054" s="1"/>
      <c r="G5054" s="1" t="s">
        <v>199</v>
      </c>
      <c r="H5054" s="1" t="s">
        <v>46</v>
      </c>
      <c r="I5054"/>
      <c r="J5054"/>
      <c r="K5054"/>
      <c r="L5054"/>
      <c r="M5054"/>
      <c r="N5054"/>
      <c r="O5054"/>
      <c r="Q5054" t="s">
        <v>25</v>
      </c>
      <c r="R5054" s="1" t="s">
        <v>7401</v>
      </c>
      <c r="S5054" s="1"/>
      <c r="T5054" s="1" t="s">
        <v>258</v>
      </c>
      <c r="U5054" s="1" t="s">
        <v>179</v>
      </c>
      <c r="V5054" t="s">
        <v>29</v>
      </c>
      <c r="W5054"/>
      <c r="X5054" t="s">
        <v>30</v>
      </c>
    </row>
    <row r="5055" spans="2:24">
      <c r="B5055" s="2" t="s">
        <v>7402</v>
      </c>
      <c r="C5055" s="1">
        <v>7798585818</v>
      </c>
      <c r="D5055" s="1"/>
      <c r="E5055" s="1"/>
      <c r="F5055" s="1"/>
      <c r="G5055" s="1" t="s">
        <v>146</v>
      </c>
      <c r="H5055" s="1" t="s">
        <v>331</v>
      </c>
      <c r="I5055"/>
      <c r="J5055"/>
      <c r="K5055"/>
      <c r="L5055"/>
      <c r="M5055"/>
      <c r="N5055"/>
      <c r="O5055"/>
      <c r="Q5055" t="s">
        <v>25</v>
      </c>
      <c r="R5055" s="1"/>
      <c r="S5055" s="1"/>
      <c r="T5055" s="1" t="s">
        <v>3036</v>
      </c>
      <c r="U5055" s="1" t="s">
        <v>33</v>
      </c>
      <c r="V5055" t="s">
        <v>29</v>
      </c>
      <c r="W5055"/>
      <c r="X5055" t="s">
        <v>30</v>
      </c>
    </row>
    <row r="5056" spans="2:24">
      <c r="B5056" s="2" t="s">
        <v>7403</v>
      </c>
      <c r="C5056" s="1">
        <v>9718889786</v>
      </c>
      <c r="D5056" s="1"/>
      <c r="E5056" s="1"/>
      <c r="F5056" s="1"/>
      <c r="G5056" s="1" t="s">
        <v>146</v>
      </c>
      <c r="H5056" s="1" t="s">
        <v>331</v>
      </c>
      <c r="I5056"/>
      <c r="J5056"/>
      <c r="K5056"/>
      <c r="L5056"/>
      <c r="M5056"/>
      <c r="N5056"/>
      <c r="O5056"/>
      <c r="Q5056" t="s">
        <v>25</v>
      </c>
      <c r="R5056" s="1" t="s">
        <v>7404</v>
      </c>
      <c r="S5056" s="1"/>
      <c r="T5056" s="1" t="s">
        <v>374</v>
      </c>
      <c r="U5056" s="1" t="s">
        <v>78</v>
      </c>
      <c r="V5056" t="s">
        <v>29</v>
      </c>
      <c r="W5056"/>
      <c r="X5056" t="s">
        <v>30</v>
      </c>
    </row>
    <row r="5057" spans="2:24">
      <c r="B5057" s="2" t="s">
        <v>7405</v>
      </c>
      <c r="C5057" s="1">
        <v>9810237787</v>
      </c>
      <c r="D5057" s="1"/>
      <c r="E5057" s="1"/>
      <c r="F5057" s="1"/>
      <c r="G5057" s="1" t="s">
        <v>56</v>
      </c>
      <c r="H5057" s="1" t="s">
        <v>46</v>
      </c>
      <c r="I5057"/>
      <c r="J5057"/>
      <c r="K5057"/>
      <c r="L5057"/>
      <c r="M5057"/>
      <c r="N5057"/>
      <c r="O5057"/>
      <c r="Q5057" t="s">
        <v>25</v>
      </c>
      <c r="R5057" s="1" t="s">
        <v>7406</v>
      </c>
      <c r="S5057" s="1"/>
      <c r="T5057" s="1" t="s">
        <v>301</v>
      </c>
      <c r="U5057" s="1" t="s">
        <v>53</v>
      </c>
      <c r="V5057" t="s">
        <v>29</v>
      </c>
      <c r="W5057"/>
      <c r="X5057" t="s">
        <v>30</v>
      </c>
    </row>
    <row r="5058" spans="2:24">
      <c r="B5058" s="2" t="s">
        <v>7407</v>
      </c>
      <c r="C5058" s="1">
        <v>9820367741</v>
      </c>
      <c r="D5058" s="1"/>
      <c r="E5058" s="1"/>
      <c r="F5058" s="1"/>
      <c r="G5058" s="1" t="s">
        <v>146</v>
      </c>
      <c r="H5058" s="1" t="s">
        <v>331</v>
      </c>
      <c r="I5058"/>
      <c r="J5058"/>
      <c r="K5058"/>
      <c r="L5058"/>
      <c r="M5058"/>
      <c r="N5058"/>
      <c r="O5058"/>
      <c r="Q5058" t="s">
        <v>25</v>
      </c>
      <c r="R5058" s="1"/>
      <c r="S5058" s="1"/>
      <c r="T5058" s="1" t="s">
        <v>457</v>
      </c>
      <c r="U5058" s="1" t="s">
        <v>33</v>
      </c>
      <c r="V5058" t="s">
        <v>29</v>
      </c>
      <c r="W5058"/>
      <c r="X5058" t="s">
        <v>30</v>
      </c>
    </row>
    <row r="5059" spans="2:24">
      <c r="B5059" s="2" t="s">
        <v>7408</v>
      </c>
      <c r="C5059" s="1">
        <v>9999828498</v>
      </c>
      <c r="D5059" s="1"/>
      <c r="E5059" s="1"/>
      <c r="F5059" s="1"/>
      <c r="G5059" s="1" t="s">
        <v>72</v>
      </c>
      <c r="H5059" s="1" t="s">
        <v>46</v>
      </c>
      <c r="I5059"/>
      <c r="J5059"/>
      <c r="K5059"/>
      <c r="L5059"/>
      <c r="M5059"/>
      <c r="N5059"/>
      <c r="O5059"/>
      <c r="Q5059" t="s">
        <v>25</v>
      </c>
      <c r="R5059" s="1"/>
      <c r="S5059" s="1"/>
      <c r="T5059" s="1" t="s">
        <v>84</v>
      </c>
      <c r="U5059" s="1" t="s">
        <v>53</v>
      </c>
      <c r="V5059" t="s">
        <v>29</v>
      </c>
      <c r="W5059"/>
      <c r="X5059" t="s">
        <v>30</v>
      </c>
    </row>
    <row r="5060" spans="2:24">
      <c r="B5060" s="2" t="s">
        <v>7409</v>
      </c>
      <c r="C5060" s="1">
        <v>9218600618</v>
      </c>
      <c r="D5060" s="1"/>
      <c r="E5060" s="1"/>
      <c r="F5060" s="1"/>
      <c r="G5060" s="1" t="s">
        <v>146</v>
      </c>
      <c r="H5060" s="1" t="s">
        <v>331</v>
      </c>
      <c r="I5060"/>
      <c r="J5060"/>
      <c r="K5060"/>
      <c r="L5060"/>
      <c r="M5060"/>
      <c r="N5060"/>
      <c r="O5060"/>
      <c r="Q5060" t="s">
        <v>25</v>
      </c>
      <c r="R5060" s="1" t="s">
        <v>7410</v>
      </c>
      <c r="S5060" s="1"/>
      <c r="T5060" s="1" t="s">
        <v>1632</v>
      </c>
      <c r="U5060" s="1" t="s">
        <v>477</v>
      </c>
      <c r="V5060" t="s">
        <v>29</v>
      </c>
      <c r="W5060"/>
      <c r="X5060" t="s">
        <v>30</v>
      </c>
    </row>
    <row r="5061" spans="2:24">
      <c r="B5061" s="2" t="s">
        <v>7411</v>
      </c>
      <c r="C5061" s="1">
        <v>8076545273</v>
      </c>
      <c r="D5061" s="1"/>
      <c r="E5061" s="1"/>
      <c r="F5061" s="1"/>
      <c r="G5061" s="1" t="s">
        <v>72</v>
      </c>
      <c r="H5061" s="1" t="s">
        <v>46</v>
      </c>
      <c r="I5061"/>
      <c r="J5061"/>
      <c r="K5061"/>
      <c r="L5061"/>
      <c r="M5061"/>
      <c r="N5061"/>
      <c r="O5061"/>
      <c r="Q5061" t="s">
        <v>25</v>
      </c>
      <c r="R5061" s="1"/>
      <c r="S5061" s="1"/>
      <c r="T5061" s="1" t="s">
        <v>84</v>
      </c>
      <c r="U5061" s="1" t="s">
        <v>53</v>
      </c>
      <c r="V5061" t="s">
        <v>29</v>
      </c>
      <c r="W5061"/>
      <c r="X5061" t="s">
        <v>30</v>
      </c>
    </row>
    <row r="5062" spans="2:24">
      <c r="B5062" s="2" t="s">
        <v>7412</v>
      </c>
      <c r="C5062" s="1">
        <v>9361066663</v>
      </c>
      <c r="D5062" s="1"/>
      <c r="E5062" s="1"/>
      <c r="F5062" s="1"/>
      <c r="G5062" s="1" t="s">
        <v>2644</v>
      </c>
      <c r="H5062" s="1" t="s">
        <v>57</v>
      </c>
      <c r="I5062"/>
      <c r="J5062"/>
      <c r="K5062"/>
      <c r="L5062"/>
      <c r="M5062"/>
      <c r="N5062"/>
      <c r="O5062"/>
      <c r="Q5062" t="s">
        <v>25</v>
      </c>
      <c r="R5062" s="1" t="s">
        <v>7413</v>
      </c>
      <c r="S5062" s="1"/>
      <c r="T5062" s="1" t="s">
        <v>1762</v>
      </c>
      <c r="U5062" s="1" t="s">
        <v>179</v>
      </c>
      <c r="V5062" t="s">
        <v>29</v>
      </c>
      <c r="W5062"/>
      <c r="X5062" t="s">
        <v>30</v>
      </c>
    </row>
    <row r="5063" spans="2:24">
      <c r="B5063" s="2" t="s">
        <v>7414</v>
      </c>
      <c r="C5063" s="1">
        <v>9072920714</v>
      </c>
      <c r="D5063" s="1"/>
      <c r="E5063" s="1"/>
      <c r="F5063" s="1"/>
      <c r="G5063" s="1" t="s">
        <v>72</v>
      </c>
      <c r="H5063" s="1" t="s">
        <v>331</v>
      </c>
      <c r="I5063"/>
      <c r="J5063"/>
      <c r="K5063"/>
      <c r="L5063"/>
      <c r="M5063"/>
      <c r="N5063"/>
      <c r="O5063"/>
      <c r="Q5063" t="s">
        <v>25</v>
      </c>
      <c r="R5063" s="1"/>
      <c r="S5063" s="1"/>
      <c r="T5063" s="1" t="s">
        <v>539</v>
      </c>
      <c r="U5063" s="1" t="s">
        <v>60</v>
      </c>
      <c r="V5063" t="s">
        <v>29</v>
      </c>
      <c r="W5063"/>
      <c r="X5063" t="s">
        <v>30</v>
      </c>
    </row>
    <row r="5064" spans="2:24">
      <c r="B5064" s="2" t="s">
        <v>7415</v>
      </c>
      <c r="C5064" s="1">
        <v>9810047561</v>
      </c>
      <c r="D5064" s="1"/>
      <c r="E5064" s="1"/>
      <c r="F5064" s="1"/>
      <c r="G5064" s="1" t="s">
        <v>45</v>
      </c>
      <c r="H5064" s="1" t="s">
        <v>247</v>
      </c>
      <c r="I5064"/>
      <c r="J5064"/>
      <c r="K5064"/>
      <c r="L5064"/>
      <c r="M5064"/>
      <c r="N5064"/>
      <c r="O5064"/>
      <c r="Q5064" t="s">
        <v>25</v>
      </c>
      <c r="R5064" s="1"/>
      <c r="S5064" s="1"/>
      <c r="T5064" s="1" t="s">
        <v>423</v>
      </c>
      <c r="U5064" s="1" t="s">
        <v>28</v>
      </c>
      <c r="V5064" t="s">
        <v>29</v>
      </c>
      <c r="W5064"/>
      <c r="X5064" t="s">
        <v>30</v>
      </c>
    </row>
    <row r="5065" spans="2:24">
      <c r="B5065" s="2" t="s">
        <v>7416</v>
      </c>
      <c r="C5065" s="1">
        <v>9008333266</v>
      </c>
      <c r="D5065" s="1"/>
      <c r="E5065" s="1"/>
      <c r="F5065" s="1"/>
      <c r="G5065" s="1" t="s">
        <v>708</v>
      </c>
      <c r="H5065" s="1" t="s">
        <v>57</v>
      </c>
      <c r="I5065"/>
      <c r="J5065"/>
      <c r="K5065"/>
      <c r="L5065"/>
      <c r="M5065"/>
      <c r="N5065"/>
      <c r="O5065"/>
      <c r="Q5065" t="s">
        <v>25</v>
      </c>
      <c r="R5065" s="1"/>
      <c r="S5065" s="1"/>
      <c r="T5065" s="1" t="s">
        <v>631</v>
      </c>
      <c r="U5065" s="1" t="s">
        <v>102</v>
      </c>
      <c r="V5065" t="s">
        <v>29</v>
      </c>
      <c r="W5065"/>
      <c r="X5065" t="s">
        <v>30</v>
      </c>
    </row>
    <row r="5066" spans="2:24">
      <c r="B5066" s="2" t="s">
        <v>7417</v>
      </c>
      <c r="C5066" s="1">
        <v>9911782928</v>
      </c>
      <c r="D5066" s="1"/>
      <c r="E5066" s="1"/>
      <c r="F5066" s="1"/>
      <c r="G5066" s="1" t="s">
        <v>45</v>
      </c>
      <c r="H5066" s="1" t="s">
        <v>57</v>
      </c>
      <c r="I5066"/>
      <c r="J5066"/>
      <c r="K5066"/>
      <c r="L5066"/>
      <c r="M5066"/>
      <c r="N5066"/>
      <c r="O5066"/>
      <c r="Q5066" t="s">
        <v>25</v>
      </c>
      <c r="R5066" s="1"/>
      <c r="S5066" s="1"/>
      <c r="T5066" s="1" t="s">
        <v>301</v>
      </c>
      <c r="U5066" s="1" t="s">
        <v>53</v>
      </c>
      <c r="V5066" t="s">
        <v>29</v>
      </c>
      <c r="W5066"/>
      <c r="X5066" t="s">
        <v>30</v>
      </c>
    </row>
    <row r="5067" spans="2:24">
      <c r="B5067" s="2" t="s">
        <v>7418</v>
      </c>
      <c r="C5067" s="1">
        <v>7983540985</v>
      </c>
      <c r="D5067" s="1"/>
      <c r="E5067" s="1"/>
      <c r="F5067" s="1"/>
      <c r="G5067" s="1" t="s">
        <v>45</v>
      </c>
      <c r="H5067" s="1" t="s">
        <v>46</v>
      </c>
      <c r="I5067"/>
      <c r="J5067"/>
      <c r="K5067"/>
      <c r="L5067"/>
      <c r="M5067"/>
      <c r="N5067"/>
      <c r="O5067"/>
      <c r="Q5067" t="s">
        <v>25</v>
      </c>
      <c r="R5067" s="1" t="s">
        <v>7419</v>
      </c>
      <c r="S5067" s="1"/>
      <c r="T5067" s="1" t="s">
        <v>6654</v>
      </c>
      <c r="U5067" s="1" t="s">
        <v>28</v>
      </c>
      <c r="V5067" t="s">
        <v>29</v>
      </c>
      <c r="W5067"/>
      <c r="X5067" t="s">
        <v>30</v>
      </c>
    </row>
    <row r="5068" spans="2:24">
      <c r="B5068" s="2" t="s">
        <v>7420</v>
      </c>
      <c r="C5068" s="1">
        <v>9999006691</v>
      </c>
      <c r="D5068" s="1"/>
      <c r="E5068" s="1"/>
      <c r="F5068" s="1"/>
      <c r="G5068" s="1" t="s">
        <v>146</v>
      </c>
      <c r="H5068" s="1" t="s">
        <v>331</v>
      </c>
      <c r="I5068"/>
      <c r="J5068"/>
      <c r="K5068"/>
      <c r="L5068"/>
      <c r="M5068"/>
      <c r="N5068"/>
      <c r="O5068"/>
      <c r="Q5068" t="s">
        <v>25</v>
      </c>
      <c r="R5068" s="1"/>
      <c r="S5068" s="1"/>
      <c r="T5068" s="1" t="s">
        <v>301</v>
      </c>
      <c r="U5068" s="1" t="s">
        <v>53</v>
      </c>
      <c r="V5068" t="s">
        <v>29</v>
      </c>
      <c r="W5068"/>
      <c r="X5068" t="s">
        <v>30</v>
      </c>
    </row>
    <row r="5069" spans="2:24">
      <c r="B5069" s="2" t="s">
        <v>7421</v>
      </c>
      <c r="C5069" s="1">
        <v>9773382663</v>
      </c>
      <c r="D5069" s="1"/>
      <c r="E5069" s="1"/>
      <c r="F5069" s="1"/>
      <c r="G5069" s="1" t="s">
        <v>45</v>
      </c>
      <c r="H5069" s="1" t="s">
        <v>57</v>
      </c>
      <c r="I5069"/>
      <c r="J5069"/>
      <c r="K5069"/>
      <c r="L5069"/>
      <c r="M5069"/>
      <c r="N5069"/>
      <c r="O5069"/>
      <c r="Q5069" t="s">
        <v>25</v>
      </c>
      <c r="R5069" s="1"/>
      <c r="S5069" s="1"/>
      <c r="T5069" s="1" t="s">
        <v>86</v>
      </c>
      <c r="U5069" s="1" t="s">
        <v>43</v>
      </c>
      <c r="V5069" t="s">
        <v>29</v>
      </c>
      <c r="W5069"/>
      <c r="X5069" t="s">
        <v>30</v>
      </c>
    </row>
    <row r="5070" spans="2:24">
      <c r="B5070" s="2" t="s">
        <v>7422</v>
      </c>
      <c r="C5070" s="1">
        <v>9067766474</v>
      </c>
      <c r="D5070" s="1"/>
      <c r="E5070" s="1"/>
      <c r="F5070" s="1"/>
      <c r="G5070" s="1" t="s">
        <v>45</v>
      </c>
      <c r="H5070" s="1" t="s">
        <v>331</v>
      </c>
      <c r="I5070"/>
      <c r="J5070"/>
      <c r="K5070"/>
      <c r="L5070"/>
      <c r="M5070"/>
      <c r="N5070"/>
      <c r="O5070"/>
      <c r="Q5070" t="s">
        <v>25</v>
      </c>
      <c r="R5070" s="1"/>
      <c r="S5070" s="1"/>
      <c r="T5070" s="1" t="s">
        <v>163</v>
      </c>
      <c r="U5070" s="1" t="s">
        <v>116</v>
      </c>
      <c r="V5070" t="s">
        <v>29</v>
      </c>
      <c r="W5070"/>
      <c r="X5070" t="s">
        <v>30</v>
      </c>
    </row>
    <row r="5071" spans="2:24">
      <c r="B5071" s="2" t="s">
        <v>7423</v>
      </c>
      <c r="C5071" s="1">
        <v>7022250660</v>
      </c>
      <c r="D5071" s="1"/>
      <c r="E5071" s="1"/>
      <c r="F5071" s="1"/>
      <c r="G5071" s="1" t="s">
        <v>56</v>
      </c>
      <c r="H5071" s="1" t="s">
        <v>46</v>
      </c>
      <c r="I5071"/>
      <c r="J5071"/>
      <c r="K5071"/>
      <c r="L5071"/>
      <c r="M5071"/>
      <c r="N5071"/>
      <c r="O5071"/>
      <c r="Q5071" t="s">
        <v>25</v>
      </c>
      <c r="R5071" s="1" t="s">
        <v>7424</v>
      </c>
      <c r="S5071" s="1"/>
      <c r="T5071" s="1" t="s">
        <v>631</v>
      </c>
      <c r="U5071" s="1" t="s">
        <v>102</v>
      </c>
      <c r="V5071" t="s">
        <v>29</v>
      </c>
      <c r="W5071"/>
      <c r="X5071" t="s">
        <v>30</v>
      </c>
    </row>
    <row r="5072" spans="2:24">
      <c r="B5072" s="2" t="s">
        <v>7425</v>
      </c>
      <c r="C5072" s="1">
        <v>9319150000</v>
      </c>
      <c r="D5072" s="1"/>
      <c r="E5072" s="1"/>
      <c r="F5072" s="1"/>
      <c r="G5072" s="1" t="s">
        <v>2644</v>
      </c>
      <c r="H5072" s="1" t="s">
        <v>57</v>
      </c>
      <c r="I5072"/>
      <c r="J5072"/>
      <c r="K5072"/>
      <c r="L5072"/>
      <c r="M5072"/>
      <c r="N5072"/>
      <c r="O5072"/>
      <c r="Q5072" t="s">
        <v>25</v>
      </c>
      <c r="R5072" s="1"/>
      <c r="S5072" s="1"/>
      <c r="T5072" s="1" t="s">
        <v>66</v>
      </c>
      <c r="U5072" s="1" t="s">
        <v>28</v>
      </c>
      <c r="V5072" t="s">
        <v>29</v>
      </c>
      <c r="W5072"/>
      <c r="X5072" t="s">
        <v>30</v>
      </c>
    </row>
    <row r="5073" spans="2:24">
      <c r="B5073" s="2" t="s">
        <v>7426</v>
      </c>
      <c r="C5073" s="1">
        <v>9447066203</v>
      </c>
      <c r="D5073" s="1"/>
      <c r="E5073" s="1"/>
      <c r="F5073" s="1"/>
      <c r="G5073" s="1" t="s">
        <v>45</v>
      </c>
      <c r="H5073" s="1" t="s">
        <v>57</v>
      </c>
      <c r="I5073"/>
      <c r="J5073"/>
      <c r="K5073"/>
      <c r="L5073"/>
      <c r="M5073"/>
      <c r="N5073"/>
      <c r="O5073"/>
      <c r="Q5073" t="s">
        <v>25</v>
      </c>
      <c r="R5073" s="1"/>
      <c r="S5073" s="1"/>
      <c r="T5073" s="1" t="s">
        <v>508</v>
      </c>
      <c r="U5073" s="1" t="s">
        <v>7003</v>
      </c>
      <c r="V5073" t="s">
        <v>29</v>
      </c>
      <c r="W5073"/>
      <c r="X5073" t="s">
        <v>30</v>
      </c>
    </row>
    <row r="5074" spans="2:24">
      <c r="B5074" s="2" t="s">
        <v>7427</v>
      </c>
      <c r="C5074" s="1">
        <v>7418745274</v>
      </c>
      <c r="D5074" s="1"/>
      <c r="E5074" s="1"/>
      <c r="F5074" s="1"/>
      <c r="G5074" s="1" t="s">
        <v>45</v>
      </c>
      <c r="H5074" s="1" t="s">
        <v>57</v>
      </c>
      <c r="I5074"/>
      <c r="J5074"/>
      <c r="K5074"/>
      <c r="L5074"/>
      <c r="M5074"/>
      <c r="N5074"/>
      <c r="O5074"/>
      <c r="Q5074" t="s">
        <v>25</v>
      </c>
      <c r="R5074" s="1"/>
      <c r="S5074" s="1"/>
      <c r="T5074" s="1" t="s">
        <v>2563</v>
      </c>
      <c r="U5074" s="1" t="s">
        <v>179</v>
      </c>
      <c r="V5074" t="s">
        <v>29</v>
      </c>
      <c r="W5074"/>
      <c r="X5074" t="s">
        <v>30</v>
      </c>
    </row>
    <row r="5075" spans="2:24">
      <c r="B5075" s="2" t="s">
        <v>7428</v>
      </c>
      <c r="C5075" s="1">
        <f>919730486009</f>
        <v>919730486009</v>
      </c>
      <c r="D5075" s="1"/>
      <c r="E5075" s="1"/>
      <c r="F5075" s="1"/>
      <c r="G5075" s="1" t="s">
        <v>731</v>
      </c>
      <c r="H5075" s="1" t="s">
        <v>92</v>
      </c>
      <c r="I5075"/>
      <c r="J5075"/>
      <c r="K5075"/>
      <c r="L5075"/>
      <c r="M5075"/>
      <c r="N5075"/>
      <c r="O5075"/>
      <c r="Q5075" t="s">
        <v>25</v>
      </c>
      <c r="R5075" s="1"/>
      <c r="S5075" s="1"/>
      <c r="T5075" s="1" t="s">
        <v>1333</v>
      </c>
      <c r="U5075" s="1" t="s">
        <v>33</v>
      </c>
      <c r="V5075" t="s">
        <v>29</v>
      </c>
      <c r="W5075"/>
      <c r="X5075" t="s">
        <v>30</v>
      </c>
    </row>
    <row r="5076" spans="2:24">
      <c r="B5076" s="2" t="s">
        <v>7429</v>
      </c>
      <c r="C5076" s="1">
        <v>9736562663</v>
      </c>
      <c r="D5076" s="1"/>
      <c r="E5076" s="1"/>
      <c r="F5076" s="1"/>
      <c r="G5076" s="1" t="s">
        <v>45</v>
      </c>
      <c r="H5076" s="1" t="s">
        <v>46</v>
      </c>
      <c r="I5076"/>
      <c r="J5076"/>
      <c r="K5076"/>
      <c r="L5076"/>
      <c r="M5076"/>
      <c r="N5076"/>
      <c r="O5076"/>
      <c r="Q5076" t="s">
        <v>25</v>
      </c>
      <c r="R5076" s="1"/>
      <c r="S5076" s="1"/>
      <c r="T5076" s="1" t="s">
        <v>5192</v>
      </c>
      <c r="U5076" s="1" t="s">
        <v>477</v>
      </c>
      <c r="V5076" t="s">
        <v>29</v>
      </c>
      <c r="W5076"/>
      <c r="X5076" t="s">
        <v>30</v>
      </c>
    </row>
    <row r="5077" spans="2:24">
      <c r="B5077" s="2" t="s">
        <v>7430</v>
      </c>
      <c r="C5077" s="1">
        <v>7678272962</v>
      </c>
      <c r="D5077" s="1"/>
      <c r="E5077" s="1"/>
      <c r="F5077" s="1"/>
      <c r="G5077" s="1" t="s">
        <v>1216</v>
      </c>
      <c r="H5077" s="1" t="s">
        <v>46</v>
      </c>
      <c r="I5077"/>
      <c r="J5077"/>
      <c r="K5077"/>
      <c r="L5077"/>
      <c r="M5077"/>
      <c r="N5077"/>
      <c r="O5077"/>
      <c r="Q5077" t="s">
        <v>25</v>
      </c>
      <c r="R5077" s="1" t="s">
        <v>7431</v>
      </c>
      <c r="S5077" s="1"/>
      <c r="T5077" s="1" t="s">
        <v>73</v>
      </c>
      <c r="U5077" s="1" t="s">
        <v>53</v>
      </c>
      <c r="V5077" t="s">
        <v>29</v>
      </c>
      <c r="W5077"/>
      <c r="X5077" t="s">
        <v>30</v>
      </c>
    </row>
    <row r="5078" spans="2:24">
      <c r="B5078" s="2" t="s">
        <v>7432</v>
      </c>
      <c r="C5078" s="1">
        <v>9810938440</v>
      </c>
      <c r="D5078" s="1"/>
      <c r="E5078" s="1"/>
      <c r="F5078" s="1"/>
      <c r="G5078" s="1" t="s">
        <v>1216</v>
      </c>
      <c r="H5078" s="1" t="s">
        <v>46</v>
      </c>
      <c r="I5078"/>
      <c r="J5078"/>
      <c r="K5078"/>
      <c r="L5078"/>
      <c r="M5078"/>
      <c r="N5078"/>
      <c r="O5078"/>
      <c r="Q5078" t="s">
        <v>25</v>
      </c>
      <c r="R5078" s="1" t="s">
        <v>7433</v>
      </c>
      <c r="S5078" s="1"/>
      <c r="T5078" s="1" t="s">
        <v>77</v>
      </c>
      <c r="U5078" s="1" t="s">
        <v>78</v>
      </c>
      <c r="V5078" t="s">
        <v>29</v>
      </c>
      <c r="W5078"/>
      <c r="X5078" t="s">
        <v>30</v>
      </c>
    </row>
    <row r="5079" spans="2:24">
      <c r="B5079" s="2" t="s">
        <v>7434</v>
      </c>
      <c r="C5079" s="1">
        <v>9448340164</v>
      </c>
      <c r="D5079" s="1"/>
      <c r="E5079" s="1"/>
      <c r="F5079" s="1"/>
      <c r="G5079" s="1" t="s">
        <v>72</v>
      </c>
      <c r="H5079" s="1" t="s">
        <v>46</v>
      </c>
      <c r="I5079"/>
      <c r="J5079"/>
      <c r="K5079"/>
      <c r="L5079"/>
      <c r="M5079"/>
      <c r="N5079"/>
      <c r="O5079"/>
      <c r="Q5079" t="s">
        <v>25</v>
      </c>
      <c r="R5079" s="1"/>
      <c r="S5079" s="1"/>
      <c r="T5079" s="1" t="s">
        <v>631</v>
      </c>
      <c r="U5079" s="1" t="s">
        <v>102</v>
      </c>
      <c r="V5079" t="s">
        <v>29</v>
      </c>
      <c r="W5079"/>
      <c r="X5079" t="s">
        <v>30</v>
      </c>
    </row>
    <row r="5080" spans="2:24">
      <c r="B5080" s="2" t="s">
        <v>7435</v>
      </c>
      <c r="C5080" s="1">
        <v>9820770091</v>
      </c>
      <c r="D5080" s="1"/>
      <c r="E5080" s="1"/>
      <c r="F5080" s="1"/>
      <c r="G5080" s="1" t="s">
        <v>45</v>
      </c>
      <c r="H5080" s="1" t="s">
        <v>331</v>
      </c>
      <c r="I5080"/>
      <c r="J5080"/>
      <c r="K5080"/>
      <c r="L5080"/>
      <c r="M5080"/>
      <c r="N5080"/>
      <c r="O5080"/>
      <c r="Q5080" t="s">
        <v>25</v>
      </c>
      <c r="R5080" s="1" t="s">
        <v>7436</v>
      </c>
      <c r="S5080" s="1"/>
      <c r="T5080" s="1" t="s">
        <v>211</v>
      </c>
      <c r="U5080" s="1" t="s">
        <v>33</v>
      </c>
      <c r="V5080" t="s">
        <v>29</v>
      </c>
      <c r="W5080"/>
      <c r="X5080" t="s">
        <v>30</v>
      </c>
    </row>
    <row r="5081" spans="2:24">
      <c r="B5081" s="2" t="s">
        <v>7437</v>
      </c>
      <c r="C5081" s="1">
        <v>9821205616</v>
      </c>
      <c r="D5081" s="1"/>
      <c r="E5081" s="1"/>
      <c r="F5081" s="1"/>
      <c r="G5081" s="1" t="s">
        <v>72</v>
      </c>
      <c r="H5081" s="1" t="s">
        <v>57</v>
      </c>
      <c r="I5081"/>
      <c r="J5081"/>
      <c r="K5081"/>
      <c r="L5081"/>
      <c r="M5081"/>
      <c r="N5081"/>
      <c r="O5081"/>
      <c r="Q5081" t="s">
        <v>25</v>
      </c>
      <c r="R5081" s="1"/>
      <c r="S5081" s="1"/>
      <c r="T5081" s="1" t="s">
        <v>73</v>
      </c>
      <c r="U5081" s="1" t="s">
        <v>53</v>
      </c>
      <c r="V5081" t="s">
        <v>29</v>
      </c>
      <c r="W5081"/>
      <c r="X5081" t="s">
        <v>30</v>
      </c>
    </row>
    <row r="5082" spans="2:24">
      <c r="B5082" s="2" t="s">
        <v>7438</v>
      </c>
      <c r="C5082" s="1">
        <v>8966995718</v>
      </c>
      <c r="D5082" s="1"/>
      <c r="E5082" s="1"/>
      <c r="F5082" s="1"/>
      <c r="G5082" s="1" t="s">
        <v>146</v>
      </c>
      <c r="H5082" s="1" t="s">
        <v>331</v>
      </c>
      <c r="I5082"/>
      <c r="J5082"/>
      <c r="K5082"/>
      <c r="L5082"/>
      <c r="M5082"/>
      <c r="N5082"/>
      <c r="O5082"/>
      <c r="Q5082" t="s">
        <v>25</v>
      </c>
      <c r="R5082" s="1" t="s">
        <v>7439</v>
      </c>
      <c r="S5082" s="1"/>
      <c r="T5082" s="1" t="s">
        <v>3862</v>
      </c>
      <c r="U5082" s="1" t="s">
        <v>105</v>
      </c>
      <c r="V5082" t="s">
        <v>29</v>
      </c>
      <c r="W5082"/>
      <c r="X5082" t="s">
        <v>30</v>
      </c>
    </row>
    <row r="5083" spans="2:24">
      <c r="B5083" s="2" t="s">
        <v>7440</v>
      </c>
      <c r="C5083" s="1">
        <v>9820131485</v>
      </c>
      <c r="D5083" s="1"/>
      <c r="E5083" s="1"/>
      <c r="F5083" s="1"/>
      <c r="G5083" s="1" t="s">
        <v>146</v>
      </c>
      <c r="H5083" s="1" t="s">
        <v>331</v>
      </c>
      <c r="I5083"/>
      <c r="J5083"/>
      <c r="K5083"/>
      <c r="L5083"/>
      <c r="M5083"/>
      <c r="N5083"/>
      <c r="O5083"/>
      <c r="Q5083" t="s">
        <v>25</v>
      </c>
      <c r="R5083" s="1" t="s">
        <v>7441</v>
      </c>
      <c r="S5083" s="1"/>
      <c r="T5083" s="1" t="s">
        <v>211</v>
      </c>
      <c r="U5083" s="1" t="s">
        <v>33</v>
      </c>
      <c r="V5083" t="s">
        <v>29</v>
      </c>
      <c r="W5083"/>
      <c r="X5083" t="s">
        <v>30</v>
      </c>
    </row>
    <row r="5084" spans="2:24">
      <c r="B5084" s="2" t="s">
        <v>7442</v>
      </c>
      <c r="C5084" s="1">
        <v>9355356033</v>
      </c>
      <c r="D5084" s="1"/>
      <c r="E5084" s="1"/>
      <c r="F5084" s="1"/>
      <c r="G5084" s="1" t="s">
        <v>1216</v>
      </c>
      <c r="H5084" s="1" t="s">
        <v>46</v>
      </c>
      <c r="I5084"/>
      <c r="J5084"/>
      <c r="K5084"/>
      <c r="L5084"/>
      <c r="M5084"/>
      <c r="N5084"/>
      <c r="O5084"/>
      <c r="Q5084" t="s">
        <v>25</v>
      </c>
      <c r="R5084" s="1" t="s">
        <v>7443</v>
      </c>
      <c r="S5084" s="1"/>
      <c r="T5084" s="1" t="s">
        <v>73</v>
      </c>
      <c r="U5084" s="1" t="s">
        <v>53</v>
      </c>
      <c r="V5084" t="s">
        <v>29</v>
      </c>
      <c r="W5084"/>
      <c r="X5084" t="s">
        <v>30</v>
      </c>
    </row>
    <row r="5085" spans="2:24">
      <c r="B5085" s="2" t="s">
        <v>7444</v>
      </c>
      <c r="C5085" s="1">
        <v>7399194443</v>
      </c>
      <c r="D5085" s="1"/>
      <c r="E5085" s="1"/>
      <c r="F5085" s="1"/>
      <c r="G5085" s="1" t="s">
        <v>45</v>
      </c>
      <c r="H5085" s="1" t="s">
        <v>409</v>
      </c>
      <c r="I5085"/>
      <c r="J5085"/>
      <c r="K5085"/>
      <c r="L5085"/>
      <c r="M5085"/>
      <c r="N5085"/>
      <c r="O5085"/>
      <c r="Q5085" t="s">
        <v>25</v>
      </c>
      <c r="R5085" s="1" t="s">
        <v>7445</v>
      </c>
      <c r="S5085" s="1"/>
      <c r="T5085" s="1" t="s">
        <v>7446</v>
      </c>
      <c r="U5085" s="1" t="s">
        <v>37</v>
      </c>
      <c r="V5085" t="s">
        <v>29</v>
      </c>
      <c r="W5085"/>
      <c r="X5085" t="s">
        <v>30</v>
      </c>
    </row>
    <row r="5086" spans="2:24">
      <c r="B5086" s="2" t="s">
        <v>7447</v>
      </c>
      <c r="C5086" s="1">
        <v>9307980194</v>
      </c>
      <c r="D5086" s="1"/>
      <c r="E5086" s="1"/>
      <c r="F5086" s="1"/>
      <c r="G5086" s="1" t="s">
        <v>45</v>
      </c>
      <c r="H5086" s="1" t="s">
        <v>247</v>
      </c>
      <c r="I5086"/>
      <c r="J5086"/>
      <c r="K5086"/>
      <c r="L5086"/>
      <c r="M5086"/>
      <c r="N5086"/>
      <c r="O5086"/>
      <c r="Q5086" t="s">
        <v>25</v>
      </c>
      <c r="R5086" s="1" t="s">
        <v>7448</v>
      </c>
      <c r="S5086" s="1"/>
      <c r="T5086" s="1" t="s">
        <v>264</v>
      </c>
      <c r="U5086" s="1" t="s">
        <v>28</v>
      </c>
      <c r="V5086" t="s">
        <v>29</v>
      </c>
      <c r="W5086"/>
      <c r="X5086" t="s">
        <v>30</v>
      </c>
    </row>
    <row r="5087" spans="2:24">
      <c r="B5087" s="2" t="s">
        <v>7449</v>
      </c>
      <c r="C5087" s="1">
        <v>7736084955</v>
      </c>
      <c r="D5087" s="1"/>
      <c r="E5087" s="1"/>
      <c r="F5087" s="1"/>
      <c r="G5087" s="1" t="s">
        <v>45</v>
      </c>
      <c r="H5087" s="1" t="s">
        <v>92</v>
      </c>
      <c r="I5087"/>
      <c r="J5087"/>
      <c r="K5087"/>
      <c r="L5087"/>
      <c r="M5087"/>
      <c r="N5087"/>
      <c r="O5087"/>
      <c r="Q5087" t="s">
        <v>25</v>
      </c>
      <c r="R5087" s="1"/>
      <c r="S5087" s="1"/>
      <c r="T5087" s="1" t="s">
        <v>508</v>
      </c>
      <c r="U5087" s="1" t="s">
        <v>60</v>
      </c>
      <c r="V5087" t="s">
        <v>29</v>
      </c>
      <c r="W5087"/>
      <c r="X5087" t="s">
        <v>30</v>
      </c>
    </row>
    <row r="5088" spans="2:24">
      <c r="B5088" s="2" t="s">
        <v>7450</v>
      </c>
      <c r="C5088" s="1">
        <v>7736084955</v>
      </c>
      <c r="D5088" s="1"/>
      <c r="E5088" s="1"/>
      <c r="F5088" s="1"/>
      <c r="G5088" s="1" t="s">
        <v>45</v>
      </c>
      <c r="H5088" s="1" t="s">
        <v>92</v>
      </c>
      <c r="I5088"/>
      <c r="J5088"/>
      <c r="K5088"/>
      <c r="L5088"/>
      <c r="M5088"/>
      <c r="N5088"/>
      <c r="O5088"/>
      <c r="Q5088" t="s">
        <v>25</v>
      </c>
      <c r="R5088" s="1" t="s">
        <v>7451</v>
      </c>
      <c r="S5088" s="1"/>
      <c r="T5088" s="1" t="s">
        <v>59</v>
      </c>
      <c r="U5088" s="1" t="s">
        <v>60</v>
      </c>
      <c r="V5088" t="s">
        <v>29</v>
      </c>
      <c r="W5088"/>
      <c r="X5088" t="s">
        <v>30</v>
      </c>
    </row>
    <row r="5089" spans="2:24">
      <c r="B5089" s="2" t="s">
        <v>7452</v>
      </c>
      <c r="C5089" s="1">
        <v>9953677727</v>
      </c>
      <c r="D5089" s="1"/>
      <c r="E5089" s="1"/>
      <c r="F5089" s="1"/>
      <c r="G5089" s="1" t="s">
        <v>146</v>
      </c>
      <c r="H5089" s="1" t="s">
        <v>247</v>
      </c>
      <c r="I5089"/>
      <c r="J5089"/>
      <c r="K5089"/>
      <c r="L5089"/>
      <c r="M5089"/>
      <c r="N5089"/>
      <c r="O5089"/>
      <c r="Q5089" t="s">
        <v>25</v>
      </c>
      <c r="R5089" s="1"/>
      <c r="S5089" s="1"/>
      <c r="T5089" s="1" t="s">
        <v>39</v>
      </c>
      <c r="U5089" s="1" t="s">
        <v>28</v>
      </c>
      <c r="V5089" t="s">
        <v>29</v>
      </c>
      <c r="W5089"/>
      <c r="X5089" t="s">
        <v>30</v>
      </c>
    </row>
    <row r="5090" spans="2:24">
      <c r="B5090" s="2" t="s">
        <v>7453</v>
      </c>
      <c r="C5090" s="1">
        <v>7414047999</v>
      </c>
      <c r="D5090" s="1"/>
      <c r="E5090" s="1"/>
      <c r="F5090" s="1"/>
      <c r="G5090" s="1" t="s">
        <v>45</v>
      </c>
      <c r="H5090" s="1" t="s">
        <v>57</v>
      </c>
      <c r="I5090"/>
      <c r="J5090"/>
      <c r="K5090"/>
      <c r="L5090"/>
      <c r="M5090"/>
      <c r="N5090"/>
      <c r="O5090"/>
      <c r="Q5090" t="s">
        <v>25</v>
      </c>
      <c r="R5090" s="1" t="s">
        <v>7454</v>
      </c>
      <c r="S5090" s="1"/>
      <c r="T5090" s="1" t="s">
        <v>1151</v>
      </c>
      <c r="U5090" s="1" t="s">
        <v>43</v>
      </c>
      <c r="V5090" t="s">
        <v>29</v>
      </c>
      <c r="W5090"/>
      <c r="X5090" t="s">
        <v>30</v>
      </c>
    </row>
    <row r="5091" spans="2:24">
      <c r="B5091" s="2" t="s">
        <v>7455</v>
      </c>
      <c r="C5091" s="1">
        <v>9716060345</v>
      </c>
      <c r="D5091" s="1"/>
      <c r="E5091" s="1"/>
      <c r="F5091" s="1"/>
      <c r="G5091" s="1" t="s">
        <v>146</v>
      </c>
      <c r="H5091" s="1" t="s">
        <v>476</v>
      </c>
      <c r="I5091"/>
      <c r="J5091"/>
      <c r="K5091"/>
      <c r="L5091"/>
      <c r="M5091"/>
      <c r="N5091"/>
      <c r="O5091"/>
      <c r="Q5091" t="s">
        <v>25</v>
      </c>
      <c r="R5091" s="1" t="s">
        <v>7456</v>
      </c>
      <c r="S5091" s="1"/>
      <c r="T5091" s="1" t="s">
        <v>382</v>
      </c>
      <c r="U5091" s="1" t="s">
        <v>53</v>
      </c>
      <c r="V5091" t="s">
        <v>29</v>
      </c>
      <c r="W5091"/>
      <c r="X5091" t="s">
        <v>30</v>
      </c>
    </row>
    <row r="5092" spans="2:24">
      <c r="B5092" s="2" t="s">
        <v>7457</v>
      </c>
      <c r="C5092" s="1">
        <v>9402312858</v>
      </c>
      <c r="D5092" s="1"/>
      <c r="E5092" s="1"/>
      <c r="F5092" s="1"/>
      <c r="G5092" s="1" t="s">
        <v>146</v>
      </c>
      <c r="H5092" s="1" t="s">
        <v>1268</v>
      </c>
      <c r="I5092"/>
      <c r="J5092"/>
      <c r="K5092"/>
      <c r="L5092"/>
      <c r="M5092"/>
      <c r="N5092"/>
      <c r="O5092"/>
      <c r="Q5092" t="s">
        <v>25</v>
      </c>
      <c r="R5092" s="1" t="s">
        <v>7458</v>
      </c>
      <c r="S5092" s="1"/>
      <c r="T5092" s="1" t="s">
        <v>2502</v>
      </c>
      <c r="U5092" s="1" t="s">
        <v>1479</v>
      </c>
      <c r="V5092" t="s">
        <v>29</v>
      </c>
      <c r="W5092"/>
      <c r="X5092" t="s">
        <v>30</v>
      </c>
    </row>
    <row r="5093" spans="2:24">
      <c r="B5093" s="2" t="s">
        <v>7459</v>
      </c>
      <c r="C5093" s="1">
        <v>8826663999</v>
      </c>
      <c r="D5093" s="1"/>
      <c r="E5093" s="1"/>
      <c r="F5093" s="1"/>
      <c r="G5093" s="1" t="s">
        <v>72</v>
      </c>
      <c r="H5093" s="1" t="s">
        <v>92</v>
      </c>
      <c r="I5093"/>
      <c r="J5093"/>
      <c r="K5093"/>
      <c r="L5093"/>
      <c r="M5093"/>
      <c r="N5093"/>
      <c r="O5093"/>
      <c r="Q5093" t="s">
        <v>25</v>
      </c>
      <c r="R5093" s="1" t="s">
        <v>7460</v>
      </c>
      <c r="S5093" s="1"/>
      <c r="T5093" s="1" t="s">
        <v>374</v>
      </c>
      <c r="U5093" s="1" t="s">
        <v>78</v>
      </c>
      <c r="V5093" t="s">
        <v>29</v>
      </c>
      <c r="W5093"/>
      <c r="X5093" t="s">
        <v>30</v>
      </c>
    </row>
    <row r="5094" spans="2:24">
      <c r="B5094" s="2" t="s">
        <v>7461</v>
      </c>
      <c r="C5094" s="1">
        <v>9921363701</v>
      </c>
      <c r="D5094" s="1"/>
      <c r="E5094" s="1"/>
      <c r="F5094" s="1"/>
      <c r="G5094" s="1" t="s">
        <v>146</v>
      </c>
      <c r="H5094" s="1" t="s">
        <v>247</v>
      </c>
      <c r="I5094"/>
      <c r="J5094"/>
      <c r="K5094"/>
      <c r="L5094"/>
      <c r="M5094"/>
      <c r="N5094"/>
      <c r="O5094"/>
      <c r="Q5094" t="s">
        <v>25</v>
      </c>
      <c r="R5094" s="1" t="s">
        <v>7462</v>
      </c>
      <c r="S5094" s="1"/>
      <c r="T5094" s="1" t="s">
        <v>32</v>
      </c>
      <c r="U5094" s="1" t="s">
        <v>33</v>
      </c>
      <c r="V5094" t="s">
        <v>29</v>
      </c>
      <c r="W5094"/>
      <c r="X5094" t="s">
        <v>30</v>
      </c>
    </row>
    <row r="5095" spans="2:24">
      <c r="B5095" s="2" t="s">
        <v>7463</v>
      </c>
      <c r="C5095" s="1">
        <v>9423302905</v>
      </c>
      <c r="D5095" s="1"/>
      <c r="E5095" s="1"/>
      <c r="F5095" s="1"/>
      <c r="G5095" s="1" t="s">
        <v>45</v>
      </c>
      <c r="H5095" s="1" t="s">
        <v>57</v>
      </c>
      <c r="I5095"/>
      <c r="J5095"/>
      <c r="K5095"/>
      <c r="L5095"/>
      <c r="M5095"/>
      <c r="N5095"/>
      <c r="O5095"/>
      <c r="Q5095" t="s">
        <v>25</v>
      </c>
      <c r="R5095" s="1" t="s">
        <v>7464</v>
      </c>
      <c r="S5095" s="1"/>
      <c r="T5095" s="1" t="s">
        <v>7465</v>
      </c>
      <c r="U5095" s="1" t="s">
        <v>33</v>
      </c>
      <c r="V5095" t="s">
        <v>29</v>
      </c>
      <c r="W5095"/>
      <c r="X5095" t="s">
        <v>30</v>
      </c>
    </row>
    <row r="5096" spans="2:24">
      <c r="B5096" s="2" t="s">
        <v>7466</v>
      </c>
      <c r="C5096" s="1">
        <f>918260343794</f>
        <v>918260343794</v>
      </c>
      <c r="D5096" s="1"/>
      <c r="E5096" s="1"/>
      <c r="F5096" s="1"/>
      <c r="G5096" s="1" t="s">
        <v>56</v>
      </c>
      <c r="H5096" s="1" t="s">
        <v>476</v>
      </c>
      <c r="I5096"/>
      <c r="J5096"/>
      <c r="K5096"/>
      <c r="L5096"/>
      <c r="M5096"/>
      <c r="N5096"/>
      <c r="O5096"/>
      <c r="Q5096" t="s">
        <v>25</v>
      </c>
      <c r="R5096" s="1"/>
      <c r="S5096" s="1"/>
      <c r="T5096" s="1" t="s">
        <v>3517</v>
      </c>
      <c r="U5096" s="1" t="s">
        <v>240</v>
      </c>
      <c r="V5096" t="s">
        <v>29</v>
      </c>
      <c r="W5096"/>
      <c r="X5096" t="s">
        <v>30</v>
      </c>
    </row>
    <row r="5097" spans="2:24">
      <c r="B5097" s="2" t="s">
        <v>7467</v>
      </c>
      <c r="C5097" s="1">
        <v>9811911625</v>
      </c>
      <c r="D5097" s="1"/>
      <c r="E5097" s="1"/>
      <c r="F5097" s="1"/>
      <c r="G5097" s="1" t="s">
        <v>146</v>
      </c>
      <c r="H5097" s="1" t="s">
        <v>247</v>
      </c>
      <c r="I5097"/>
      <c r="J5097"/>
      <c r="K5097"/>
      <c r="L5097"/>
      <c r="M5097"/>
      <c r="N5097"/>
      <c r="O5097"/>
      <c r="Q5097" t="s">
        <v>25</v>
      </c>
      <c r="R5097" s="1"/>
      <c r="S5097" s="1"/>
      <c r="T5097" s="1" t="s">
        <v>301</v>
      </c>
      <c r="U5097" s="1" t="s">
        <v>53</v>
      </c>
      <c r="V5097" t="s">
        <v>29</v>
      </c>
      <c r="W5097"/>
      <c r="X5097" t="s">
        <v>30</v>
      </c>
    </row>
    <row r="5098" spans="2:24">
      <c r="B5098" s="2" t="s">
        <v>7468</v>
      </c>
      <c r="C5098" s="1">
        <v>9996400411</v>
      </c>
      <c r="D5098" s="1"/>
      <c r="E5098" s="1"/>
      <c r="F5098" s="1"/>
      <c r="G5098" s="1" t="s">
        <v>146</v>
      </c>
      <c r="H5098" s="1" t="s">
        <v>247</v>
      </c>
      <c r="I5098"/>
      <c r="J5098"/>
      <c r="K5098"/>
      <c r="L5098"/>
      <c r="M5098"/>
      <c r="N5098"/>
      <c r="O5098"/>
      <c r="Q5098" t="s">
        <v>25</v>
      </c>
      <c r="R5098" s="1" t="s">
        <v>7469</v>
      </c>
      <c r="S5098" s="1"/>
      <c r="T5098" s="1" t="s">
        <v>575</v>
      </c>
      <c r="U5098" s="1" t="s">
        <v>78</v>
      </c>
      <c r="V5098" t="s">
        <v>29</v>
      </c>
      <c r="W5098"/>
      <c r="X5098" t="s">
        <v>30</v>
      </c>
    </row>
    <row r="5099" spans="2:24">
      <c r="B5099" s="2" t="s">
        <v>7470</v>
      </c>
      <c r="C5099" s="1">
        <v>9416325168</v>
      </c>
      <c r="D5099" s="1"/>
      <c r="E5099" s="1"/>
      <c r="F5099" s="1"/>
      <c r="G5099" s="1" t="s">
        <v>45</v>
      </c>
      <c r="H5099" s="1" t="s">
        <v>57</v>
      </c>
      <c r="I5099"/>
      <c r="J5099"/>
      <c r="K5099"/>
      <c r="L5099"/>
      <c r="M5099"/>
      <c r="N5099"/>
      <c r="O5099"/>
      <c r="Q5099" t="s">
        <v>25</v>
      </c>
      <c r="R5099" s="1" t="s">
        <v>7471</v>
      </c>
      <c r="S5099" s="1"/>
      <c r="T5099" s="1" t="s">
        <v>311</v>
      </c>
      <c r="U5099" s="1" t="s">
        <v>78</v>
      </c>
      <c r="V5099" t="s">
        <v>29</v>
      </c>
      <c r="W5099"/>
      <c r="X5099" t="s">
        <v>30</v>
      </c>
    </row>
    <row r="5100" spans="2:24">
      <c r="B5100" s="2" t="s">
        <v>7472</v>
      </c>
      <c r="C5100" s="1">
        <f>918700562334</f>
        <v>918700562334</v>
      </c>
      <c r="D5100" s="1"/>
      <c r="E5100" s="1"/>
      <c r="F5100" s="1"/>
      <c r="G5100" s="1" t="s">
        <v>146</v>
      </c>
      <c r="H5100" s="1" t="s">
        <v>331</v>
      </c>
      <c r="I5100"/>
      <c r="J5100"/>
      <c r="K5100"/>
      <c r="L5100"/>
      <c r="M5100"/>
      <c r="N5100"/>
      <c r="O5100"/>
      <c r="Q5100" t="s">
        <v>25</v>
      </c>
      <c r="R5100" s="1"/>
      <c r="S5100" s="1"/>
      <c r="T5100" s="1" t="s">
        <v>1515</v>
      </c>
      <c r="U5100" s="1" t="s">
        <v>28</v>
      </c>
      <c r="V5100" t="s">
        <v>29</v>
      </c>
      <c r="W5100"/>
      <c r="X5100" t="s">
        <v>30</v>
      </c>
    </row>
    <row r="5101" spans="2:24">
      <c r="B5101" s="2" t="s">
        <v>7473</v>
      </c>
      <c r="C5101" s="1">
        <v>9762889468</v>
      </c>
      <c r="D5101" s="1"/>
      <c r="E5101" s="1"/>
      <c r="F5101" s="1"/>
      <c r="G5101" s="1" t="s">
        <v>146</v>
      </c>
      <c r="H5101" s="1" t="s">
        <v>331</v>
      </c>
      <c r="I5101"/>
      <c r="J5101"/>
      <c r="K5101"/>
      <c r="L5101"/>
      <c r="M5101"/>
      <c r="N5101"/>
      <c r="O5101"/>
      <c r="Q5101" t="s">
        <v>25</v>
      </c>
      <c r="R5101" s="1" t="s">
        <v>7474</v>
      </c>
      <c r="S5101" s="1"/>
      <c r="T5101" s="1" t="s">
        <v>614</v>
      </c>
      <c r="U5101" s="1" t="s">
        <v>70</v>
      </c>
      <c r="V5101" t="s">
        <v>29</v>
      </c>
      <c r="W5101"/>
      <c r="X5101" t="s">
        <v>30</v>
      </c>
    </row>
    <row r="5102" spans="2:24">
      <c r="B5102" s="2" t="s">
        <v>7475</v>
      </c>
      <c r="C5102" s="1">
        <v>9179503040</v>
      </c>
      <c r="D5102" s="1"/>
      <c r="E5102" s="1"/>
      <c r="F5102" s="1"/>
      <c r="G5102" s="1" t="s">
        <v>56</v>
      </c>
      <c r="H5102" s="1" t="s">
        <v>46</v>
      </c>
      <c r="I5102"/>
      <c r="J5102"/>
      <c r="K5102"/>
      <c r="L5102"/>
      <c r="M5102"/>
      <c r="N5102"/>
      <c r="O5102"/>
      <c r="Q5102" t="s">
        <v>25</v>
      </c>
      <c r="R5102" s="1"/>
      <c r="S5102" s="1"/>
      <c r="T5102" s="1" t="s">
        <v>537</v>
      </c>
      <c r="U5102" s="1" t="s">
        <v>350</v>
      </c>
      <c r="V5102" t="s">
        <v>29</v>
      </c>
      <c r="W5102"/>
      <c r="X5102" t="s">
        <v>30</v>
      </c>
    </row>
    <row r="5103" spans="2:24">
      <c r="B5103" s="2" t="s">
        <v>7476</v>
      </c>
      <c r="C5103" s="1">
        <v>9958201047</v>
      </c>
      <c r="D5103" s="1"/>
      <c r="E5103" s="1"/>
      <c r="F5103" s="1"/>
      <c r="G5103" s="1" t="s">
        <v>72</v>
      </c>
      <c r="H5103" s="1" t="s">
        <v>231</v>
      </c>
      <c r="I5103"/>
      <c r="J5103"/>
      <c r="K5103"/>
      <c r="L5103"/>
      <c r="M5103"/>
      <c r="N5103"/>
      <c r="O5103"/>
      <c r="Q5103" t="s">
        <v>25</v>
      </c>
      <c r="R5103" s="1"/>
      <c r="S5103" s="1"/>
      <c r="T5103" s="1" t="s">
        <v>84</v>
      </c>
      <c r="U5103" s="1" t="s">
        <v>53</v>
      </c>
      <c r="V5103" t="s">
        <v>29</v>
      </c>
      <c r="W5103"/>
      <c r="X5103" t="s">
        <v>30</v>
      </c>
    </row>
    <row r="5104" spans="2:24">
      <c r="B5104" s="2" t="s">
        <v>7477</v>
      </c>
      <c r="C5104" s="1">
        <v>7416806990</v>
      </c>
      <c r="D5104" s="1"/>
      <c r="E5104" s="1"/>
      <c r="F5104" s="1"/>
      <c r="G5104" s="1" t="s">
        <v>146</v>
      </c>
      <c r="H5104" s="1" t="s">
        <v>476</v>
      </c>
      <c r="I5104"/>
      <c r="J5104"/>
      <c r="K5104"/>
      <c r="L5104"/>
      <c r="M5104"/>
      <c r="N5104"/>
      <c r="O5104"/>
      <c r="Q5104" t="s">
        <v>25</v>
      </c>
      <c r="R5104" s="1" t="s">
        <v>7478</v>
      </c>
      <c r="S5104" s="1"/>
      <c r="T5104" s="1" t="s">
        <v>184</v>
      </c>
      <c r="U5104" s="1" t="s">
        <v>185</v>
      </c>
      <c r="V5104" t="s">
        <v>29</v>
      </c>
      <c r="W5104"/>
      <c r="X5104" t="s">
        <v>30</v>
      </c>
    </row>
    <row r="5105" spans="2:24">
      <c r="B5105" s="2" t="s">
        <v>7479</v>
      </c>
      <c r="C5105" s="1">
        <v>8597516910</v>
      </c>
      <c r="D5105" s="1"/>
      <c r="E5105" s="1"/>
      <c r="F5105" s="1"/>
      <c r="G5105" s="1" t="s">
        <v>45</v>
      </c>
      <c r="H5105" s="1" t="s">
        <v>331</v>
      </c>
      <c r="I5105"/>
      <c r="J5105"/>
      <c r="K5105"/>
      <c r="L5105"/>
      <c r="M5105"/>
      <c r="N5105"/>
      <c r="O5105"/>
      <c r="Q5105" t="s">
        <v>25</v>
      </c>
      <c r="R5105" s="1" t="s">
        <v>7480</v>
      </c>
      <c r="S5105" s="1"/>
      <c r="T5105" s="1" t="s">
        <v>1243</v>
      </c>
      <c r="U5105" s="1" t="s">
        <v>70</v>
      </c>
      <c r="V5105" t="s">
        <v>29</v>
      </c>
      <c r="W5105"/>
      <c r="X5105" t="s">
        <v>30</v>
      </c>
    </row>
    <row r="5106" spans="2:24">
      <c r="B5106" s="2" t="s">
        <v>7481</v>
      </c>
      <c r="C5106" s="1">
        <v>9839093999</v>
      </c>
      <c r="D5106" s="1"/>
      <c r="E5106" s="1"/>
      <c r="F5106" s="1"/>
      <c r="G5106" s="1" t="s">
        <v>146</v>
      </c>
      <c r="H5106" s="1" t="s">
        <v>1268</v>
      </c>
      <c r="I5106"/>
      <c r="J5106"/>
      <c r="K5106"/>
      <c r="L5106"/>
      <c r="M5106"/>
      <c r="N5106"/>
      <c r="O5106"/>
      <c r="Q5106" t="s">
        <v>25</v>
      </c>
      <c r="R5106" s="1"/>
      <c r="S5106" s="1"/>
      <c r="T5106" s="1" t="s">
        <v>3870</v>
      </c>
      <c r="U5106" s="1" t="s">
        <v>28</v>
      </c>
      <c r="V5106" t="s">
        <v>29</v>
      </c>
      <c r="W5106"/>
      <c r="X5106" t="s">
        <v>30</v>
      </c>
    </row>
    <row r="5107" spans="2:24">
      <c r="B5107" s="2" t="s">
        <v>7482</v>
      </c>
      <c r="C5107" s="1">
        <v>8800682724</v>
      </c>
      <c r="D5107" s="1"/>
      <c r="E5107" s="1"/>
      <c r="F5107" s="1"/>
      <c r="G5107" s="1" t="s">
        <v>146</v>
      </c>
      <c r="H5107" s="1" t="s">
        <v>46</v>
      </c>
      <c r="I5107"/>
      <c r="J5107"/>
      <c r="K5107"/>
      <c r="L5107"/>
      <c r="M5107"/>
      <c r="N5107"/>
      <c r="O5107"/>
      <c r="Q5107" t="s">
        <v>25</v>
      </c>
      <c r="R5107" s="1" t="s">
        <v>7483</v>
      </c>
      <c r="S5107" s="1"/>
      <c r="T5107" s="1" t="s">
        <v>830</v>
      </c>
      <c r="U5107" s="1" t="s">
        <v>28</v>
      </c>
      <c r="V5107" t="s">
        <v>29</v>
      </c>
      <c r="W5107"/>
      <c r="X5107" t="s">
        <v>30</v>
      </c>
    </row>
    <row r="5108" spans="2:24">
      <c r="B5108" s="2" t="s">
        <v>7484</v>
      </c>
      <c r="C5108" s="1">
        <v>9045333748</v>
      </c>
      <c r="D5108" s="1"/>
      <c r="E5108" s="1"/>
      <c r="F5108" s="1"/>
      <c r="G5108" s="1" t="s">
        <v>72</v>
      </c>
      <c r="H5108" s="1" t="s">
        <v>46</v>
      </c>
      <c r="I5108"/>
      <c r="J5108"/>
      <c r="K5108"/>
      <c r="L5108"/>
      <c r="M5108"/>
      <c r="N5108"/>
      <c r="O5108"/>
      <c r="Q5108" t="s">
        <v>25</v>
      </c>
      <c r="R5108" s="1" t="s">
        <v>7485</v>
      </c>
      <c r="S5108" s="1"/>
      <c r="T5108" s="1" t="s">
        <v>1093</v>
      </c>
      <c r="U5108" s="1" t="s">
        <v>28</v>
      </c>
      <c r="V5108" t="s">
        <v>29</v>
      </c>
      <c r="W5108"/>
      <c r="X5108" t="s">
        <v>30</v>
      </c>
    </row>
    <row r="5109" spans="2:24">
      <c r="B5109" s="2" t="s">
        <v>7486</v>
      </c>
      <c r="C5109" s="1">
        <v>8218583044</v>
      </c>
      <c r="D5109" s="1"/>
      <c r="E5109" s="1"/>
      <c r="F5109" s="1"/>
      <c r="G5109" s="1" t="s">
        <v>146</v>
      </c>
      <c r="H5109" s="1" t="s">
        <v>331</v>
      </c>
      <c r="I5109"/>
      <c r="J5109"/>
      <c r="K5109"/>
      <c r="L5109"/>
      <c r="M5109"/>
      <c r="N5109"/>
      <c r="O5109"/>
      <c r="Q5109" t="s">
        <v>25</v>
      </c>
      <c r="R5109" s="1" t="s">
        <v>7487</v>
      </c>
      <c r="S5109" s="1"/>
      <c r="T5109" s="1" t="s">
        <v>81</v>
      </c>
      <c r="U5109" s="1" t="s">
        <v>28</v>
      </c>
      <c r="V5109" t="s">
        <v>29</v>
      </c>
      <c r="W5109"/>
      <c r="X5109" t="s">
        <v>30</v>
      </c>
    </row>
    <row r="5110" spans="2:24">
      <c r="B5110" s="2" t="s">
        <v>7488</v>
      </c>
      <c r="C5110" s="1">
        <v>8982113955</v>
      </c>
      <c r="D5110" s="1"/>
      <c r="E5110" s="1"/>
      <c r="F5110" s="1"/>
      <c r="G5110" s="1" t="s">
        <v>45</v>
      </c>
      <c r="H5110" s="1" t="s">
        <v>57</v>
      </c>
      <c r="I5110"/>
      <c r="J5110"/>
      <c r="K5110"/>
      <c r="L5110"/>
      <c r="M5110"/>
      <c r="N5110"/>
      <c r="O5110"/>
      <c r="Q5110" t="s">
        <v>25</v>
      </c>
      <c r="R5110" s="1" t="s">
        <v>7489</v>
      </c>
      <c r="S5110" s="1"/>
      <c r="T5110" s="1" t="s">
        <v>988</v>
      </c>
      <c r="U5110" s="1" t="s">
        <v>105</v>
      </c>
      <c r="V5110" t="s">
        <v>29</v>
      </c>
      <c r="W5110"/>
      <c r="X5110" t="s">
        <v>30</v>
      </c>
    </row>
    <row r="5111" spans="2:24">
      <c r="B5111" s="2" t="s">
        <v>7490</v>
      </c>
      <c r="C5111" s="1">
        <v>8700640688</v>
      </c>
      <c r="D5111" s="1"/>
      <c r="E5111" s="1"/>
      <c r="F5111" s="1"/>
      <c r="G5111" s="1" t="s">
        <v>146</v>
      </c>
      <c r="H5111" s="1" t="s">
        <v>247</v>
      </c>
      <c r="I5111"/>
      <c r="J5111"/>
      <c r="K5111"/>
      <c r="L5111"/>
      <c r="M5111"/>
      <c r="N5111"/>
      <c r="O5111"/>
      <c r="Q5111" t="s">
        <v>25</v>
      </c>
      <c r="R5111" s="1"/>
      <c r="S5111" s="1"/>
      <c r="T5111" s="1" t="s">
        <v>1079</v>
      </c>
      <c r="U5111" s="1" t="s">
        <v>53</v>
      </c>
      <c r="V5111" t="s">
        <v>29</v>
      </c>
      <c r="W5111"/>
      <c r="X5111" t="s">
        <v>30</v>
      </c>
    </row>
    <row r="5112" spans="2:24">
      <c r="B5112" s="2" t="s">
        <v>7491</v>
      </c>
      <c r="C5112" s="1">
        <v>9911554748</v>
      </c>
      <c r="D5112" s="1"/>
      <c r="E5112" s="1"/>
      <c r="F5112" s="1"/>
      <c r="G5112" s="1" t="s">
        <v>146</v>
      </c>
      <c r="H5112" s="1" t="s">
        <v>247</v>
      </c>
      <c r="I5112"/>
      <c r="J5112"/>
      <c r="K5112"/>
      <c r="L5112"/>
      <c r="M5112"/>
      <c r="N5112"/>
      <c r="O5112"/>
      <c r="Q5112" t="s">
        <v>25</v>
      </c>
      <c r="R5112" s="1" t="s">
        <v>7492</v>
      </c>
      <c r="S5112" s="1"/>
      <c r="T5112" s="1" t="s">
        <v>301</v>
      </c>
      <c r="U5112" s="1" t="s">
        <v>53</v>
      </c>
      <c r="V5112" t="s">
        <v>29</v>
      </c>
      <c r="W5112"/>
      <c r="X5112" t="s">
        <v>30</v>
      </c>
    </row>
    <row r="5113" spans="2:24">
      <c r="B5113" s="2" t="s">
        <v>7493</v>
      </c>
      <c r="C5113" s="1">
        <v>9819685318</v>
      </c>
      <c r="D5113" s="1"/>
      <c r="E5113" s="1"/>
      <c r="F5113" s="1"/>
      <c r="G5113" s="1" t="s">
        <v>146</v>
      </c>
      <c r="H5113" s="1" t="s">
        <v>247</v>
      </c>
      <c r="I5113"/>
      <c r="J5113"/>
      <c r="K5113"/>
      <c r="L5113"/>
      <c r="M5113"/>
      <c r="N5113"/>
      <c r="O5113"/>
      <c r="Q5113" t="s">
        <v>25</v>
      </c>
      <c r="R5113" s="1"/>
      <c r="S5113" s="1"/>
      <c r="T5113" s="1" t="s">
        <v>211</v>
      </c>
      <c r="U5113" s="1" t="s">
        <v>33</v>
      </c>
      <c r="V5113" t="s">
        <v>29</v>
      </c>
      <c r="W5113"/>
      <c r="X5113" t="s">
        <v>30</v>
      </c>
    </row>
    <row r="5114" spans="2:24">
      <c r="B5114" s="2" t="s">
        <v>7494</v>
      </c>
      <c r="C5114" s="1">
        <v>9213272716</v>
      </c>
      <c r="D5114" s="1"/>
      <c r="E5114" s="1"/>
      <c r="F5114" s="1"/>
      <c r="G5114" s="1" t="s">
        <v>146</v>
      </c>
      <c r="H5114" s="1" t="s">
        <v>247</v>
      </c>
      <c r="I5114"/>
      <c r="J5114"/>
      <c r="K5114"/>
      <c r="L5114"/>
      <c r="M5114"/>
      <c r="N5114"/>
      <c r="O5114"/>
      <c r="Q5114" t="s">
        <v>25</v>
      </c>
      <c r="R5114" s="1" t="s">
        <v>7495</v>
      </c>
      <c r="S5114" s="1"/>
      <c r="T5114" s="1" t="s">
        <v>843</v>
      </c>
      <c r="U5114" s="1" t="s">
        <v>78</v>
      </c>
      <c r="V5114" t="s">
        <v>29</v>
      </c>
      <c r="W5114"/>
      <c r="X5114" t="s">
        <v>30</v>
      </c>
    </row>
    <row r="5115" spans="2:24">
      <c r="B5115" s="2" t="s">
        <v>7496</v>
      </c>
      <c r="C5115" s="1">
        <v>9412227319</v>
      </c>
      <c r="D5115" s="1"/>
      <c r="E5115" s="1"/>
      <c r="F5115" s="1"/>
      <c r="G5115" s="1" t="s">
        <v>146</v>
      </c>
      <c r="H5115" s="1" t="s">
        <v>476</v>
      </c>
      <c r="I5115"/>
      <c r="J5115"/>
      <c r="K5115"/>
      <c r="L5115"/>
      <c r="M5115"/>
      <c r="N5115"/>
      <c r="O5115"/>
      <c r="Q5115" t="s">
        <v>25</v>
      </c>
      <c r="R5115" s="1" t="s">
        <v>7497</v>
      </c>
      <c r="S5115" s="1"/>
      <c r="T5115" s="1" t="s">
        <v>6447</v>
      </c>
      <c r="U5115" s="1" t="s">
        <v>28</v>
      </c>
      <c r="V5115" t="s">
        <v>29</v>
      </c>
      <c r="W5115"/>
      <c r="X5115" t="s">
        <v>30</v>
      </c>
    </row>
    <row r="5116" spans="2:24">
      <c r="B5116" s="2" t="s">
        <v>7498</v>
      </c>
      <c r="C5116" s="1">
        <v>9871200425</v>
      </c>
      <c r="D5116" s="1"/>
      <c r="E5116" s="1"/>
      <c r="F5116" s="1"/>
      <c r="G5116" s="1" t="s">
        <v>146</v>
      </c>
      <c r="H5116" s="1" t="s">
        <v>476</v>
      </c>
      <c r="I5116"/>
      <c r="J5116"/>
      <c r="K5116"/>
      <c r="L5116"/>
      <c r="M5116"/>
      <c r="N5116"/>
      <c r="O5116"/>
      <c r="Q5116" t="s">
        <v>25</v>
      </c>
      <c r="R5116" s="1"/>
      <c r="S5116" s="1"/>
      <c r="T5116" s="1" t="s">
        <v>73</v>
      </c>
      <c r="U5116" s="1" t="s">
        <v>53</v>
      </c>
      <c r="V5116" t="s">
        <v>29</v>
      </c>
      <c r="W5116"/>
      <c r="X5116" t="s">
        <v>30</v>
      </c>
    </row>
    <row r="5117" spans="2:24">
      <c r="B5117" s="2" t="s">
        <v>7499</v>
      </c>
      <c r="C5117" s="1">
        <v>9827455666</v>
      </c>
      <c r="D5117" s="1"/>
      <c r="E5117" s="1"/>
      <c r="F5117" s="1"/>
      <c r="G5117" s="1" t="s">
        <v>45</v>
      </c>
      <c r="H5117" s="1" t="s">
        <v>46</v>
      </c>
      <c r="I5117"/>
      <c r="J5117"/>
      <c r="K5117"/>
      <c r="L5117"/>
      <c r="M5117"/>
      <c r="N5117"/>
      <c r="O5117"/>
      <c r="Q5117" t="s">
        <v>25</v>
      </c>
      <c r="R5117" s="1"/>
      <c r="S5117" s="1"/>
      <c r="T5117" s="1" t="s">
        <v>110</v>
      </c>
      <c r="U5117" s="1" t="s">
        <v>105</v>
      </c>
      <c r="V5117" t="s">
        <v>29</v>
      </c>
      <c r="W5117"/>
      <c r="X5117" t="s">
        <v>30</v>
      </c>
    </row>
    <row r="5118" spans="2:24">
      <c r="B5118" s="2" t="s">
        <v>7500</v>
      </c>
      <c r="C5118" s="1">
        <f>919811180508</f>
        <v>919811180508</v>
      </c>
      <c r="D5118" s="1"/>
      <c r="E5118" s="1"/>
      <c r="F5118" s="1"/>
      <c r="G5118" s="1" t="s">
        <v>56</v>
      </c>
      <c r="H5118" s="1" t="s">
        <v>46</v>
      </c>
      <c r="I5118"/>
      <c r="J5118"/>
      <c r="K5118"/>
      <c r="L5118"/>
      <c r="M5118"/>
      <c r="N5118"/>
      <c r="O5118"/>
      <c r="Q5118" t="s">
        <v>25</v>
      </c>
      <c r="R5118" s="1"/>
      <c r="S5118" s="1"/>
      <c r="T5118" s="1" t="s">
        <v>660</v>
      </c>
      <c r="U5118" s="1" t="s">
        <v>53</v>
      </c>
      <c r="V5118" t="s">
        <v>29</v>
      </c>
      <c r="W5118"/>
      <c r="X5118" t="s">
        <v>30</v>
      </c>
    </row>
    <row r="5119" spans="2:24">
      <c r="B5119" s="2" t="s">
        <v>7501</v>
      </c>
      <c r="C5119" s="1">
        <v>9755343879</v>
      </c>
      <c r="D5119" s="1"/>
      <c r="E5119" s="1"/>
      <c r="F5119" s="1"/>
      <c r="G5119" s="1" t="s">
        <v>45</v>
      </c>
      <c r="H5119" s="1" t="s">
        <v>476</v>
      </c>
      <c r="I5119"/>
      <c r="J5119"/>
      <c r="K5119"/>
      <c r="L5119"/>
      <c r="M5119"/>
      <c r="N5119"/>
      <c r="O5119"/>
      <c r="Q5119" t="s">
        <v>25</v>
      </c>
      <c r="R5119" s="1"/>
      <c r="S5119" s="1"/>
      <c r="T5119" s="1" t="s">
        <v>516</v>
      </c>
      <c r="U5119" s="1" t="s">
        <v>105</v>
      </c>
      <c r="V5119" t="s">
        <v>29</v>
      </c>
      <c r="W5119"/>
      <c r="X5119" t="s">
        <v>30</v>
      </c>
    </row>
    <row r="5120" spans="2:24">
      <c r="B5120" s="2" t="s">
        <v>7502</v>
      </c>
      <c r="C5120" s="1">
        <v>9810269562</v>
      </c>
      <c r="D5120" s="1"/>
      <c r="E5120" s="1"/>
      <c r="F5120" s="1"/>
      <c r="G5120" s="1" t="s">
        <v>146</v>
      </c>
      <c r="H5120" s="1" t="s">
        <v>247</v>
      </c>
      <c r="I5120"/>
      <c r="J5120"/>
      <c r="K5120"/>
      <c r="L5120"/>
      <c r="M5120"/>
      <c r="N5120"/>
      <c r="O5120"/>
      <c r="Q5120" t="s">
        <v>25</v>
      </c>
      <c r="R5120" s="1" t="s">
        <v>7503</v>
      </c>
      <c r="S5120" s="1"/>
      <c r="T5120" s="1" t="s">
        <v>73</v>
      </c>
      <c r="U5120" s="1" t="s">
        <v>53</v>
      </c>
      <c r="V5120" t="s">
        <v>29</v>
      </c>
      <c r="W5120"/>
      <c r="X5120" t="s">
        <v>30</v>
      </c>
    </row>
    <row r="5121" spans="2:24">
      <c r="B5121" s="2" t="s">
        <v>7504</v>
      </c>
      <c r="C5121" s="1">
        <v>7982455401</v>
      </c>
      <c r="D5121" s="1"/>
      <c r="E5121" s="1"/>
      <c r="F5121" s="1"/>
      <c r="G5121" s="1" t="s">
        <v>146</v>
      </c>
      <c r="H5121" s="1" t="s">
        <v>331</v>
      </c>
      <c r="I5121"/>
      <c r="J5121"/>
      <c r="K5121"/>
      <c r="L5121"/>
      <c r="M5121"/>
      <c r="N5121"/>
      <c r="O5121"/>
      <c r="Q5121" t="s">
        <v>25</v>
      </c>
      <c r="R5121" s="1"/>
      <c r="S5121" s="1"/>
      <c r="T5121" s="1" t="s">
        <v>594</v>
      </c>
      <c r="U5121" s="1" t="s">
        <v>53</v>
      </c>
      <c r="V5121" t="s">
        <v>29</v>
      </c>
      <c r="W5121"/>
      <c r="X5121" t="s">
        <v>30</v>
      </c>
    </row>
    <row r="5122" spans="2:24">
      <c r="B5122" s="2" t="s">
        <v>7505</v>
      </c>
      <c r="C5122" s="1">
        <v>9310122893</v>
      </c>
      <c r="D5122" s="1"/>
      <c r="E5122" s="1"/>
      <c r="F5122" s="1"/>
      <c r="G5122" s="1" t="s">
        <v>72</v>
      </c>
      <c r="H5122" s="1" t="s">
        <v>57</v>
      </c>
      <c r="I5122"/>
      <c r="J5122"/>
      <c r="K5122"/>
      <c r="L5122"/>
      <c r="M5122"/>
      <c r="N5122"/>
      <c r="O5122"/>
      <c r="Q5122" t="s">
        <v>25</v>
      </c>
      <c r="R5122" s="1" t="s">
        <v>7506</v>
      </c>
      <c r="S5122" s="1"/>
      <c r="T5122" s="1" t="s">
        <v>820</v>
      </c>
      <c r="U5122" s="1" t="s">
        <v>53</v>
      </c>
      <c r="V5122" t="s">
        <v>29</v>
      </c>
      <c r="W5122"/>
      <c r="X5122" t="s">
        <v>30</v>
      </c>
    </row>
    <row r="5123" spans="2:24">
      <c r="B5123" s="2" t="s">
        <v>7507</v>
      </c>
      <c r="C5123" s="1">
        <v>7507500245</v>
      </c>
      <c r="D5123" s="1"/>
      <c r="E5123" s="1"/>
      <c r="F5123" s="1"/>
      <c r="G5123" s="1" t="s">
        <v>45</v>
      </c>
      <c r="H5123" s="1" t="s">
        <v>247</v>
      </c>
      <c r="I5123"/>
      <c r="J5123"/>
      <c r="K5123"/>
      <c r="L5123"/>
      <c r="M5123"/>
      <c r="N5123"/>
      <c r="O5123"/>
      <c r="Q5123" t="s">
        <v>25</v>
      </c>
      <c r="R5123" s="1" t="s">
        <v>7508</v>
      </c>
      <c r="S5123" s="1"/>
      <c r="T5123" s="1" t="s">
        <v>3036</v>
      </c>
      <c r="U5123" s="1" t="s">
        <v>33</v>
      </c>
      <c r="V5123" t="s">
        <v>29</v>
      </c>
      <c r="W5123"/>
      <c r="X5123" t="s">
        <v>30</v>
      </c>
    </row>
    <row r="5124" spans="2:24">
      <c r="B5124" s="2" t="s">
        <v>7509</v>
      </c>
      <c r="C5124" s="1">
        <v>9811442620</v>
      </c>
      <c r="D5124" s="1"/>
      <c r="E5124" s="1"/>
      <c r="F5124" s="1"/>
      <c r="G5124" s="1" t="s">
        <v>146</v>
      </c>
      <c r="H5124" s="1" t="s">
        <v>247</v>
      </c>
      <c r="I5124"/>
      <c r="J5124"/>
      <c r="K5124"/>
      <c r="L5124"/>
      <c r="M5124"/>
      <c r="N5124"/>
      <c r="O5124"/>
      <c r="Q5124" t="s">
        <v>25</v>
      </c>
      <c r="R5124" s="1"/>
      <c r="S5124" s="1"/>
      <c r="T5124" s="1" t="s">
        <v>39</v>
      </c>
      <c r="U5124" s="1" t="s">
        <v>28</v>
      </c>
      <c r="V5124" t="s">
        <v>29</v>
      </c>
      <c r="W5124"/>
      <c r="X5124" t="s">
        <v>30</v>
      </c>
    </row>
    <row r="5125" spans="2:24">
      <c r="B5125" s="2" t="s">
        <v>7510</v>
      </c>
      <c r="C5125" s="1">
        <v>9811584115</v>
      </c>
      <c r="D5125" s="1"/>
      <c r="E5125" s="1"/>
      <c r="F5125" s="1"/>
      <c r="G5125" s="1" t="s">
        <v>45</v>
      </c>
      <c r="H5125" s="1" t="s">
        <v>510</v>
      </c>
      <c r="I5125"/>
      <c r="J5125"/>
      <c r="K5125"/>
      <c r="L5125"/>
      <c r="M5125"/>
      <c r="N5125"/>
      <c r="O5125"/>
      <c r="Q5125" t="s">
        <v>25</v>
      </c>
      <c r="R5125" s="1"/>
      <c r="S5125" s="1"/>
      <c r="T5125" s="1" t="s">
        <v>73</v>
      </c>
      <c r="U5125" s="1" t="s">
        <v>53</v>
      </c>
      <c r="V5125" t="s">
        <v>29</v>
      </c>
      <c r="W5125"/>
      <c r="X5125" t="s">
        <v>30</v>
      </c>
    </row>
    <row r="5126" spans="2:24">
      <c r="B5126" s="2" t="s">
        <v>7511</v>
      </c>
      <c r="C5126" s="1">
        <v>9896135227</v>
      </c>
      <c r="D5126" s="1"/>
      <c r="E5126" s="1"/>
      <c r="F5126" s="1"/>
      <c r="G5126" s="1" t="s">
        <v>146</v>
      </c>
      <c r="H5126" s="1" t="s">
        <v>331</v>
      </c>
      <c r="I5126"/>
      <c r="J5126"/>
      <c r="K5126"/>
      <c r="L5126"/>
      <c r="M5126"/>
      <c r="N5126"/>
      <c r="O5126"/>
      <c r="Q5126" t="s">
        <v>25</v>
      </c>
      <c r="R5126" s="1" t="s">
        <v>7512</v>
      </c>
      <c r="S5126" s="1"/>
      <c r="T5126" s="1" t="s">
        <v>363</v>
      </c>
      <c r="U5126" s="1" t="s">
        <v>78</v>
      </c>
      <c r="V5126" t="s">
        <v>29</v>
      </c>
      <c r="W5126"/>
      <c r="X5126" t="s">
        <v>30</v>
      </c>
    </row>
    <row r="5127" spans="2:24">
      <c r="B5127" s="2" t="s">
        <v>7513</v>
      </c>
      <c r="C5127" s="1">
        <v>8899946639</v>
      </c>
      <c r="D5127" s="1"/>
      <c r="E5127" s="1"/>
      <c r="F5127" s="1"/>
      <c r="G5127" s="1" t="s">
        <v>146</v>
      </c>
      <c r="H5127" s="1" t="s">
        <v>331</v>
      </c>
      <c r="I5127"/>
      <c r="J5127"/>
      <c r="K5127"/>
      <c r="L5127"/>
      <c r="M5127"/>
      <c r="N5127"/>
      <c r="O5127"/>
      <c r="Q5127" t="s">
        <v>25</v>
      </c>
      <c r="R5127" s="1"/>
      <c r="S5127" s="1"/>
      <c r="T5127" s="1" t="s">
        <v>147</v>
      </c>
      <c r="U5127" s="1" t="s">
        <v>148</v>
      </c>
      <c r="V5127" t="s">
        <v>29</v>
      </c>
      <c r="W5127"/>
      <c r="X5127" t="s">
        <v>30</v>
      </c>
    </row>
    <row r="5128" spans="2:24">
      <c r="B5128" s="2" t="s">
        <v>7514</v>
      </c>
      <c r="C5128" s="1">
        <v>9845374254</v>
      </c>
      <c r="D5128" s="1"/>
      <c r="E5128" s="1"/>
      <c r="F5128" s="1"/>
      <c r="G5128" s="1" t="s">
        <v>56</v>
      </c>
      <c r="H5128" s="1" t="s">
        <v>46</v>
      </c>
      <c r="I5128"/>
      <c r="J5128"/>
      <c r="K5128"/>
      <c r="L5128"/>
      <c r="M5128"/>
      <c r="N5128"/>
      <c r="O5128"/>
      <c r="Q5128" t="s">
        <v>25</v>
      </c>
      <c r="R5128" s="1" t="s">
        <v>7515</v>
      </c>
      <c r="S5128" s="1"/>
      <c r="T5128" s="1" t="s">
        <v>631</v>
      </c>
      <c r="U5128" s="1" t="s">
        <v>102</v>
      </c>
      <c r="V5128" t="s">
        <v>29</v>
      </c>
      <c r="W5128"/>
      <c r="X5128" t="s">
        <v>30</v>
      </c>
    </row>
    <row r="5129" spans="2:24">
      <c r="B5129" s="2" t="s">
        <v>7516</v>
      </c>
      <c r="C5129" s="1">
        <v>9502227705</v>
      </c>
      <c r="D5129" s="1"/>
      <c r="E5129" s="1"/>
      <c r="F5129" s="1"/>
      <c r="G5129" s="1" t="s">
        <v>45</v>
      </c>
      <c r="H5129" s="1" t="s">
        <v>57</v>
      </c>
      <c r="I5129"/>
      <c r="J5129"/>
      <c r="K5129"/>
      <c r="L5129"/>
      <c r="M5129"/>
      <c r="N5129"/>
      <c r="O5129"/>
      <c r="Q5129" t="s">
        <v>25</v>
      </c>
      <c r="R5129" s="1" t="s">
        <v>7517</v>
      </c>
      <c r="S5129" s="1"/>
      <c r="T5129" s="1" t="s">
        <v>5579</v>
      </c>
      <c r="U5129" s="1" t="s">
        <v>276</v>
      </c>
      <c r="V5129" t="s">
        <v>29</v>
      </c>
      <c r="W5129"/>
      <c r="X5129" t="s">
        <v>30</v>
      </c>
    </row>
    <row r="5130" spans="2:24">
      <c r="B5130" s="2" t="s">
        <v>7518</v>
      </c>
      <c r="C5130" s="1">
        <v>7566865227</v>
      </c>
      <c r="D5130" s="1"/>
      <c r="E5130" s="1"/>
      <c r="F5130" s="1"/>
      <c r="G5130" s="1" t="s">
        <v>45</v>
      </c>
      <c r="H5130" s="1" t="s">
        <v>331</v>
      </c>
      <c r="I5130"/>
      <c r="J5130"/>
      <c r="K5130"/>
      <c r="L5130"/>
      <c r="M5130"/>
      <c r="N5130"/>
      <c r="O5130"/>
      <c r="Q5130" t="s">
        <v>25</v>
      </c>
      <c r="R5130" s="1"/>
      <c r="S5130" s="1"/>
      <c r="T5130" s="1" t="s">
        <v>110</v>
      </c>
      <c r="U5130" s="1" t="s">
        <v>105</v>
      </c>
      <c r="V5130" t="s">
        <v>29</v>
      </c>
      <c r="W5130"/>
      <c r="X5130" t="s">
        <v>30</v>
      </c>
    </row>
    <row r="5131" spans="2:24">
      <c r="B5131" s="2" t="s">
        <v>7519</v>
      </c>
      <c r="C5131" s="1">
        <v>9810109173</v>
      </c>
      <c r="D5131" s="1"/>
      <c r="E5131" s="1"/>
      <c r="F5131" s="1"/>
      <c r="G5131" s="1" t="s">
        <v>1216</v>
      </c>
      <c r="H5131" s="1" t="s">
        <v>46</v>
      </c>
      <c r="I5131"/>
      <c r="J5131"/>
      <c r="K5131"/>
      <c r="L5131"/>
      <c r="M5131"/>
      <c r="N5131"/>
      <c r="O5131"/>
      <c r="Q5131" t="s">
        <v>25</v>
      </c>
      <c r="R5131" s="1" t="s">
        <v>7520</v>
      </c>
      <c r="S5131" s="1"/>
      <c r="T5131" s="1" t="s">
        <v>423</v>
      </c>
      <c r="U5131" s="1" t="s">
        <v>28</v>
      </c>
      <c r="V5131" t="s">
        <v>29</v>
      </c>
      <c r="W5131"/>
      <c r="X5131" t="s">
        <v>30</v>
      </c>
    </row>
    <row r="5132" spans="2:24">
      <c r="B5132" s="2" t="s">
        <v>7521</v>
      </c>
      <c r="C5132" s="1">
        <v>8830656398</v>
      </c>
      <c r="D5132" s="1"/>
      <c r="E5132" s="1"/>
      <c r="F5132" s="1"/>
      <c r="G5132" s="1" t="s">
        <v>1216</v>
      </c>
      <c r="H5132" s="1" t="s">
        <v>46</v>
      </c>
      <c r="I5132"/>
      <c r="J5132"/>
      <c r="K5132"/>
      <c r="L5132"/>
      <c r="M5132"/>
      <c r="N5132"/>
      <c r="O5132"/>
      <c r="Q5132" t="s">
        <v>25</v>
      </c>
      <c r="R5132" s="1" t="s">
        <v>7522</v>
      </c>
      <c r="S5132" s="1"/>
      <c r="T5132" s="1" t="s">
        <v>1859</v>
      </c>
      <c r="U5132" s="1" t="s">
        <v>33</v>
      </c>
      <c r="V5132" t="s">
        <v>29</v>
      </c>
      <c r="W5132"/>
      <c r="X5132" t="s">
        <v>30</v>
      </c>
    </row>
    <row r="5133" spans="2:24">
      <c r="B5133" s="2" t="s">
        <v>7523</v>
      </c>
      <c r="C5133" s="1">
        <v>9414063632</v>
      </c>
      <c r="D5133" s="1"/>
      <c r="E5133" s="1"/>
      <c r="F5133" s="1"/>
      <c r="G5133" s="1" t="s">
        <v>45</v>
      </c>
      <c r="H5133" s="1" t="s">
        <v>57</v>
      </c>
      <c r="I5133"/>
      <c r="J5133"/>
      <c r="K5133"/>
      <c r="L5133"/>
      <c r="M5133"/>
      <c r="N5133"/>
      <c r="O5133"/>
      <c r="Q5133" t="s">
        <v>25</v>
      </c>
      <c r="R5133" s="1"/>
      <c r="S5133" s="1"/>
      <c r="T5133" s="1" t="s">
        <v>128</v>
      </c>
      <c r="U5133" s="1" t="s">
        <v>43</v>
      </c>
      <c r="V5133" t="s">
        <v>29</v>
      </c>
      <c r="W5133"/>
      <c r="X5133" t="s">
        <v>30</v>
      </c>
    </row>
    <row r="5134" spans="2:24">
      <c r="B5134" s="2" t="s">
        <v>7524</v>
      </c>
      <c r="C5134" s="1">
        <v>9940715777</v>
      </c>
      <c r="D5134" s="1"/>
      <c r="E5134" s="1"/>
      <c r="F5134" s="1"/>
      <c r="G5134" s="1" t="s">
        <v>230</v>
      </c>
      <c r="H5134" s="1" t="s">
        <v>46</v>
      </c>
      <c r="I5134"/>
      <c r="J5134"/>
      <c r="K5134"/>
      <c r="L5134"/>
      <c r="M5134"/>
      <c r="N5134"/>
      <c r="O5134"/>
      <c r="Q5134" t="s">
        <v>25</v>
      </c>
      <c r="R5134" s="1" t="s">
        <v>7525</v>
      </c>
      <c r="S5134" s="1"/>
      <c r="T5134" s="1" t="s">
        <v>784</v>
      </c>
      <c r="U5134" s="1" t="s">
        <v>179</v>
      </c>
      <c r="V5134" t="s">
        <v>29</v>
      </c>
      <c r="W5134"/>
      <c r="X5134" t="s">
        <v>30</v>
      </c>
    </row>
    <row r="5135" spans="2:24">
      <c r="B5135" s="2" t="s">
        <v>7526</v>
      </c>
      <c r="C5135" s="1">
        <f>919992660713</f>
        <v>919992660713</v>
      </c>
      <c r="D5135" s="1"/>
      <c r="E5135" s="1"/>
      <c r="F5135" s="1"/>
      <c r="G5135" s="1" t="s">
        <v>45</v>
      </c>
      <c r="H5135" s="1" t="s">
        <v>331</v>
      </c>
      <c r="I5135"/>
      <c r="J5135"/>
      <c r="K5135"/>
      <c r="L5135"/>
      <c r="M5135"/>
      <c r="N5135"/>
      <c r="O5135"/>
      <c r="Q5135" t="s">
        <v>25</v>
      </c>
      <c r="R5135" s="1"/>
      <c r="S5135" s="1"/>
      <c r="T5135" s="1" t="s">
        <v>746</v>
      </c>
      <c r="U5135" s="1" t="s">
        <v>78</v>
      </c>
      <c r="V5135" t="s">
        <v>29</v>
      </c>
      <c r="W5135"/>
      <c r="X5135" t="s">
        <v>30</v>
      </c>
    </row>
    <row r="5136" spans="2:24">
      <c r="B5136" s="2" t="s">
        <v>7527</v>
      </c>
      <c r="C5136" s="1">
        <v>9311499851</v>
      </c>
      <c r="D5136" s="1"/>
      <c r="E5136" s="1"/>
      <c r="F5136" s="1"/>
      <c r="G5136" s="1" t="s">
        <v>45</v>
      </c>
      <c r="H5136" s="1" t="s">
        <v>46</v>
      </c>
      <c r="I5136"/>
      <c r="J5136"/>
      <c r="K5136"/>
      <c r="L5136"/>
      <c r="M5136"/>
      <c r="N5136"/>
      <c r="O5136"/>
      <c r="Q5136" t="s">
        <v>25</v>
      </c>
      <c r="R5136" s="1" t="s">
        <v>7528</v>
      </c>
      <c r="S5136" s="1"/>
      <c r="T5136" s="1" t="s">
        <v>39</v>
      </c>
      <c r="U5136" s="1" t="s">
        <v>28</v>
      </c>
      <c r="V5136" t="s">
        <v>29</v>
      </c>
      <c r="W5136"/>
      <c r="X5136" t="s">
        <v>30</v>
      </c>
    </row>
    <row r="5137" spans="2:24">
      <c r="B5137" s="2" t="s">
        <v>7529</v>
      </c>
      <c r="C5137" s="1">
        <v>9163317639</v>
      </c>
      <c r="D5137" s="1"/>
      <c r="E5137" s="1"/>
      <c r="F5137" s="1"/>
      <c r="G5137" s="1" t="s">
        <v>45</v>
      </c>
      <c r="H5137" s="1" t="s">
        <v>331</v>
      </c>
      <c r="I5137"/>
      <c r="J5137"/>
      <c r="K5137"/>
      <c r="L5137"/>
      <c r="M5137"/>
      <c r="N5137"/>
      <c r="O5137"/>
      <c r="Q5137" t="s">
        <v>25</v>
      </c>
      <c r="R5137" s="1" t="s">
        <v>7530</v>
      </c>
      <c r="S5137" s="1"/>
      <c r="T5137" s="1" t="s">
        <v>614</v>
      </c>
      <c r="U5137" s="1" t="s">
        <v>70</v>
      </c>
      <c r="V5137" t="s">
        <v>29</v>
      </c>
      <c r="W5137"/>
      <c r="X5137" t="s">
        <v>30</v>
      </c>
    </row>
    <row r="5138" spans="2:24">
      <c r="B5138" s="2" t="s">
        <v>7531</v>
      </c>
      <c r="C5138" s="1">
        <v>7498012248</v>
      </c>
      <c r="D5138" s="1"/>
      <c r="E5138" s="1"/>
      <c r="F5138" s="1"/>
      <c r="G5138" s="1" t="s">
        <v>45</v>
      </c>
      <c r="H5138" s="1" t="s">
        <v>1065</v>
      </c>
      <c r="I5138"/>
      <c r="J5138"/>
      <c r="K5138"/>
      <c r="L5138"/>
      <c r="M5138"/>
      <c r="N5138"/>
      <c r="O5138"/>
      <c r="Q5138" t="s">
        <v>25</v>
      </c>
      <c r="R5138" s="1"/>
      <c r="S5138" s="1"/>
      <c r="T5138" s="1" t="s">
        <v>255</v>
      </c>
      <c r="U5138" s="1" t="s">
        <v>116</v>
      </c>
      <c r="V5138" t="s">
        <v>29</v>
      </c>
      <c r="W5138"/>
      <c r="X5138" t="s">
        <v>30</v>
      </c>
    </row>
    <row r="5139" spans="2:24">
      <c r="B5139" s="2" t="s">
        <v>7532</v>
      </c>
      <c r="C5139" s="1">
        <v>8860002209</v>
      </c>
      <c r="D5139" s="1"/>
      <c r="E5139" s="1"/>
      <c r="F5139" s="1"/>
      <c r="G5139" s="1" t="s">
        <v>146</v>
      </c>
      <c r="H5139" s="1" t="s">
        <v>331</v>
      </c>
      <c r="I5139"/>
      <c r="J5139"/>
      <c r="K5139"/>
      <c r="L5139"/>
      <c r="M5139"/>
      <c r="N5139"/>
      <c r="O5139"/>
      <c r="Q5139" t="s">
        <v>25</v>
      </c>
      <c r="R5139" s="1"/>
      <c r="S5139" s="1"/>
      <c r="T5139" s="1" t="s">
        <v>594</v>
      </c>
      <c r="U5139" s="1" t="s">
        <v>53</v>
      </c>
      <c r="V5139" t="s">
        <v>29</v>
      </c>
      <c r="W5139"/>
      <c r="X5139" t="s">
        <v>30</v>
      </c>
    </row>
    <row r="5140" spans="2:24">
      <c r="B5140" s="2" t="s">
        <v>7533</v>
      </c>
      <c r="C5140" s="1">
        <v>7827728998</v>
      </c>
      <c r="D5140" s="1"/>
      <c r="E5140" s="1"/>
      <c r="F5140" s="1"/>
      <c r="G5140" s="1" t="s">
        <v>146</v>
      </c>
      <c r="H5140" s="1" t="s">
        <v>46</v>
      </c>
      <c r="I5140"/>
      <c r="J5140"/>
      <c r="K5140"/>
      <c r="L5140"/>
      <c r="M5140"/>
      <c r="N5140"/>
      <c r="O5140"/>
      <c r="Q5140" t="s">
        <v>25</v>
      </c>
      <c r="R5140" s="1"/>
      <c r="S5140" s="1"/>
      <c r="T5140" s="1" t="s">
        <v>73</v>
      </c>
      <c r="U5140" s="1" t="s">
        <v>53</v>
      </c>
      <c r="V5140" t="s">
        <v>29</v>
      </c>
      <c r="W5140"/>
      <c r="X5140" t="s">
        <v>30</v>
      </c>
    </row>
    <row r="5141" spans="2:24">
      <c r="B5141" s="2" t="s">
        <v>7534</v>
      </c>
      <c r="C5141" s="1">
        <v>9895427296</v>
      </c>
      <c r="D5141" s="1"/>
      <c r="E5141" s="1"/>
      <c r="F5141" s="1"/>
      <c r="G5141" s="1" t="s">
        <v>45</v>
      </c>
      <c r="H5141" s="1" t="s">
        <v>331</v>
      </c>
      <c r="I5141"/>
      <c r="J5141"/>
      <c r="K5141"/>
      <c r="L5141"/>
      <c r="M5141"/>
      <c r="N5141"/>
      <c r="O5141"/>
      <c r="Q5141" t="s">
        <v>25</v>
      </c>
      <c r="R5141" s="1" t="s">
        <v>7535</v>
      </c>
      <c r="S5141" s="1"/>
      <c r="T5141" s="1" t="s">
        <v>5345</v>
      </c>
      <c r="U5141" s="1" t="s">
        <v>60</v>
      </c>
      <c r="V5141" t="s">
        <v>29</v>
      </c>
      <c r="W5141"/>
      <c r="X5141" t="s">
        <v>30</v>
      </c>
    </row>
    <row r="5142" spans="2:24">
      <c r="B5142" s="2" t="s">
        <v>7536</v>
      </c>
      <c r="C5142" s="1">
        <v>7400318825</v>
      </c>
      <c r="D5142" s="1"/>
      <c r="E5142" s="1"/>
      <c r="F5142" s="1"/>
      <c r="G5142" s="1" t="s">
        <v>146</v>
      </c>
      <c r="H5142" s="1" t="s">
        <v>331</v>
      </c>
      <c r="I5142"/>
      <c r="J5142"/>
      <c r="K5142"/>
      <c r="L5142"/>
      <c r="M5142"/>
      <c r="N5142"/>
      <c r="O5142"/>
      <c r="Q5142" t="s">
        <v>25</v>
      </c>
      <c r="R5142" s="1" t="s">
        <v>7537</v>
      </c>
      <c r="S5142" s="1"/>
      <c r="T5142" s="1" t="s">
        <v>7538</v>
      </c>
      <c r="U5142" s="1" t="s">
        <v>33</v>
      </c>
      <c r="V5142" t="s">
        <v>29</v>
      </c>
      <c r="W5142"/>
      <c r="X5142" t="s">
        <v>30</v>
      </c>
    </row>
    <row r="5143" spans="2:24">
      <c r="B5143" s="2" t="s">
        <v>7539</v>
      </c>
      <c r="C5143" s="1">
        <v>9828285272</v>
      </c>
      <c r="D5143" s="1"/>
      <c r="E5143" s="1"/>
      <c r="F5143" s="1"/>
      <c r="G5143" s="1" t="s">
        <v>45</v>
      </c>
      <c r="H5143" s="1" t="s">
        <v>46</v>
      </c>
      <c r="I5143"/>
      <c r="J5143"/>
      <c r="K5143"/>
      <c r="L5143"/>
      <c r="M5143"/>
      <c r="N5143"/>
      <c r="O5143"/>
      <c r="Q5143" t="s">
        <v>25</v>
      </c>
      <c r="R5143" s="1" t="s">
        <v>7540</v>
      </c>
      <c r="S5143" s="1"/>
      <c r="T5143" s="1" t="s">
        <v>7541</v>
      </c>
      <c r="U5143" s="1" t="s">
        <v>43</v>
      </c>
      <c r="V5143" t="s">
        <v>29</v>
      </c>
      <c r="W5143"/>
      <c r="X5143" t="s">
        <v>30</v>
      </c>
    </row>
    <row r="5144" spans="2:24">
      <c r="B5144" s="2" t="s">
        <v>7542</v>
      </c>
      <c r="C5144" s="1">
        <v>9897955152</v>
      </c>
      <c r="D5144" s="1"/>
      <c r="E5144" s="1"/>
      <c r="F5144" s="1"/>
      <c r="G5144" s="1" t="s">
        <v>72</v>
      </c>
      <c r="H5144" s="1" t="s">
        <v>57</v>
      </c>
      <c r="I5144"/>
      <c r="J5144"/>
      <c r="K5144"/>
      <c r="L5144"/>
      <c r="M5144"/>
      <c r="N5144"/>
      <c r="O5144"/>
      <c r="Q5144" t="s">
        <v>25</v>
      </c>
      <c r="R5144" s="1" t="s">
        <v>7543</v>
      </c>
      <c r="S5144" s="1"/>
      <c r="T5144" s="1" t="s">
        <v>3411</v>
      </c>
      <c r="U5144" s="1" t="s">
        <v>28</v>
      </c>
      <c r="V5144" t="s">
        <v>29</v>
      </c>
      <c r="W5144"/>
      <c r="X5144" t="s">
        <v>30</v>
      </c>
    </row>
    <row r="5145" spans="2:24">
      <c r="B5145" s="2" t="s">
        <v>7544</v>
      </c>
      <c r="C5145" s="1">
        <v>9897955152</v>
      </c>
      <c r="D5145" s="1"/>
      <c r="E5145" s="1"/>
      <c r="F5145" s="1"/>
      <c r="G5145" s="1" t="s">
        <v>72</v>
      </c>
      <c r="H5145" s="1" t="s">
        <v>46</v>
      </c>
      <c r="I5145"/>
      <c r="J5145"/>
      <c r="K5145"/>
      <c r="L5145"/>
      <c r="M5145"/>
      <c r="N5145"/>
      <c r="O5145"/>
      <c r="Q5145" t="s">
        <v>25</v>
      </c>
      <c r="R5145" s="1"/>
      <c r="S5145" s="1"/>
      <c r="T5145" s="1" t="s">
        <v>3411</v>
      </c>
      <c r="U5145" s="1" t="s">
        <v>28</v>
      </c>
      <c r="V5145" t="s">
        <v>29</v>
      </c>
      <c r="W5145"/>
      <c r="X5145" t="s">
        <v>30</v>
      </c>
    </row>
    <row r="5146" spans="2:24">
      <c r="B5146" s="2" t="s">
        <v>7545</v>
      </c>
      <c r="C5146" s="1">
        <v>919897255631</v>
      </c>
      <c r="D5146" s="1"/>
      <c r="E5146" s="1"/>
      <c r="F5146" s="1"/>
      <c r="G5146" s="1" t="s">
        <v>146</v>
      </c>
      <c r="H5146" s="1" t="s">
        <v>46</v>
      </c>
      <c r="I5146"/>
      <c r="J5146"/>
      <c r="K5146"/>
      <c r="L5146"/>
      <c r="M5146"/>
      <c r="N5146"/>
      <c r="O5146"/>
      <c r="Q5146" t="s">
        <v>25</v>
      </c>
      <c r="R5146" s="1" t="s">
        <v>7546</v>
      </c>
      <c r="S5146" s="1"/>
      <c r="T5146" s="1" t="s">
        <v>66</v>
      </c>
      <c r="U5146" s="1" t="s">
        <v>28</v>
      </c>
      <c r="V5146" t="s">
        <v>29</v>
      </c>
      <c r="W5146"/>
      <c r="X5146" t="s">
        <v>30</v>
      </c>
    </row>
    <row r="5147" spans="2:24">
      <c r="B5147" s="2" t="s">
        <v>7547</v>
      </c>
      <c r="C5147" s="1">
        <v>8511152255</v>
      </c>
      <c r="D5147" s="1"/>
      <c r="E5147" s="1"/>
      <c r="F5147" s="1"/>
      <c r="G5147" s="1" t="s">
        <v>72</v>
      </c>
      <c r="H5147" s="1" t="s">
        <v>57</v>
      </c>
      <c r="I5147"/>
      <c r="J5147"/>
      <c r="K5147"/>
      <c r="L5147"/>
      <c r="M5147"/>
      <c r="N5147"/>
      <c r="O5147"/>
      <c r="Q5147" t="s">
        <v>25</v>
      </c>
      <c r="R5147" s="1" t="s">
        <v>7548</v>
      </c>
      <c r="S5147" s="1"/>
      <c r="T5147" s="1" t="s">
        <v>255</v>
      </c>
      <c r="U5147" s="1" t="s">
        <v>116</v>
      </c>
      <c r="V5147" t="s">
        <v>29</v>
      </c>
      <c r="W5147"/>
      <c r="X5147" t="s">
        <v>30</v>
      </c>
    </row>
    <row r="5148" spans="2:24">
      <c r="B5148" s="2" t="s">
        <v>7549</v>
      </c>
      <c r="C5148" s="1">
        <v>9910130273</v>
      </c>
      <c r="D5148" s="1"/>
      <c r="E5148" s="1"/>
      <c r="F5148" s="1"/>
      <c r="G5148" s="1" t="s">
        <v>146</v>
      </c>
      <c r="H5148" s="1" t="s">
        <v>476</v>
      </c>
      <c r="I5148"/>
      <c r="J5148"/>
      <c r="K5148"/>
      <c r="L5148"/>
      <c r="M5148"/>
      <c r="N5148"/>
      <c r="O5148"/>
      <c r="Q5148" t="s">
        <v>25</v>
      </c>
      <c r="R5148" s="1"/>
      <c r="S5148" s="1"/>
      <c r="T5148" s="1" t="s">
        <v>39</v>
      </c>
      <c r="U5148" s="1" t="s">
        <v>28</v>
      </c>
      <c r="V5148" t="s">
        <v>29</v>
      </c>
      <c r="W5148"/>
      <c r="X5148" t="s">
        <v>30</v>
      </c>
    </row>
    <row r="5149" spans="2:24">
      <c r="B5149" s="2" t="s">
        <v>7550</v>
      </c>
      <c r="C5149" s="1">
        <v>9027340635</v>
      </c>
      <c r="D5149" s="1"/>
      <c r="E5149" s="1"/>
      <c r="F5149" s="1"/>
      <c r="G5149" s="1" t="s">
        <v>146</v>
      </c>
      <c r="H5149" s="1" t="s">
        <v>331</v>
      </c>
      <c r="I5149"/>
      <c r="J5149"/>
      <c r="K5149"/>
      <c r="L5149"/>
      <c r="M5149"/>
      <c r="N5149"/>
      <c r="O5149"/>
      <c r="Q5149" t="s">
        <v>25</v>
      </c>
      <c r="R5149" s="1" t="s">
        <v>7551</v>
      </c>
      <c r="S5149" s="1"/>
      <c r="T5149" s="1" t="s">
        <v>1326</v>
      </c>
      <c r="U5149" s="1" t="s">
        <v>28</v>
      </c>
      <c r="V5149" t="s">
        <v>29</v>
      </c>
      <c r="W5149"/>
      <c r="X5149" t="s">
        <v>30</v>
      </c>
    </row>
    <row r="5150" spans="2:24">
      <c r="B5150" s="2" t="s">
        <v>7552</v>
      </c>
      <c r="C5150" s="1">
        <f>917007809546</f>
        <v>917007809546</v>
      </c>
      <c r="D5150" s="1"/>
      <c r="E5150" s="1"/>
      <c r="F5150" s="1"/>
      <c r="G5150" s="1" t="s">
        <v>45</v>
      </c>
      <c r="H5150" s="1" t="s">
        <v>46</v>
      </c>
      <c r="I5150"/>
      <c r="J5150"/>
      <c r="K5150"/>
      <c r="L5150"/>
      <c r="M5150"/>
      <c r="N5150"/>
      <c r="O5150"/>
      <c r="Q5150" t="s">
        <v>25</v>
      </c>
      <c r="R5150" s="1"/>
      <c r="S5150" s="1"/>
      <c r="T5150" s="1" t="s">
        <v>7553</v>
      </c>
      <c r="U5150" s="1" t="s">
        <v>28</v>
      </c>
      <c r="V5150" t="s">
        <v>29</v>
      </c>
      <c r="W5150"/>
      <c r="X5150" t="s">
        <v>30</v>
      </c>
    </row>
    <row r="5151" spans="2:24">
      <c r="B5151" s="2" t="s">
        <v>7554</v>
      </c>
      <c r="C5151" s="1">
        <v>7006191390</v>
      </c>
      <c r="D5151" s="1"/>
      <c r="E5151" s="1"/>
      <c r="F5151" s="1"/>
      <c r="G5151" s="1" t="s">
        <v>45</v>
      </c>
      <c r="H5151" s="1" t="s">
        <v>46</v>
      </c>
      <c r="I5151"/>
      <c r="J5151"/>
      <c r="K5151"/>
      <c r="L5151"/>
      <c r="M5151"/>
      <c r="N5151"/>
      <c r="O5151"/>
      <c r="Q5151" t="s">
        <v>25</v>
      </c>
      <c r="R5151" s="1" t="s">
        <v>7555</v>
      </c>
      <c r="S5151" s="1"/>
      <c r="T5151" s="1" t="s">
        <v>3562</v>
      </c>
      <c r="U5151" s="1" t="s">
        <v>148</v>
      </c>
      <c r="V5151" t="s">
        <v>29</v>
      </c>
      <c r="W5151"/>
      <c r="X5151" t="s">
        <v>30</v>
      </c>
    </row>
    <row r="5152" spans="2:24">
      <c r="B5152" s="2" t="s">
        <v>7556</v>
      </c>
      <c r="C5152" s="1">
        <v>9933211177</v>
      </c>
      <c r="D5152" s="1"/>
      <c r="E5152" s="1"/>
      <c r="F5152" s="1"/>
      <c r="G5152" s="1" t="s">
        <v>72</v>
      </c>
      <c r="H5152" s="1" t="s">
        <v>1065</v>
      </c>
      <c r="I5152"/>
      <c r="J5152"/>
      <c r="K5152"/>
      <c r="L5152"/>
      <c r="M5152"/>
      <c r="N5152"/>
      <c r="O5152"/>
      <c r="Q5152" t="s">
        <v>25</v>
      </c>
      <c r="R5152" s="1" t="s">
        <v>7557</v>
      </c>
      <c r="S5152" s="1"/>
      <c r="T5152" s="1" t="s">
        <v>7558</v>
      </c>
      <c r="U5152" s="1" t="s">
        <v>7559</v>
      </c>
      <c r="V5152" t="s">
        <v>29</v>
      </c>
      <c r="W5152"/>
      <c r="X5152" t="s">
        <v>30</v>
      </c>
    </row>
    <row r="5153" spans="2:24">
      <c r="B5153" s="2" t="s">
        <v>7560</v>
      </c>
      <c r="C5153" s="1">
        <v>9996100067</v>
      </c>
      <c r="D5153" s="1"/>
      <c r="E5153" s="1"/>
      <c r="F5153" s="1"/>
      <c r="G5153" s="1" t="s">
        <v>45</v>
      </c>
      <c r="H5153" s="1" t="s">
        <v>46</v>
      </c>
      <c r="I5153"/>
      <c r="J5153"/>
      <c r="K5153"/>
      <c r="L5153"/>
      <c r="M5153"/>
      <c r="N5153"/>
      <c r="O5153"/>
      <c r="Q5153" t="s">
        <v>25</v>
      </c>
      <c r="R5153" s="1" t="s">
        <v>7561</v>
      </c>
      <c r="S5153" s="1"/>
      <c r="T5153" s="1" t="s">
        <v>1663</v>
      </c>
      <c r="U5153" s="1" t="s">
        <v>78</v>
      </c>
      <c r="V5153" t="s">
        <v>29</v>
      </c>
      <c r="W5153"/>
      <c r="X5153" t="s">
        <v>30</v>
      </c>
    </row>
    <row r="5154" spans="2:24">
      <c r="B5154" s="2" t="s">
        <v>7562</v>
      </c>
      <c r="C5154" s="1">
        <v>9732842544</v>
      </c>
      <c r="D5154" s="1"/>
      <c r="E5154" s="1"/>
      <c r="F5154" s="1"/>
      <c r="G5154" s="1" t="s">
        <v>72</v>
      </c>
      <c r="H5154" s="1" t="s">
        <v>46</v>
      </c>
      <c r="I5154"/>
      <c r="J5154"/>
      <c r="K5154"/>
      <c r="L5154"/>
      <c r="M5154"/>
      <c r="N5154"/>
      <c r="O5154"/>
      <c r="Q5154" t="s">
        <v>25</v>
      </c>
      <c r="R5154" s="1"/>
      <c r="S5154" s="1"/>
      <c r="T5154" s="1" t="s">
        <v>454</v>
      </c>
      <c r="U5154" s="1" t="s">
        <v>70</v>
      </c>
      <c r="V5154" t="s">
        <v>29</v>
      </c>
      <c r="W5154"/>
      <c r="X5154" t="s">
        <v>30</v>
      </c>
    </row>
    <row r="5155" spans="2:24">
      <c r="B5155" s="2" t="s">
        <v>7563</v>
      </c>
      <c r="C5155" s="1">
        <v>9650883195</v>
      </c>
      <c r="D5155" s="1"/>
      <c r="E5155" s="1"/>
      <c r="F5155" s="1"/>
      <c r="G5155" s="1" t="s">
        <v>45</v>
      </c>
      <c r="H5155" s="1" t="s">
        <v>46</v>
      </c>
      <c r="I5155"/>
      <c r="J5155"/>
      <c r="K5155"/>
      <c r="L5155"/>
      <c r="M5155"/>
      <c r="N5155"/>
      <c r="O5155"/>
      <c r="Q5155" t="s">
        <v>25</v>
      </c>
      <c r="R5155" s="1"/>
      <c r="S5155" s="1"/>
      <c r="T5155" s="1" t="s">
        <v>301</v>
      </c>
      <c r="U5155" s="1" t="s">
        <v>53</v>
      </c>
      <c r="V5155" t="s">
        <v>29</v>
      </c>
      <c r="W5155"/>
      <c r="X5155" t="s">
        <v>30</v>
      </c>
    </row>
    <row r="5156" spans="2:24">
      <c r="B5156" s="2" t="s">
        <v>7564</v>
      </c>
      <c r="C5156" s="1">
        <v>9625944426</v>
      </c>
      <c r="D5156" s="1"/>
      <c r="E5156" s="1"/>
      <c r="F5156" s="1"/>
      <c r="G5156" s="1" t="s">
        <v>45</v>
      </c>
      <c r="H5156" s="1" t="s">
        <v>57</v>
      </c>
      <c r="I5156"/>
      <c r="J5156"/>
      <c r="K5156"/>
      <c r="L5156"/>
      <c r="M5156"/>
      <c r="N5156"/>
      <c r="O5156"/>
      <c r="Q5156" t="s">
        <v>25</v>
      </c>
      <c r="R5156" s="1" t="s">
        <v>7565</v>
      </c>
      <c r="S5156" s="1"/>
      <c r="T5156" s="1" t="s">
        <v>39</v>
      </c>
      <c r="U5156" s="1" t="s">
        <v>28</v>
      </c>
      <c r="V5156" t="s">
        <v>29</v>
      </c>
      <c r="W5156"/>
      <c r="X5156" t="s">
        <v>30</v>
      </c>
    </row>
    <row r="5157" spans="2:24">
      <c r="B5157" s="2" t="s">
        <v>7566</v>
      </c>
      <c r="C5157" s="1">
        <v>9871672389</v>
      </c>
      <c r="D5157" s="1"/>
      <c r="E5157" s="1"/>
      <c r="F5157" s="1"/>
      <c r="G5157" s="1" t="s">
        <v>72</v>
      </c>
      <c r="H5157" s="1" t="s">
        <v>231</v>
      </c>
      <c r="I5157"/>
      <c r="J5157"/>
      <c r="K5157"/>
      <c r="L5157"/>
      <c r="M5157"/>
      <c r="N5157"/>
      <c r="O5157"/>
      <c r="Q5157" t="s">
        <v>25</v>
      </c>
      <c r="R5157" s="1" t="s">
        <v>7567</v>
      </c>
      <c r="S5157" s="1"/>
      <c r="T5157" s="1" t="s">
        <v>84</v>
      </c>
      <c r="U5157" s="1" t="s">
        <v>53</v>
      </c>
      <c r="V5157" t="s">
        <v>29</v>
      </c>
      <c r="W5157"/>
      <c r="X5157" t="s">
        <v>30</v>
      </c>
    </row>
    <row r="5158" spans="2:24">
      <c r="B5158" s="2" t="s">
        <v>7568</v>
      </c>
      <c r="C5158" s="1">
        <v>7078121308</v>
      </c>
      <c r="D5158" s="1"/>
      <c r="E5158" s="1"/>
      <c r="F5158" s="1"/>
      <c r="G5158" s="1" t="s">
        <v>146</v>
      </c>
      <c r="H5158" s="1" t="s">
        <v>331</v>
      </c>
      <c r="I5158"/>
      <c r="J5158"/>
      <c r="K5158"/>
      <c r="L5158"/>
      <c r="M5158"/>
      <c r="N5158"/>
      <c r="O5158"/>
      <c r="Q5158" t="s">
        <v>25</v>
      </c>
      <c r="R5158" s="1"/>
      <c r="S5158" s="1"/>
      <c r="T5158" s="1" t="s">
        <v>4029</v>
      </c>
      <c r="U5158" s="1" t="s">
        <v>289</v>
      </c>
      <c r="V5158" t="s">
        <v>29</v>
      </c>
      <c r="W5158"/>
      <c r="X5158" t="s">
        <v>30</v>
      </c>
    </row>
    <row r="5159" spans="2:24">
      <c r="B5159" s="2" t="s">
        <v>7569</v>
      </c>
      <c r="C5159" s="1">
        <v>9909912186</v>
      </c>
      <c r="D5159" s="1"/>
      <c r="E5159" s="1"/>
      <c r="F5159" s="1"/>
      <c r="G5159" s="1" t="s">
        <v>230</v>
      </c>
      <c r="H5159" s="1" t="s">
        <v>57</v>
      </c>
      <c r="I5159"/>
      <c r="J5159"/>
      <c r="K5159"/>
      <c r="L5159"/>
      <c r="M5159"/>
      <c r="N5159"/>
      <c r="O5159"/>
      <c r="Q5159" t="s">
        <v>25</v>
      </c>
      <c r="R5159" s="1"/>
      <c r="S5159" s="1"/>
      <c r="T5159" s="1" t="s">
        <v>558</v>
      </c>
      <c r="U5159" s="1" t="s">
        <v>116</v>
      </c>
      <c r="V5159" t="s">
        <v>29</v>
      </c>
      <c r="W5159"/>
      <c r="X5159" t="s">
        <v>30</v>
      </c>
    </row>
    <row r="5160" spans="2:24">
      <c r="B5160" s="2" t="s">
        <v>7570</v>
      </c>
      <c r="C5160" s="1">
        <v>9549651620</v>
      </c>
      <c r="D5160" s="1"/>
      <c r="E5160" s="1"/>
      <c r="F5160" s="1"/>
      <c r="G5160" s="1" t="s">
        <v>146</v>
      </c>
      <c r="H5160" s="1" t="s">
        <v>1268</v>
      </c>
      <c r="I5160"/>
      <c r="J5160"/>
      <c r="K5160"/>
      <c r="L5160"/>
      <c r="M5160"/>
      <c r="N5160"/>
      <c r="O5160"/>
      <c r="Q5160" t="s">
        <v>25</v>
      </c>
      <c r="R5160" s="1"/>
      <c r="S5160" s="1"/>
      <c r="T5160" s="1" t="s">
        <v>1990</v>
      </c>
      <c r="U5160" s="1" t="s">
        <v>43</v>
      </c>
      <c r="V5160" t="s">
        <v>29</v>
      </c>
      <c r="W5160"/>
      <c r="X5160" t="s">
        <v>30</v>
      </c>
    </row>
    <row r="5161" spans="2:24">
      <c r="B5161" s="2" t="s">
        <v>7571</v>
      </c>
      <c r="C5161" s="1">
        <v>8605810070</v>
      </c>
      <c r="D5161" s="1"/>
      <c r="E5161" s="1"/>
      <c r="F5161" s="1"/>
      <c r="G5161" s="1" t="s">
        <v>45</v>
      </c>
      <c r="H5161" s="1" t="s">
        <v>57</v>
      </c>
      <c r="I5161"/>
      <c r="J5161"/>
      <c r="K5161"/>
      <c r="L5161"/>
      <c r="M5161"/>
      <c r="N5161"/>
      <c r="O5161"/>
      <c r="Q5161" t="s">
        <v>25</v>
      </c>
      <c r="R5161" s="1" t="s">
        <v>7572</v>
      </c>
      <c r="S5161" s="1"/>
      <c r="T5161" s="1" t="s">
        <v>305</v>
      </c>
      <c r="U5161" s="1" t="s">
        <v>33</v>
      </c>
      <c r="V5161" t="s">
        <v>29</v>
      </c>
      <c r="W5161"/>
      <c r="X5161" t="s">
        <v>30</v>
      </c>
    </row>
    <row r="5162" spans="2:24">
      <c r="B5162" s="2" t="s">
        <v>7573</v>
      </c>
      <c r="C5162" s="1">
        <v>7053803004</v>
      </c>
      <c r="D5162" s="1"/>
      <c r="E5162" s="1"/>
      <c r="F5162" s="1"/>
      <c r="G5162" s="1" t="s">
        <v>72</v>
      </c>
      <c r="H5162" s="1" t="s">
        <v>46</v>
      </c>
      <c r="I5162"/>
      <c r="J5162"/>
      <c r="K5162"/>
      <c r="L5162"/>
      <c r="M5162"/>
      <c r="N5162"/>
      <c r="O5162"/>
      <c r="Q5162" t="s">
        <v>25</v>
      </c>
      <c r="R5162" s="1"/>
      <c r="S5162" s="1"/>
      <c r="T5162" s="1" t="s">
        <v>423</v>
      </c>
      <c r="U5162" s="1" t="s">
        <v>28</v>
      </c>
      <c r="V5162" t="s">
        <v>29</v>
      </c>
      <c r="W5162"/>
      <c r="X5162" t="s">
        <v>30</v>
      </c>
    </row>
    <row r="5163" spans="2:24">
      <c r="B5163" s="2" t="s">
        <v>7574</v>
      </c>
      <c r="C5163" s="1">
        <v>9891333056</v>
      </c>
      <c r="D5163" s="1"/>
      <c r="E5163" s="1"/>
      <c r="F5163" s="1"/>
      <c r="G5163" s="1" t="s">
        <v>2644</v>
      </c>
      <c r="H5163" s="1" t="s">
        <v>57</v>
      </c>
      <c r="I5163"/>
      <c r="J5163"/>
      <c r="K5163"/>
      <c r="L5163"/>
      <c r="M5163"/>
      <c r="N5163"/>
      <c r="O5163"/>
      <c r="Q5163" t="s">
        <v>25</v>
      </c>
      <c r="R5163" s="1" t="s">
        <v>7575</v>
      </c>
      <c r="S5163" s="1"/>
      <c r="T5163" s="1" t="s">
        <v>84</v>
      </c>
      <c r="U5163" s="1" t="s">
        <v>53</v>
      </c>
      <c r="V5163" t="s">
        <v>29</v>
      </c>
      <c r="W5163"/>
      <c r="X5163" t="s">
        <v>30</v>
      </c>
    </row>
    <row r="5164" spans="2:24">
      <c r="B5164" s="2" t="s">
        <v>7576</v>
      </c>
      <c r="C5164" s="1">
        <v>9891864363</v>
      </c>
      <c r="D5164" s="1"/>
      <c r="E5164" s="1"/>
      <c r="F5164" s="1"/>
      <c r="G5164" s="1" t="s">
        <v>146</v>
      </c>
      <c r="H5164" s="1" t="s">
        <v>476</v>
      </c>
      <c r="I5164"/>
      <c r="J5164"/>
      <c r="K5164"/>
      <c r="L5164"/>
      <c r="M5164"/>
      <c r="N5164"/>
      <c r="O5164"/>
      <c r="Q5164" t="s">
        <v>25</v>
      </c>
      <c r="R5164" s="1"/>
      <c r="S5164" s="1"/>
      <c r="T5164" s="1" t="s">
        <v>820</v>
      </c>
      <c r="U5164" s="1" t="s">
        <v>53</v>
      </c>
      <c r="V5164" t="s">
        <v>29</v>
      </c>
      <c r="W5164"/>
      <c r="X5164" t="s">
        <v>30</v>
      </c>
    </row>
    <row r="5165" spans="2:24">
      <c r="B5165" s="2" t="s">
        <v>7577</v>
      </c>
      <c r="C5165" s="1">
        <v>9811329803</v>
      </c>
      <c r="D5165" s="1"/>
      <c r="E5165" s="1"/>
      <c r="F5165" s="1"/>
      <c r="G5165" s="1" t="s">
        <v>72</v>
      </c>
      <c r="H5165" s="1" t="s">
        <v>57</v>
      </c>
      <c r="I5165"/>
      <c r="J5165"/>
      <c r="K5165"/>
      <c r="L5165"/>
      <c r="M5165"/>
      <c r="N5165"/>
      <c r="O5165"/>
      <c r="Q5165" t="s">
        <v>25</v>
      </c>
      <c r="R5165" s="1" t="s">
        <v>7578</v>
      </c>
      <c r="S5165" s="1"/>
      <c r="T5165" s="1" t="s">
        <v>301</v>
      </c>
      <c r="U5165" s="1" t="s">
        <v>53</v>
      </c>
      <c r="V5165" t="s">
        <v>29</v>
      </c>
      <c r="W5165"/>
      <c r="X5165" t="s">
        <v>30</v>
      </c>
    </row>
    <row r="5166" spans="2:24">
      <c r="B5166" s="2" t="s">
        <v>7579</v>
      </c>
      <c r="C5166" s="1">
        <v>8707769049</v>
      </c>
      <c r="D5166" s="1"/>
      <c r="E5166" s="1"/>
      <c r="F5166" s="1"/>
      <c r="G5166" s="1" t="s">
        <v>146</v>
      </c>
      <c r="H5166" s="1" t="s">
        <v>46</v>
      </c>
      <c r="I5166"/>
      <c r="J5166"/>
      <c r="K5166"/>
      <c r="L5166"/>
      <c r="M5166"/>
      <c r="N5166"/>
      <c r="O5166"/>
      <c r="Q5166" t="s">
        <v>25</v>
      </c>
      <c r="R5166" s="1"/>
      <c r="S5166" s="1"/>
      <c r="T5166" s="1" t="s">
        <v>281</v>
      </c>
      <c r="U5166" s="1" t="s">
        <v>28</v>
      </c>
      <c r="V5166" t="s">
        <v>29</v>
      </c>
      <c r="W5166"/>
      <c r="X5166" t="s">
        <v>30</v>
      </c>
    </row>
    <row r="5167" spans="2:24">
      <c r="B5167" s="2" t="s">
        <v>7580</v>
      </c>
      <c r="C5167" s="1">
        <v>6355008989</v>
      </c>
      <c r="D5167" s="1"/>
      <c r="E5167" s="1"/>
      <c r="F5167" s="1"/>
      <c r="G5167" s="1" t="s">
        <v>45</v>
      </c>
      <c r="H5167" s="1" t="s">
        <v>46</v>
      </c>
      <c r="I5167"/>
      <c r="J5167"/>
      <c r="K5167"/>
      <c r="L5167"/>
      <c r="M5167"/>
      <c r="N5167"/>
      <c r="O5167"/>
      <c r="Q5167" t="s">
        <v>25</v>
      </c>
      <c r="R5167" s="1" t="s">
        <v>7581</v>
      </c>
      <c r="S5167" s="1"/>
      <c r="T5167" s="1" t="s">
        <v>255</v>
      </c>
      <c r="U5167" s="1" t="s">
        <v>116</v>
      </c>
      <c r="V5167" t="s">
        <v>29</v>
      </c>
      <c r="W5167"/>
      <c r="X5167" t="s">
        <v>30</v>
      </c>
    </row>
    <row r="5168" spans="2:24">
      <c r="B5168" s="2" t="s">
        <v>7582</v>
      </c>
      <c r="C5168" s="1">
        <v>7021115026</v>
      </c>
      <c r="D5168" s="1"/>
      <c r="E5168" s="1"/>
      <c r="F5168" s="1"/>
      <c r="G5168" s="1" t="s">
        <v>1216</v>
      </c>
      <c r="H5168" s="1" t="s">
        <v>46</v>
      </c>
      <c r="I5168"/>
      <c r="J5168"/>
      <c r="K5168"/>
      <c r="L5168"/>
      <c r="M5168"/>
      <c r="N5168"/>
      <c r="O5168"/>
      <c r="Q5168" t="s">
        <v>25</v>
      </c>
      <c r="R5168" s="1" t="s">
        <v>7583</v>
      </c>
      <c r="S5168" s="1"/>
      <c r="T5168" s="1" t="s">
        <v>73</v>
      </c>
      <c r="U5168" s="1" t="s">
        <v>53</v>
      </c>
      <c r="V5168" t="s">
        <v>29</v>
      </c>
      <c r="W5168"/>
      <c r="X5168" t="s">
        <v>30</v>
      </c>
    </row>
    <row r="5169" spans="2:24">
      <c r="B5169" s="2" t="s">
        <v>7584</v>
      </c>
      <c r="C5169" s="1">
        <v>9398723345</v>
      </c>
      <c r="D5169" s="1"/>
      <c r="E5169" s="1"/>
      <c r="F5169" s="1"/>
      <c r="G5169" s="1" t="s">
        <v>45</v>
      </c>
      <c r="H5169" s="1" t="s">
        <v>46</v>
      </c>
      <c r="I5169"/>
      <c r="J5169"/>
      <c r="K5169"/>
      <c r="L5169"/>
      <c r="M5169"/>
      <c r="N5169"/>
      <c r="O5169"/>
      <c r="Q5169" t="s">
        <v>25</v>
      </c>
      <c r="R5169" s="1"/>
      <c r="S5169" s="1"/>
      <c r="T5169" s="1" t="s">
        <v>7585</v>
      </c>
      <c r="U5169" s="1" t="s">
        <v>276</v>
      </c>
      <c r="V5169" t="s">
        <v>29</v>
      </c>
      <c r="W5169"/>
      <c r="X5169" t="s">
        <v>30</v>
      </c>
    </row>
    <row r="5170" spans="2:24">
      <c r="B5170" s="2" t="s">
        <v>7586</v>
      </c>
      <c r="C5170" s="1">
        <v>7039213449</v>
      </c>
      <c r="D5170" s="1"/>
      <c r="E5170" s="1"/>
      <c r="F5170" s="1"/>
      <c r="G5170" s="1" t="s">
        <v>146</v>
      </c>
      <c r="H5170" s="1" t="s">
        <v>331</v>
      </c>
      <c r="I5170"/>
      <c r="J5170"/>
      <c r="K5170"/>
      <c r="L5170"/>
      <c r="M5170"/>
      <c r="N5170"/>
      <c r="O5170"/>
      <c r="Q5170" t="s">
        <v>25</v>
      </c>
      <c r="R5170" s="1" t="s">
        <v>7587</v>
      </c>
      <c r="S5170" s="1"/>
      <c r="T5170" s="1" t="s">
        <v>211</v>
      </c>
      <c r="U5170" s="1" t="s">
        <v>33</v>
      </c>
      <c r="V5170" t="s">
        <v>29</v>
      </c>
      <c r="W5170"/>
      <c r="X5170" t="s">
        <v>30</v>
      </c>
    </row>
    <row r="5171" spans="2:24">
      <c r="B5171" s="2" t="s">
        <v>7588</v>
      </c>
      <c r="C5171" s="1">
        <v>9216422911</v>
      </c>
      <c r="D5171" s="1"/>
      <c r="E5171" s="1"/>
      <c r="F5171" s="1"/>
      <c r="G5171" s="1" t="s">
        <v>146</v>
      </c>
      <c r="H5171" s="1" t="s">
        <v>247</v>
      </c>
      <c r="I5171"/>
      <c r="J5171"/>
      <c r="K5171"/>
      <c r="L5171"/>
      <c r="M5171"/>
      <c r="N5171"/>
      <c r="O5171"/>
      <c r="Q5171" t="s">
        <v>25</v>
      </c>
      <c r="R5171" s="1" t="s">
        <v>7589</v>
      </c>
      <c r="S5171" s="1"/>
      <c r="T5171" s="1" t="s">
        <v>181</v>
      </c>
      <c r="U5171" s="1" t="s">
        <v>182</v>
      </c>
      <c r="V5171" t="s">
        <v>29</v>
      </c>
      <c r="W5171"/>
      <c r="X5171" t="s">
        <v>30</v>
      </c>
    </row>
    <row r="5172" spans="2:24">
      <c r="B5172" s="2" t="s">
        <v>7590</v>
      </c>
      <c r="C5172" s="1">
        <v>9880263198</v>
      </c>
      <c r="D5172" s="1"/>
      <c r="E5172" s="1"/>
      <c r="F5172" s="1"/>
      <c r="G5172" s="1" t="s">
        <v>5011</v>
      </c>
      <c r="H5172" s="1" t="s">
        <v>46</v>
      </c>
      <c r="I5172"/>
      <c r="J5172"/>
      <c r="K5172"/>
      <c r="L5172"/>
      <c r="M5172"/>
      <c r="N5172"/>
      <c r="O5172"/>
      <c r="Q5172" t="s">
        <v>25</v>
      </c>
      <c r="R5172" s="1"/>
      <c r="S5172" s="1"/>
      <c r="T5172" s="1" t="s">
        <v>7591</v>
      </c>
      <c r="U5172" s="1" t="s">
        <v>102</v>
      </c>
      <c r="V5172" t="s">
        <v>29</v>
      </c>
      <c r="W5172"/>
      <c r="X5172" t="s">
        <v>30</v>
      </c>
    </row>
    <row r="5173" spans="2:24">
      <c r="B5173" s="2" t="s">
        <v>7592</v>
      </c>
      <c r="C5173" s="1">
        <v>6369613487</v>
      </c>
      <c r="D5173" s="1"/>
      <c r="E5173" s="1"/>
      <c r="F5173" s="1"/>
      <c r="G5173" s="1" t="s">
        <v>45</v>
      </c>
      <c r="H5173" s="1" t="s">
        <v>46</v>
      </c>
      <c r="I5173"/>
      <c r="J5173"/>
      <c r="K5173"/>
      <c r="L5173"/>
      <c r="M5173"/>
      <c r="N5173"/>
      <c r="O5173"/>
      <c r="Q5173" t="s">
        <v>25</v>
      </c>
      <c r="R5173" s="1"/>
      <c r="S5173" s="1"/>
      <c r="T5173" s="1" t="s">
        <v>1602</v>
      </c>
      <c r="U5173" s="1" t="s">
        <v>179</v>
      </c>
      <c r="V5173" t="s">
        <v>29</v>
      </c>
      <c r="W5173"/>
      <c r="X5173" t="s">
        <v>30</v>
      </c>
    </row>
    <row r="5174" spans="2:24">
      <c r="B5174" s="2" t="s">
        <v>7593</v>
      </c>
      <c r="C5174" s="1">
        <v>9614776294</v>
      </c>
      <c r="D5174" s="1"/>
      <c r="E5174" s="1"/>
      <c r="F5174" s="1"/>
      <c r="G5174" s="1" t="s">
        <v>45</v>
      </c>
      <c r="H5174" s="1" t="s">
        <v>510</v>
      </c>
      <c r="I5174"/>
      <c r="J5174"/>
      <c r="K5174"/>
      <c r="L5174"/>
      <c r="M5174"/>
      <c r="N5174"/>
      <c r="O5174"/>
      <c r="Q5174" t="s">
        <v>25</v>
      </c>
      <c r="R5174" s="1"/>
      <c r="S5174" s="1"/>
      <c r="T5174" s="1" t="s">
        <v>1509</v>
      </c>
      <c r="U5174" s="1" t="s">
        <v>70</v>
      </c>
      <c r="V5174" t="s">
        <v>29</v>
      </c>
      <c r="W5174"/>
      <c r="X5174" t="s">
        <v>30</v>
      </c>
    </row>
    <row r="5175" spans="2:24">
      <c r="B5175" s="2" t="s">
        <v>7594</v>
      </c>
      <c r="C5175" s="1">
        <f>919718367224</f>
        <v>919718367224</v>
      </c>
      <c r="D5175" s="1"/>
      <c r="E5175" s="1"/>
      <c r="F5175" s="1"/>
      <c r="G5175" s="1" t="s">
        <v>72</v>
      </c>
      <c r="H5175" s="1" t="s">
        <v>92</v>
      </c>
      <c r="I5175"/>
      <c r="J5175"/>
      <c r="K5175"/>
      <c r="L5175"/>
      <c r="M5175"/>
      <c r="N5175"/>
      <c r="O5175"/>
      <c r="Q5175" t="s">
        <v>25</v>
      </c>
      <c r="R5175" s="1" t="s">
        <v>7595</v>
      </c>
      <c r="S5175" s="1"/>
      <c r="T5175" s="1" t="s">
        <v>789</v>
      </c>
      <c r="U5175" s="1" t="s">
        <v>53</v>
      </c>
      <c r="V5175" t="s">
        <v>29</v>
      </c>
      <c r="W5175"/>
      <c r="X5175" t="s">
        <v>30</v>
      </c>
    </row>
    <row r="5176" spans="2:24">
      <c r="B5176" s="2" t="s">
        <v>7596</v>
      </c>
      <c r="C5176" s="1">
        <v>7584008585</v>
      </c>
      <c r="D5176" s="1"/>
      <c r="E5176" s="1"/>
      <c r="F5176" s="1"/>
      <c r="G5176" s="1" t="s">
        <v>915</v>
      </c>
      <c r="H5176" s="1" t="s">
        <v>57</v>
      </c>
      <c r="I5176"/>
      <c r="J5176"/>
      <c r="K5176"/>
      <c r="L5176"/>
      <c r="M5176"/>
      <c r="N5176"/>
      <c r="O5176"/>
      <c r="Q5176" t="s">
        <v>25</v>
      </c>
      <c r="R5176" s="1"/>
      <c r="S5176" s="1"/>
      <c r="T5176" s="1" t="s">
        <v>1799</v>
      </c>
      <c r="U5176" s="1" t="s">
        <v>70</v>
      </c>
      <c r="V5176" t="s">
        <v>29</v>
      </c>
      <c r="W5176"/>
      <c r="X5176" t="s">
        <v>30</v>
      </c>
    </row>
    <row r="5177" spans="2:24">
      <c r="B5177" s="2" t="s">
        <v>7597</v>
      </c>
      <c r="C5177" s="1">
        <v>9458580491</v>
      </c>
      <c r="D5177" s="1"/>
      <c r="E5177" s="1"/>
      <c r="F5177" s="1"/>
      <c r="G5177" s="1" t="s">
        <v>1216</v>
      </c>
      <c r="H5177" s="1" t="s">
        <v>46</v>
      </c>
      <c r="I5177"/>
      <c r="J5177"/>
      <c r="K5177"/>
      <c r="L5177"/>
      <c r="M5177"/>
      <c r="N5177"/>
      <c r="O5177"/>
      <c r="Q5177" t="s">
        <v>25</v>
      </c>
      <c r="R5177" s="1"/>
      <c r="S5177" s="1"/>
      <c r="T5177" s="1" t="s">
        <v>1093</v>
      </c>
      <c r="U5177" s="1" t="s">
        <v>28</v>
      </c>
      <c r="V5177" t="s">
        <v>29</v>
      </c>
      <c r="W5177"/>
      <c r="X5177" t="s">
        <v>30</v>
      </c>
    </row>
    <row r="5178" spans="2:24">
      <c r="B5178" s="2" t="s">
        <v>7598</v>
      </c>
      <c r="C5178" s="1">
        <f>919215527271</f>
        <v>919215527271</v>
      </c>
      <c r="D5178" s="1"/>
      <c r="E5178" s="1"/>
      <c r="F5178" s="1"/>
      <c r="G5178" s="1" t="s">
        <v>146</v>
      </c>
      <c r="H5178" s="1" t="s">
        <v>247</v>
      </c>
      <c r="I5178"/>
      <c r="J5178"/>
      <c r="K5178"/>
      <c r="L5178"/>
      <c r="M5178"/>
      <c r="N5178"/>
      <c r="O5178"/>
      <c r="Q5178" t="s">
        <v>25</v>
      </c>
      <c r="R5178" s="1" t="s">
        <v>7599</v>
      </c>
      <c r="S5178" s="1"/>
      <c r="T5178" s="1" t="s">
        <v>271</v>
      </c>
      <c r="U5178" s="1" t="s">
        <v>78</v>
      </c>
      <c r="V5178" t="s">
        <v>29</v>
      </c>
      <c r="W5178"/>
      <c r="X5178" t="s">
        <v>30</v>
      </c>
    </row>
    <row r="5179" spans="2:24">
      <c r="B5179" s="2" t="s">
        <v>7600</v>
      </c>
      <c r="C5179" s="1">
        <v>9466212181</v>
      </c>
      <c r="D5179" s="1"/>
      <c r="E5179" s="1"/>
      <c r="F5179" s="1"/>
      <c r="G5179" s="1" t="s">
        <v>146</v>
      </c>
      <c r="H5179" s="1" t="s">
        <v>247</v>
      </c>
      <c r="I5179"/>
      <c r="J5179"/>
      <c r="K5179"/>
      <c r="L5179"/>
      <c r="M5179"/>
      <c r="N5179"/>
      <c r="O5179"/>
      <c r="Q5179" t="s">
        <v>25</v>
      </c>
      <c r="R5179" s="1"/>
      <c r="S5179" s="1"/>
      <c r="T5179" s="1" t="s">
        <v>311</v>
      </c>
      <c r="U5179" s="1" t="s">
        <v>78</v>
      </c>
      <c r="V5179" t="s">
        <v>29</v>
      </c>
      <c r="W5179"/>
      <c r="X5179" t="s">
        <v>30</v>
      </c>
    </row>
    <row r="5180" spans="2:24">
      <c r="B5180" s="2" t="s">
        <v>7601</v>
      </c>
      <c r="C5180" s="1">
        <v>9416379702</v>
      </c>
      <c r="D5180" s="1"/>
      <c r="E5180" s="1"/>
      <c r="F5180" s="1"/>
      <c r="G5180" s="1" t="s">
        <v>146</v>
      </c>
      <c r="H5180" s="1" t="s">
        <v>247</v>
      </c>
      <c r="I5180"/>
      <c r="J5180"/>
      <c r="K5180"/>
      <c r="L5180"/>
      <c r="M5180"/>
      <c r="N5180"/>
      <c r="O5180"/>
      <c r="Q5180" t="s">
        <v>25</v>
      </c>
      <c r="R5180" s="1" t="s">
        <v>7602</v>
      </c>
      <c r="S5180" s="1"/>
      <c r="T5180" s="1" t="s">
        <v>594</v>
      </c>
      <c r="U5180" s="1" t="s">
        <v>53</v>
      </c>
      <c r="V5180" t="s">
        <v>29</v>
      </c>
      <c r="W5180"/>
      <c r="X5180" t="s">
        <v>30</v>
      </c>
    </row>
    <row r="5181" spans="2:24">
      <c r="B5181" s="2" t="s">
        <v>7603</v>
      </c>
      <c r="C5181" s="1">
        <v>9414773264</v>
      </c>
      <c r="D5181" s="1"/>
      <c r="E5181" s="1"/>
      <c r="F5181" s="1"/>
      <c r="G5181" s="1" t="s">
        <v>146</v>
      </c>
      <c r="H5181" s="1" t="s">
        <v>1268</v>
      </c>
      <c r="I5181"/>
      <c r="J5181"/>
      <c r="K5181"/>
      <c r="L5181"/>
      <c r="M5181"/>
      <c r="N5181"/>
      <c r="O5181"/>
      <c r="Q5181" t="s">
        <v>25</v>
      </c>
      <c r="R5181" s="1"/>
      <c r="S5181" s="1"/>
      <c r="T5181" s="1" t="s">
        <v>165</v>
      </c>
      <c r="U5181" s="1" t="s">
        <v>43</v>
      </c>
      <c r="V5181" t="s">
        <v>29</v>
      </c>
      <c r="W5181"/>
      <c r="X5181" t="s">
        <v>30</v>
      </c>
    </row>
    <row r="5182" spans="2:24">
      <c r="B5182" s="2" t="s">
        <v>7604</v>
      </c>
      <c r="C5182" s="1">
        <v>9927047075</v>
      </c>
      <c r="D5182" s="1"/>
      <c r="E5182" s="1"/>
      <c r="F5182" s="1"/>
      <c r="G5182" s="1" t="s">
        <v>72</v>
      </c>
      <c r="H5182" s="1" t="s">
        <v>46</v>
      </c>
      <c r="I5182"/>
      <c r="J5182"/>
      <c r="K5182"/>
      <c r="L5182"/>
      <c r="M5182"/>
      <c r="N5182"/>
      <c r="O5182"/>
      <c r="Q5182" t="s">
        <v>25</v>
      </c>
      <c r="R5182" s="1"/>
      <c r="S5182" s="1"/>
      <c r="T5182" s="1" t="s">
        <v>286</v>
      </c>
      <c r="U5182" s="1" t="s">
        <v>28</v>
      </c>
      <c r="V5182" t="s">
        <v>29</v>
      </c>
      <c r="W5182"/>
      <c r="X5182" t="s">
        <v>30</v>
      </c>
    </row>
    <row r="5183" spans="2:24">
      <c r="B5183" s="2" t="s">
        <v>7605</v>
      </c>
      <c r="C5183" s="1">
        <v>9891419937</v>
      </c>
      <c r="D5183" s="1"/>
      <c r="E5183" s="1"/>
      <c r="F5183" s="1"/>
      <c r="G5183" s="1" t="s">
        <v>146</v>
      </c>
      <c r="H5183" s="1" t="s">
        <v>331</v>
      </c>
      <c r="I5183"/>
      <c r="J5183"/>
      <c r="K5183"/>
      <c r="L5183"/>
      <c r="M5183"/>
      <c r="N5183"/>
      <c r="O5183"/>
      <c r="Q5183" t="s">
        <v>25</v>
      </c>
      <c r="R5183" s="1" t="s">
        <v>7606</v>
      </c>
      <c r="S5183" s="1"/>
      <c r="T5183" s="1" t="s">
        <v>301</v>
      </c>
      <c r="U5183" s="1" t="s">
        <v>53</v>
      </c>
      <c r="V5183" t="s">
        <v>29</v>
      </c>
      <c r="W5183"/>
      <c r="X5183" t="s">
        <v>30</v>
      </c>
    </row>
    <row r="5184" spans="2:24">
      <c r="B5184" s="2" t="s">
        <v>7607</v>
      </c>
      <c r="C5184" s="1">
        <v>9891646450</v>
      </c>
      <c r="D5184" s="1"/>
      <c r="E5184" s="1"/>
      <c r="F5184" s="1"/>
      <c r="G5184" s="1" t="s">
        <v>146</v>
      </c>
      <c r="H5184" s="1" t="s">
        <v>476</v>
      </c>
      <c r="I5184"/>
      <c r="J5184"/>
      <c r="K5184"/>
      <c r="L5184"/>
      <c r="M5184"/>
      <c r="N5184"/>
      <c r="O5184"/>
      <c r="Q5184" t="s">
        <v>25</v>
      </c>
      <c r="R5184" s="1" t="s">
        <v>7608</v>
      </c>
      <c r="S5184" s="1"/>
      <c r="T5184" s="1" t="s">
        <v>73</v>
      </c>
      <c r="U5184" s="1" t="s">
        <v>53</v>
      </c>
      <c r="V5184" t="s">
        <v>29</v>
      </c>
      <c r="W5184"/>
      <c r="X5184" t="s">
        <v>30</v>
      </c>
    </row>
    <row r="5185" spans="2:24">
      <c r="B5185" s="2" t="s">
        <v>7609</v>
      </c>
      <c r="C5185" s="1">
        <v>9867488612</v>
      </c>
      <c r="D5185" s="1"/>
      <c r="E5185" s="1"/>
      <c r="F5185" s="1"/>
      <c r="G5185" s="1" t="s">
        <v>146</v>
      </c>
      <c r="H5185" s="1" t="s">
        <v>247</v>
      </c>
      <c r="I5185"/>
      <c r="J5185"/>
      <c r="K5185"/>
      <c r="L5185"/>
      <c r="M5185"/>
      <c r="N5185"/>
      <c r="O5185"/>
      <c r="Q5185" t="s">
        <v>25</v>
      </c>
      <c r="R5185" s="1" t="s">
        <v>7610</v>
      </c>
      <c r="S5185" s="1"/>
      <c r="T5185" s="1" t="s">
        <v>255</v>
      </c>
      <c r="U5185" s="1" t="s">
        <v>116</v>
      </c>
      <c r="V5185" t="s">
        <v>29</v>
      </c>
      <c r="W5185"/>
      <c r="X5185" t="s">
        <v>30</v>
      </c>
    </row>
    <row r="5186" spans="2:24">
      <c r="B5186" s="2" t="s">
        <v>7611</v>
      </c>
      <c r="C5186" s="1">
        <v>9891102855</v>
      </c>
      <c r="D5186" s="1"/>
      <c r="E5186" s="1"/>
      <c r="F5186" s="1"/>
      <c r="G5186" s="1" t="s">
        <v>146</v>
      </c>
      <c r="H5186" s="1" t="s">
        <v>247</v>
      </c>
      <c r="I5186"/>
      <c r="J5186"/>
      <c r="K5186"/>
      <c r="L5186"/>
      <c r="M5186"/>
      <c r="N5186"/>
      <c r="O5186"/>
      <c r="Q5186" t="s">
        <v>25</v>
      </c>
      <c r="R5186" s="1" t="s">
        <v>7612</v>
      </c>
      <c r="S5186" s="1"/>
      <c r="T5186" s="1" t="s">
        <v>39</v>
      </c>
      <c r="U5186" s="1" t="s">
        <v>28</v>
      </c>
      <c r="V5186" t="s">
        <v>29</v>
      </c>
      <c r="W5186"/>
      <c r="X5186" t="s">
        <v>30</v>
      </c>
    </row>
    <row r="5187" spans="2:24">
      <c r="B5187" s="2" t="s">
        <v>7613</v>
      </c>
      <c r="C5187" s="1">
        <v>8375878143</v>
      </c>
      <c r="D5187" s="1"/>
      <c r="E5187" s="1"/>
      <c r="F5187" s="1"/>
      <c r="G5187" s="1" t="s">
        <v>146</v>
      </c>
      <c r="H5187" s="1" t="s">
        <v>331</v>
      </c>
      <c r="I5187"/>
      <c r="J5187"/>
      <c r="K5187"/>
      <c r="L5187"/>
      <c r="M5187"/>
      <c r="N5187"/>
      <c r="O5187"/>
      <c r="Q5187" t="s">
        <v>25</v>
      </c>
      <c r="R5187" s="1"/>
      <c r="S5187" s="1"/>
      <c r="T5187" s="1" t="s">
        <v>374</v>
      </c>
      <c r="U5187" s="1" t="s">
        <v>78</v>
      </c>
      <c r="V5187" t="s">
        <v>29</v>
      </c>
      <c r="W5187"/>
      <c r="X5187" t="s">
        <v>30</v>
      </c>
    </row>
    <row r="5188" spans="2:24">
      <c r="B5188" s="2" t="s">
        <v>7614</v>
      </c>
      <c r="C5188" s="1">
        <v>9816312929</v>
      </c>
      <c r="D5188" s="1"/>
      <c r="E5188" s="1"/>
      <c r="F5188" s="1"/>
      <c r="G5188" s="1" t="s">
        <v>146</v>
      </c>
      <c r="H5188" s="1" t="s">
        <v>331</v>
      </c>
      <c r="I5188"/>
      <c r="J5188"/>
      <c r="K5188"/>
      <c r="L5188"/>
      <c r="M5188"/>
      <c r="N5188"/>
      <c r="O5188"/>
      <c r="Q5188" t="s">
        <v>25</v>
      </c>
      <c r="R5188" s="1" t="s">
        <v>7615</v>
      </c>
      <c r="S5188" s="1"/>
      <c r="T5188" s="1" t="s">
        <v>7616</v>
      </c>
      <c r="U5188" s="1" t="s">
        <v>477</v>
      </c>
      <c r="V5188" t="s">
        <v>29</v>
      </c>
      <c r="W5188"/>
      <c r="X5188" t="s">
        <v>30</v>
      </c>
    </row>
    <row r="5189" spans="2:24">
      <c r="B5189" s="2" t="s">
        <v>7617</v>
      </c>
      <c r="C5189" s="1">
        <v>9037024445</v>
      </c>
      <c r="D5189" s="1"/>
      <c r="E5189" s="1"/>
      <c r="F5189" s="1"/>
      <c r="G5189" s="1" t="s">
        <v>915</v>
      </c>
      <c r="H5189" s="1" t="s">
        <v>57</v>
      </c>
      <c r="I5189"/>
      <c r="J5189"/>
      <c r="K5189"/>
      <c r="L5189"/>
      <c r="M5189"/>
      <c r="N5189"/>
      <c r="O5189"/>
      <c r="Q5189" t="s">
        <v>25</v>
      </c>
      <c r="R5189" s="1" t="s">
        <v>7618</v>
      </c>
      <c r="S5189" s="1"/>
      <c r="T5189" s="1" t="s">
        <v>5345</v>
      </c>
      <c r="U5189" s="1" t="s">
        <v>60</v>
      </c>
      <c r="V5189" t="s">
        <v>29</v>
      </c>
      <c r="W5189"/>
      <c r="X5189" t="s">
        <v>30</v>
      </c>
    </row>
    <row r="5190" spans="2:24">
      <c r="B5190" s="2" t="s">
        <v>7619</v>
      </c>
      <c r="C5190" s="1">
        <v>7003683649</v>
      </c>
      <c r="D5190" s="1"/>
      <c r="E5190" s="1"/>
      <c r="F5190" s="1"/>
      <c r="G5190" s="1" t="s">
        <v>915</v>
      </c>
      <c r="H5190" s="1" t="s">
        <v>57</v>
      </c>
      <c r="I5190"/>
      <c r="J5190"/>
      <c r="K5190"/>
      <c r="L5190"/>
      <c r="M5190"/>
      <c r="N5190"/>
      <c r="O5190"/>
      <c r="Q5190" t="s">
        <v>25</v>
      </c>
      <c r="R5190" s="1" t="s">
        <v>7620</v>
      </c>
      <c r="S5190" s="1"/>
      <c r="T5190" s="1" t="s">
        <v>454</v>
      </c>
      <c r="U5190" s="1" t="s">
        <v>70</v>
      </c>
      <c r="V5190" t="s">
        <v>29</v>
      </c>
      <c r="W5190"/>
      <c r="X5190" t="s">
        <v>30</v>
      </c>
    </row>
    <row r="5191" spans="2:24">
      <c r="B5191" s="2" t="s">
        <v>7621</v>
      </c>
      <c r="C5191" s="1">
        <v>9416893836</v>
      </c>
      <c r="D5191" s="1"/>
      <c r="E5191" s="1"/>
      <c r="F5191" s="1"/>
      <c r="G5191" s="1" t="s">
        <v>72</v>
      </c>
      <c r="H5191" s="1" t="s">
        <v>57</v>
      </c>
      <c r="I5191"/>
      <c r="J5191"/>
      <c r="K5191"/>
      <c r="L5191"/>
      <c r="M5191"/>
      <c r="N5191"/>
      <c r="O5191"/>
      <c r="Q5191" t="s">
        <v>25</v>
      </c>
      <c r="R5191" s="1" t="s">
        <v>7622</v>
      </c>
      <c r="S5191" s="1"/>
      <c r="T5191" s="1" t="s">
        <v>758</v>
      </c>
      <c r="U5191" s="1" t="s">
        <v>78</v>
      </c>
      <c r="V5191" t="s">
        <v>29</v>
      </c>
      <c r="W5191"/>
      <c r="X5191" t="s">
        <v>30</v>
      </c>
    </row>
    <row r="5192" spans="2:24">
      <c r="B5192" s="2" t="s">
        <v>7623</v>
      </c>
      <c r="C5192" s="1">
        <v>7006157364</v>
      </c>
      <c r="D5192" s="1"/>
      <c r="E5192" s="1"/>
      <c r="F5192" s="1"/>
      <c r="G5192" s="1" t="s">
        <v>72</v>
      </c>
      <c r="H5192" s="1" t="s">
        <v>231</v>
      </c>
      <c r="I5192"/>
      <c r="J5192"/>
      <c r="K5192"/>
      <c r="L5192"/>
      <c r="M5192"/>
      <c r="N5192"/>
      <c r="O5192"/>
      <c r="Q5192" t="s">
        <v>25</v>
      </c>
      <c r="R5192" s="1"/>
      <c r="S5192" s="1"/>
      <c r="T5192" s="1" t="s">
        <v>147</v>
      </c>
      <c r="U5192" s="1" t="s">
        <v>148</v>
      </c>
      <c r="V5192" t="s">
        <v>29</v>
      </c>
      <c r="W5192"/>
      <c r="X5192" t="s">
        <v>30</v>
      </c>
    </row>
    <row r="5193" spans="2:24">
      <c r="B5193" s="2" t="s">
        <v>7624</v>
      </c>
      <c r="C5193" s="1">
        <v>9739901169</v>
      </c>
      <c r="D5193" s="1"/>
      <c r="E5193" s="1"/>
      <c r="F5193" s="1"/>
      <c r="G5193" s="1" t="s">
        <v>72</v>
      </c>
      <c r="H5193" s="1" t="s">
        <v>57</v>
      </c>
      <c r="I5193"/>
      <c r="J5193"/>
      <c r="K5193"/>
      <c r="L5193"/>
      <c r="M5193"/>
      <c r="N5193"/>
      <c r="O5193"/>
      <c r="Q5193" t="s">
        <v>25</v>
      </c>
      <c r="R5193" s="1" t="s">
        <v>7625</v>
      </c>
      <c r="S5193" s="1"/>
      <c r="T5193" s="1" t="s">
        <v>423</v>
      </c>
      <c r="U5193" s="1" t="s">
        <v>28</v>
      </c>
      <c r="V5193" t="s">
        <v>29</v>
      </c>
      <c r="W5193"/>
      <c r="X5193" t="s">
        <v>30</v>
      </c>
    </row>
    <row r="5194" spans="2:24">
      <c r="B5194" s="2" t="s">
        <v>7626</v>
      </c>
      <c r="C5194" s="1">
        <v>9899610600</v>
      </c>
      <c r="D5194" s="1"/>
      <c r="E5194" s="1"/>
      <c r="F5194" s="1"/>
      <c r="G5194" s="1" t="s">
        <v>72</v>
      </c>
      <c r="H5194" s="1" t="s">
        <v>57</v>
      </c>
      <c r="I5194"/>
      <c r="J5194"/>
      <c r="K5194"/>
      <c r="L5194"/>
      <c r="M5194"/>
      <c r="N5194"/>
      <c r="O5194"/>
      <c r="Q5194" t="s">
        <v>25</v>
      </c>
      <c r="R5194" s="1" t="s">
        <v>7627</v>
      </c>
      <c r="S5194" s="1"/>
      <c r="T5194" s="1" t="s">
        <v>423</v>
      </c>
      <c r="U5194" s="1" t="s">
        <v>28</v>
      </c>
      <c r="V5194" t="s">
        <v>29</v>
      </c>
      <c r="W5194"/>
      <c r="X5194" t="s">
        <v>30</v>
      </c>
    </row>
    <row r="5195" spans="2:24">
      <c r="B5195" s="2" t="s">
        <v>7628</v>
      </c>
      <c r="C5195" s="1">
        <v>9839393524</v>
      </c>
      <c r="D5195" s="1"/>
      <c r="E5195" s="1"/>
      <c r="F5195" s="1"/>
      <c r="G5195" s="1" t="s">
        <v>45</v>
      </c>
      <c r="H5195" s="1" t="s">
        <v>247</v>
      </c>
      <c r="I5195"/>
      <c r="J5195"/>
      <c r="K5195"/>
      <c r="L5195"/>
      <c r="M5195"/>
      <c r="N5195"/>
      <c r="O5195"/>
      <c r="Q5195" t="s">
        <v>25</v>
      </c>
      <c r="R5195" s="1"/>
      <c r="S5195" s="1"/>
      <c r="T5195" s="1" t="s">
        <v>217</v>
      </c>
      <c r="U5195" s="1" t="s">
        <v>28</v>
      </c>
      <c r="V5195" t="s">
        <v>29</v>
      </c>
      <c r="W5195"/>
      <c r="X5195" t="s">
        <v>30</v>
      </c>
    </row>
    <row r="5196" spans="2:24">
      <c r="B5196" s="2" t="s">
        <v>7629</v>
      </c>
      <c r="C5196" s="1">
        <v>9884883868</v>
      </c>
      <c r="D5196" s="1"/>
      <c r="E5196" s="1"/>
      <c r="F5196" s="1"/>
      <c r="G5196" s="1" t="s">
        <v>45</v>
      </c>
      <c r="H5196" s="1" t="s">
        <v>46</v>
      </c>
      <c r="I5196"/>
      <c r="J5196"/>
      <c r="K5196"/>
      <c r="L5196"/>
      <c r="M5196"/>
      <c r="N5196"/>
      <c r="O5196"/>
      <c r="Q5196" t="s">
        <v>25</v>
      </c>
      <c r="R5196" s="1"/>
      <c r="S5196" s="1"/>
      <c r="T5196" s="1" t="s">
        <v>258</v>
      </c>
      <c r="U5196" s="1" t="s">
        <v>179</v>
      </c>
      <c r="V5196" t="s">
        <v>29</v>
      </c>
      <c r="W5196"/>
      <c r="X5196" t="s">
        <v>30</v>
      </c>
    </row>
    <row r="5197" spans="2:24">
      <c r="B5197" s="2" t="s">
        <v>7630</v>
      </c>
      <c r="C5197" s="1">
        <v>9555350016</v>
      </c>
      <c r="D5197" s="1"/>
      <c r="E5197" s="1"/>
      <c r="F5197" s="1"/>
      <c r="G5197" s="1" t="s">
        <v>146</v>
      </c>
      <c r="H5197" s="1" t="s">
        <v>247</v>
      </c>
      <c r="I5197"/>
      <c r="J5197"/>
      <c r="K5197"/>
      <c r="L5197"/>
      <c r="M5197"/>
      <c r="N5197"/>
      <c r="O5197"/>
      <c r="Q5197" t="s">
        <v>25</v>
      </c>
      <c r="R5197" s="1" t="s">
        <v>7631</v>
      </c>
      <c r="S5197" s="1"/>
      <c r="T5197" s="1" t="s">
        <v>374</v>
      </c>
      <c r="U5197" s="1" t="s">
        <v>78</v>
      </c>
      <c r="V5197" t="s">
        <v>29</v>
      </c>
      <c r="W5197"/>
      <c r="X5197" t="s">
        <v>30</v>
      </c>
    </row>
    <row r="5198" spans="2:24">
      <c r="B5198" s="2" t="s">
        <v>7632</v>
      </c>
      <c r="C5198" s="1">
        <v>9500066881</v>
      </c>
      <c r="D5198" s="1"/>
      <c r="E5198" s="1"/>
      <c r="F5198" s="1"/>
      <c r="G5198" s="1" t="s">
        <v>45</v>
      </c>
      <c r="H5198" s="1" t="s">
        <v>57</v>
      </c>
      <c r="I5198"/>
      <c r="J5198"/>
      <c r="K5198"/>
      <c r="L5198"/>
      <c r="M5198"/>
      <c r="N5198"/>
      <c r="O5198"/>
      <c r="Q5198" t="s">
        <v>25</v>
      </c>
      <c r="R5198" s="1" t="s">
        <v>7633</v>
      </c>
      <c r="S5198" s="1"/>
      <c r="T5198" s="1" t="s">
        <v>972</v>
      </c>
      <c r="U5198" s="1" t="s">
        <v>179</v>
      </c>
      <c r="V5198" t="s">
        <v>29</v>
      </c>
      <c r="W5198"/>
      <c r="X5198" t="s">
        <v>30</v>
      </c>
    </row>
    <row r="5199" spans="2:24">
      <c r="B5199" s="2" t="s">
        <v>7634</v>
      </c>
      <c r="C5199" s="1">
        <v>8506896119</v>
      </c>
      <c r="D5199" s="1"/>
      <c r="E5199" s="1"/>
      <c r="F5199" s="1"/>
      <c r="G5199" s="1" t="s">
        <v>2644</v>
      </c>
      <c r="H5199" s="1" t="s">
        <v>57</v>
      </c>
      <c r="I5199"/>
      <c r="J5199"/>
      <c r="K5199"/>
      <c r="L5199"/>
      <c r="M5199"/>
      <c r="N5199"/>
      <c r="O5199"/>
      <c r="Q5199" t="s">
        <v>25</v>
      </c>
      <c r="R5199" s="1" t="s">
        <v>7635</v>
      </c>
      <c r="S5199" s="1"/>
      <c r="T5199" s="1" t="s">
        <v>3902</v>
      </c>
      <c r="U5199" s="1" t="s">
        <v>78</v>
      </c>
      <c r="V5199" t="s">
        <v>29</v>
      </c>
      <c r="W5199"/>
      <c r="X5199" t="s">
        <v>30</v>
      </c>
    </row>
    <row r="5200" spans="2:24">
      <c r="B5200" s="2" t="s">
        <v>7636</v>
      </c>
      <c r="C5200" s="1">
        <v>9327555100</v>
      </c>
      <c r="D5200" s="1"/>
      <c r="E5200" s="1"/>
      <c r="F5200" s="1"/>
      <c r="G5200" s="1" t="s">
        <v>146</v>
      </c>
      <c r="H5200" s="1" t="s">
        <v>331</v>
      </c>
      <c r="I5200"/>
      <c r="J5200"/>
      <c r="K5200"/>
      <c r="L5200"/>
      <c r="M5200"/>
      <c r="N5200"/>
      <c r="O5200"/>
      <c r="Q5200" t="s">
        <v>25</v>
      </c>
      <c r="R5200" s="1" t="s">
        <v>7637</v>
      </c>
      <c r="S5200" s="1"/>
      <c r="T5200" s="1" t="s">
        <v>110</v>
      </c>
      <c r="U5200" s="1" t="s">
        <v>105</v>
      </c>
      <c r="V5200" t="s">
        <v>29</v>
      </c>
      <c r="W5200"/>
      <c r="X5200" t="s">
        <v>30</v>
      </c>
    </row>
    <row r="5201" spans="2:24">
      <c r="B5201" s="2" t="s">
        <v>7638</v>
      </c>
      <c r="C5201" s="1">
        <v>9729377372</v>
      </c>
      <c r="D5201" s="1"/>
      <c r="E5201" s="1"/>
      <c r="F5201" s="1"/>
      <c r="G5201" s="1" t="s">
        <v>146</v>
      </c>
      <c r="H5201" s="1" t="s">
        <v>695</v>
      </c>
      <c r="I5201"/>
      <c r="J5201"/>
      <c r="K5201"/>
      <c r="L5201"/>
      <c r="M5201"/>
      <c r="N5201"/>
      <c r="O5201"/>
      <c r="Q5201" t="s">
        <v>25</v>
      </c>
      <c r="R5201" s="1"/>
      <c r="S5201" s="1"/>
      <c r="T5201" s="1" t="s">
        <v>387</v>
      </c>
      <c r="U5201" s="1" t="s">
        <v>78</v>
      </c>
      <c r="V5201" t="s">
        <v>29</v>
      </c>
      <c r="W5201"/>
      <c r="X5201" t="s">
        <v>30</v>
      </c>
    </row>
    <row r="5202" spans="2:24">
      <c r="B5202" s="2" t="s">
        <v>7639</v>
      </c>
      <c r="C5202" s="1">
        <v>9300470727</v>
      </c>
      <c r="D5202" s="1"/>
      <c r="E5202" s="1"/>
      <c r="F5202" s="1"/>
      <c r="G5202" s="1" t="s">
        <v>230</v>
      </c>
      <c r="H5202" s="1" t="s">
        <v>247</v>
      </c>
      <c r="I5202"/>
      <c r="J5202"/>
      <c r="K5202"/>
      <c r="L5202"/>
      <c r="M5202"/>
      <c r="N5202"/>
      <c r="O5202"/>
      <c r="Q5202" t="s">
        <v>25</v>
      </c>
      <c r="R5202" s="1" t="s">
        <v>7640</v>
      </c>
      <c r="S5202" s="1"/>
      <c r="T5202" s="1" t="s">
        <v>516</v>
      </c>
      <c r="U5202" s="1" t="s">
        <v>105</v>
      </c>
      <c r="V5202" t="s">
        <v>29</v>
      </c>
      <c r="W5202"/>
      <c r="X5202" t="s">
        <v>30</v>
      </c>
    </row>
    <row r="5203" spans="2:24">
      <c r="B5203" s="2" t="s">
        <v>7641</v>
      </c>
      <c r="C5203" s="1">
        <f>919971315273</f>
        <v>919971315273</v>
      </c>
      <c r="D5203" s="1"/>
      <c r="E5203" s="1"/>
      <c r="F5203" s="1"/>
      <c r="G5203" s="1" t="s">
        <v>230</v>
      </c>
      <c r="H5203" s="1" t="s">
        <v>57</v>
      </c>
      <c r="I5203"/>
      <c r="J5203"/>
      <c r="K5203"/>
      <c r="L5203"/>
      <c r="M5203"/>
      <c r="N5203"/>
      <c r="O5203"/>
      <c r="Q5203" t="s">
        <v>25</v>
      </c>
      <c r="R5203" s="1" t="s">
        <v>7642</v>
      </c>
      <c r="S5203" s="1"/>
      <c r="T5203" s="1" t="s">
        <v>356</v>
      </c>
      <c r="U5203" s="1" t="s">
        <v>78</v>
      </c>
      <c r="V5203" t="s">
        <v>29</v>
      </c>
      <c r="W5203"/>
      <c r="X5203" t="s">
        <v>30</v>
      </c>
    </row>
    <row r="5204" spans="2:24">
      <c r="B5204" s="2" t="s">
        <v>7643</v>
      </c>
      <c r="C5204" s="1">
        <v>9990010152</v>
      </c>
      <c r="D5204" s="1"/>
      <c r="E5204" s="1"/>
      <c r="F5204" s="1"/>
      <c r="G5204" s="1" t="s">
        <v>72</v>
      </c>
      <c r="H5204" s="1" t="s">
        <v>57</v>
      </c>
      <c r="I5204"/>
      <c r="J5204"/>
      <c r="K5204"/>
      <c r="L5204"/>
      <c r="M5204"/>
      <c r="N5204"/>
      <c r="O5204"/>
      <c r="Q5204" t="s">
        <v>25</v>
      </c>
      <c r="R5204" s="1" t="s">
        <v>7644</v>
      </c>
      <c r="S5204" s="1"/>
      <c r="T5204" s="1" t="s">
        <v>382</v>
      </c>
      <c r="U5204" s="1" t="s">
        <v>53</v>
      </c>
      <c r="V5204" t="s">
        <v>29</v>
      </c>
      <c r="W5204"/>
      <c r="X5204" t="s">
        <v>30</v>
      </c>
    </row>
    <row r="5205" spans="2:24">
      <c r="B5205" s="2" t="s">
        <v>7645</v>
      </c>
      <c r="C5205" s="1">
        <v>9987733700</v>
      </c>
      <c r="D5205" s="1"/>
      <c r="E5205" s="1"/>
      <c r="F5205" s="1"/>
      <c r="G5205" s="1" t="s">
        <v>146</v>
      </c>
      <c r="H5205" s="1" t="s">
        <v>331</v>
      </c>
      <c r="I5205"/>
      <c r="J5205"/>
      <c r="K5205"/>
      <c r="L5205"/>
      <c r="M5205"/>
      <c r="N5205"/>
      <c r="O5205"/>
      <c r="Q5205" t="s">
        <v>25</v>
      </c>
      <c r="R5205" s="1" t="s">
        <v>7646</v>
      </c>
      <c r="S5205" s="1"/>
      <c r="T5205" s="1" t="s">
        <v>2664</v>
      </c>
      <c r="U5205" s="1" t="s">
        <v>33</v>
      </c>
      <c r="V5205" t="s">
        <v>29</v>
      </c>
      <c r="W5205"/>
      <c r="X5205" t="s">
        <v>30</v>
      </c>
    </row>
    <row r="5206" spans="2:24">
      <c r="B5206" s="2" t="s">
        <v>7647</v>
      </c>
      <c r="C5206" s="1">
        <v>8448774007</v>
      </c>
      <c r="D5206" s="1"/>
      <c r="E5206" s="1"/>
      <c r="F5206" s="1"/>
      <c r="G5206" s="1" t="s">
        <v>146</v>
      </c>
      <c r="H5206" s="1" t="s">
        <v>247</v>
      </c>
      <c r="I5206"/>
      <c r="J5206"/>
      <c r="K5206"/>
      <c r="L5206"/>
      <c r="M5206"/>
      <c r="N5206"/>
      <c r="O5206"/>
      <c r="Q5206" t="s">
        <v>25</v>
      </c>
      <c r="R5206" s="1"/>
      <c r="S5206" s="1"/>
      <c r="T5206" s="1" t="s">
        <v>301</v>
      </c>
      <c r="U5206" s="1" t="s">
        <v>53</v>
      </c>
      <c r="V5206" t="s">
        <v>29</v>
      </c>
      <c r="W5206"/>
      <c r="X5206" t="s">
        <v>30</v>
      </c>
    </row>
    <row r="5207" spans="2:24">
      <c r="B5207" s="2" t="s">
        <v>7648</v>
      </c>
      <c r="C5207" s="1">
        <v>8800347830</v>
      </c>
      <c r="D5207" s="1"/>
      <c r="E5207" s="1"/>
      <c r="F5207" s="1"/>
      <c r="G5207" s="1" t="s">
        <v>915</v>
      </c>
      <c r="H5207" s="1" t="s">
        <v>7328</v>
      </c>
      <c r="I5207"/>
      <c r="J5207"/>
      <c r="K5207"/>
      <c r="L5207"/>
      <c r="M5207"/>
      <c r="N5207"/>
      <c r="O5207"/>
      <c r="Q5207" t="s">
        <v>25</v>
      </c>
      <c r="R5207" s="1" t="s">
        <v>7649</v>
      </c>
      <c r="S5207" s="1"/>
      <c r="T5207" s="1" t="s">
        <v>39</v>
      </c>
      <c r="U5207" s="1" t="s">
        <v>28</v>
      </c>
      <c r="V5207" t="s">
        <v>29</v>
      </c>
      <c r="W5207"/>
      <c r="X5207" t="s">
        <v>30</v>
      </c>
    </row>
    <row r="5208" spans="2:24">
      <c r="B5208" s="2" t="s">
        <v>7650</v>
      </c>
      <c r="C5208" s="1">
        <v>9045333748</v>
      </c>
      <c r="D5208" s="1"/>
      <c r="E5208" s="1"/>
      <c r="F5208" s="1"/>
      <c r="G5208" s="1" t="s">
        <v>230</v>
      </c>
      <c r="H5208" s="1" t="s">
        <v>46</v>
      </c>
      <c r="I5208"/>
      <c r="J5208"/>
      <c r="K5208"/>
      <c r="L5208"/>
      <c r="M5208"/>
      <c r="N5208"/>
      <c r="O5208"/>
      <c r="Q5208" t="s">
        <v>25</v>
      </c>
      <c r="R5208" s="1"/>
      <c r="S5208" s="1"/>
      <c r="T5208" s="1" t="s">
        <v>1093</v>
      </c>
      <c r="U5208" s="1" t="s">
        <v>28</v>
      </c>
      <c r="V5208" t="s">
        <v>29</v>
      </c>
      <c r="W5208"/>
      <c r="X5208" t="s">
        <v>30</v>
      </c>
    </row>
    <row r="5209" spans="2:24">
      <c r="B5209" s="2" t="s">
        <v>7651</v>
      </c>
      <c r="C5209" s="1">
        <v>9886059290</v>
      </c>
      <c r="D5209" s="1"/>
      <c r="E5209" s="1"/>
      <c r="F5209" s="1"/>
      <c r="G5209" s="1" t="s">
        <v>230</v>
      </c>
      <c r="H5209" s="1" t="s">
        <v>46</v>
      </c>
      <c r="I5209"/>
      <c r="J5209"/>
      <c r="K5209"/>
      <c r="L5209"/>
      <c r="M5209"/>
      <c r="N5209"/>
      <c r="O5209"/>
      <c r="Q5209" t="s">
        <v>25</v>
      </c>
      <c r="R5209" s="1"/>
      <c r="S5209" s="1"/>
      <c r="T5209" s="1" t="s">
        <v>309</v>
      </c>
      <c r="U5209" s="1" t="s">
        <v>102</v>
      </c>
      <c r="V5209" t="s">
        <v>29</v>
      </c>
      <c r="W5209"/>
      <c r="X5209" t="s">
        <v>30</v>
      </c>
    </row>
    <row r="5210" spans="2:24">
      <c r="B5210" s="2" t="s">
        <v>7652</v>
      </c>
      <c r="C5210" s="1">
        <v>9899912828</v>
      </c>
      <c r="D5210" s="1"/>
      <c r="E5210" s="1"/>
      <c r="F5210" s="1"/>
      <c r="G5210" s="1" t="s">
        <v>72</v>
      </c>
      <c r="H5210" s="1" t="s">
        <v>46</v>
      </c>
      <c r="I5210"/>
      <c r="J5210"/>
      <c r="K5210"/>
      <c r="L5210"/>
      <c r="M5210"/>
      <c r="N5210"/>
      <c r="O5210"/>
      <c r="Q5210" t="s">
        <v>25</v>
      </c>
      <c r="R5210" s="1" t="s">
        <v>7653</v>
      </c>
      <c r="S5210" s="1"/>
      <c r="T5210" s="1" t="s">
        <v>39</v>
      </c>
      <c r="U5210" s="1" t="s">
        <v>28</v>
      </c>
      <c r="V5210" t="s">
        <v>29</v>
      </c>
      <c r="W5210"/>
      <c r="X5210" t="s">
        <v>30</v>
      </c>
    </row>
    <row r="5211" spans="2:24">
      <c r="B5211" s="2" t="s">
        <v>7654</v>
      </c>
      <c r="C5211" s="1">
        <v>9490386969</v>
      </c>
      <c r="D5211" s="1"/>
      <c r="E5211" s="1"/>
      <c r="F5211" s="1"/>
      <c r="G5211" s="1" t="s">
        <v>731</v>
      </c>
      <c r="H5211" s="1" t="s">
        <v>57</v>
      </c>
      <c r="I5211"/>
      <c r="J5211"/>
      <c r="K5211"/>
      <c r="L5211"/>
      <c r="M5211"/>
      <c r="N5211"/>
      <c r="O5211"/>
      <c r="Q5211" t="s">
        <v>25</v>
      </c>
      <c r="R5211" s="1"/>
      <c r="S5211" s="1"/>
      <c r="T5211" s="1" t="s">
        <v>184</v>
      </c>
      <c r="U5211" s="1" t="s">
        <v>185</v>
      </c>
      <c r="V5211" t="s">
        <v>29</v>
      </c>
      <c r="W5211"/>
      <c r="X5211" t="s">
        <v>30</v>
      </c>
    </row>
    <row r="5212" spans="2:24">
      <c r="B5212" s="2" t="s">
        <v>7655</v>
      </c>
      <c r="C5212" s="1">
        <v>7999932908</v>
      </c>
      <c r="D5212" s="1"/>
      <c r="E5212" s="1"/>
      <c r="F5212" s="1"/>
      <c r="G5212" s="1" t="s">
        <v>915</v>
      </c>
      <c r="H5212" s="1" t="s">
        <v>57</v>
      </c>
      <c r="I5212"/>
      <c r="J5212"/>
      <c r="K5212"/>
      <c r="L5212"/>
      <c r="M5212"/>
      <c r="N5212"/>
      <c r="O5212"/>
      <c r="Q5212" t="s">
        <v>25</v>
      </c>
      <c r="R5212" s="1" t="s">
        <v>7656</v>
      </c>
      <c r="S5212" s="1"/>
      <c r="T5212" s="1" t="s">
        <v>391</v>
      </c>
      <c r="U5212" s="1" t="s">
        <v>350</v>
      </c>
      <c r="V5212" t="s">
        <v>29</v>
      </c>
      <c r="W5212"/>
      <c r="X5212" t="s">
        <v>30</v>
      </c>
    </row>
    <row r="5213" spans="2:24">
      <c r="B5213" s="2" t="s">
        <v>7657</v>
      </c>
      <c r="C5213" s="1">
        <v>9337545122</v>
      </c>
      <c r="D5213" s="1"/>
      <c r="E5213" s="1"/>
      <c r="F5213" s="1"/>
      <c r="G5213" s="1" t="s">
        <v>56</v>
      </c>
      <c r="H5213" s="1" t="s">
        <v>46</v>
      </c>
      <c r="I5213"/>
      <c r="J5213"/>
      <c r="K5213"/>
      <c r="L5213"/>
      <c r="M5213"/>
      <c r="N5213"/>
      <c r="O5213"/>
      <c r="Q5213" t="s">
        <v>25</v>
      </c>
      <c r="R5213" s="1"/>
      <c r="S5213" s="1"/>
      <c r="T5213" s="1" t="s">
        <v>239</v>
      </c>
      <c r="U5213" s="1" t="s">
        <v>240</v>
      </c>
      <c r="V5213" t="s">
        <v>29</v>
      </c>
      <c r="W5213"/>
      <c r="X5213" t="s">
        <v>30</v>
      </c>
    </row>
    <row r="5214" spans="2:24">
      <c r="B5214" s="2" t="s">
        <v>7658</v>
      </c>
      <c r="C5214" s="1">
        <v>9833516117</v>
      </c>
      <c r="D5214" s="1"/>
      <c r="E5214" s="1"/>
      <c r="F5214" s="1"/>
      <c r="G5214" s="1" t="s">
        <v>72</v>
      </c>
      <c r="H5214" s="1" t="s">
        <v>57</v>
      </c>
      <c r="I5214"/>
      <c r="J5214"/>
      <c r="K5214"/>
      <c r="L5214"/>
      <c r="M5214"/>
      <c r="N5214"/>
      <c r="O5214"/>
      <c r="Q5214" t="s">
        <v>25</v>
      </c>
      <c r="R5214" s="1"/>
      <c r="S5214" s="1"/>
      <c r="T5214" s="1" t="s">
        <v>7659</v>
      </c>
      <c r="U5214" s="1" t="s">
        <v>33</v>
      </c>
      <c r="V5214" t="s">
        <v>29</v>
      </c>
      <c r="W5214"/>
      <c r="X5214" t="s">
        <v>30</v>
      </c>
    </row>
    <row r="5215" spans="2:24">
      <c r="B5215" s="2" t="s">
        <v>7660</v>
      </c>
      <c r="C5215" s="1">
        <v>8169113218</v>
      </c>
      <c r="D5215" s="1"/>
      <c r="E5215" s="1"/>
      <c r="F5215" s="1"/>
      <c r="G5215" s="1" t="s">
        <v>72</v>
      </c>
      <c r="H5215" s="1" t="s">
        <v>46</v>
      </c>
      <c r="I5215"/>
      <c r="J5215"/>
      <c r="K5215"/>
      <c r="L5215"/>
      <c r="M5215"/>
      <c r="N5215"/>
      <c r="O5215"/>
      <c r="Q5215" t="s">
        <v>25</v>
      </c>
      <c r="R5215" s="1" t="s">
        <v>7661</v>
      </c>
      <c r="S5215" s="1"/>
      <c r="T5215" s="1" t="s">
        <v>211</v>
      </c>
      <c r="U5215" s="1" t="s">
        <v>33</v>
      </c>
      <c r="V5215" t="s">
        <v>29</v>
      </c>
      <c r="W5215"/>
      <c r="X5215" t="s">
        <v>30</v>
      </c>
    </row>
    <row r="5216" spans="2:24">
      <c r="B5216" s="2" t="s">
        <v>7662</v>
      </c>
      <c r="C5216" s="1">
        <v>8424877927</v>
      </c>
      <c r="D5216" s="1"/>
      <c r="E5216" s="1"/>
      <c r="F5216" s="1"/>
      <c r="G5216" s="1" t="s">
        <v>45</v>
      </c>
      <c r="H5216" s="1" t="s">
        <v>46</v>
      </c>
      <c r="I5216"/>
      <c r="J5216"/>
      <c r="K5216"/>
      <c r="L5216"/>
      <c r="M5216"/>
      <c r="N5216"/>
      <c r="O5216"/>
      <c r="Q5216" t="s">
        <v>25</v>
      </c>
      <c r="R5216" s="1"/>
      <c r="S5216" s="1"/>
      <c r="T5216" s="1" t="s">
        <v>211</v>
      </c>
      <c r="U5216" s="1" t="s">
        <v>33</v>
      </c>
      <c r="V5216" t="s">
        <v>29</v>
      </c>
      <c r="W5216"/>
      <c r="X5216" t="s">
        <v>30</v>
      </c>
    </row>
    <row r="5217" spans="2:24">
      <c r="B5217" s="2" t="s">
        <v>7663</v>
      </c>
      <c r="C5217" s="1">
        <v>9015811397</v>
      </c>
      <c r="D5217" s="1"/>
      <c r="E5217" s="1"/>
      <c r="F5217" s="1"/>
      <c r="G5217" s="1" t="s">
        <v>56</v>
      </c>
      <c r="H5217" s="1" t="s">
        <v>57</v>
      </c>
      <c r="I5217"/>
      <c r="J5217"/>
      <c r="K5217"/>
      <c r="L5217"/>
      <c r="M5217"/>
      <c r="N5217"/>
      <c r="O5217"/>
      <c r="Q5217" t="s">
        <v>25</v>
      </c>
      <c r="R5217" s="1" t="s">
        <v>7664</v>
      </c>
      <c r="S5217" s="1"/>
      <c r="T5217" s="1" t="s">
        <v>93</v>
      </c>
      <c r="U5217" s="1" t="s">
        <v>53</v>
      </c>
      <c r="V5217" t="s">
        <v>29</v>
      </c>
      <c r="W5217"/>
      <c r="X5217" t="s">
        <v>30</v>
      </c>
    </row>
    <row r="5218" spans="2:24">
      <c r="B5218" s="2" t="s">
        <v>7665</v>
      </c>
      <c r="C5218" s="1">
        <v>9015811397</v>
      </c>
      <c r="D5218" s="1"/>
      <c r="E5218" s="1"/>
      <c r="F5218" s="1"/>
      <c r="G5218" s="1" t="s">
        <v>56</v>
      </c>
      <c r="H5218" s="1" t="s">
        <v>57</v>
      </c>
      <c r="I5218"/>
      <c r="J5218"/>
      <c r="K5218"/>
      <c r="L5218"/>
      <c r="M5218"/>
      <c r="N5218"/>
      <c r="O5218"/>
      <c r="Q5218" t="s">
        <v>25</v>
      </c>
      <c r="R5218" s="1"/>
      <c r="S5218" s="1"/>
      <c r="T5218" s="1" t="s">
        <v>73</v>
      </c>
      <c r="U5218" s="1" t="s">
        <v>53</v>
      </c>
      <c r="V5218" t="s">
        <v>29</v>
      </c>
      <c r="W5218"/>
      <c r="X5218" t="s">
        <v>30</v>
      </c>
    </row>
    <row r="5219" spans="2:24">
      <c r="B5219" s="2" t="s">
        <v>7666</v>
      </c>
      <c r="C5219" s="1">
        <v>9718294447</v>
      </c>
      <c r="D5219" s="1"/>
      <c r="E5219" s="1"/>
      <c r="F5219" s="1"/>
      <c r="G5219" s="1" t="s">
        <v>146</v>
      </c>
      <c r="H5219" s="1" t="s">
        <v>247</v>
      </c>
      <c r="I5219"/>
      <c r="J5219"/>
      <c r="K5219"/>
      <c r="L5219"/>
      <c r="M5219"/>
      <c r="N5219"/>
      <c r="O5219"/>
      <c r="Q5219" t="s">
        <v>25</v>
      </c>
      <c r="R5219" s="1"/>
      <c r="S5219" s="1"/>
      <c r="T5219" s="1" t="s">
        <v>5817</v>
      </c>
      <c r="U5219" s="1" t="s">
        <v>37</v>
      </c>
      <c r="V5219" t="s">
        <v>29</v>
      </c>
      <c r="W5219"/>
      <c r="X5219" t="s">
        <v>30</v>
      </c>
    </row>
    <row r="5220" spans="2:24">
      <c r="B5220" s="2" t="s">
        <v>7667</v>
      </c>
      <c r="C5220" s="1">
        <v>7299907845</v>
      </c>
      <c r="D5220" s="1"/>
      <c r="E5220" s="1"/>
      <c r="F5220" s="1"/>
      <c r="G5220" s="1" t="s">
        <v>915</v>
      </c>
      <c r="H5220" s="1" t="s">
        <v>57</v>
      </c>
      <c r="I5220"/>
      <c r="J5220"/>
      <c r="K5220"/>
      <c r="L5220"/>
      <c r="M5220"/>
      <c r="N5220"/>
      <c r="O5220"/>
      <c r="Q5220" t="s">
        <v>25</v>
      </c>
      <c r="R5220" s="1" t="s">
        <v>7668</v>
      </c>
      <c r="S5220" s="1"/>
      <c r="T5220" s="1" t="s">
        <v>258</v>
      </c>
      <c r="U5220" s="1" t="s">
        <v>179</v>
      </c>
      <c r="V5220" t="s">
        <v>29</v>
      </c>
      <c r="W5220"/>
      <c r="X5220" t="s">
        <v>30</v>
      </c>
    </row>
    <row r="5221" spans="2:24">
      <c r="B5221" s="2" t="s">
        <v>7669</v>
      </c>
      <c r="C5221" s="1">
        <v>9999773846</v>
      </c>
      <c r="D5221" s="1"/>
      <c r="E5221" s="1"/>
      <c r="F5221" s="1"/>
      <c r="G5221" s="1" t="s">
        <v>146</v>
      </c>
      <c r="H5221" s="1" t="s">
        <v>247</v>
      </c>
      <c r="I5221"/>
      <c r="J5221"/>
      <c r="K5221"/>
      <c r="L5221"/>
      <c r="M5221"/>
      <c r="N5221"/>
      <c r="O5221"/>
      <c r="Q5221" t="s">
        <v>25</v>
      </c>
      <c r="R5221" s="1" t="s">
        <v>7670</v>
      </c>
      <c r="S5221" s="1"/>
      <c r="T5221" s="1" t="s">
        <v>39</v>
      </c>
      <c r="U5221" s="1" t="s">
        <v>28</v>
      </c>
      <c r="V5221" t="s">
        <v>29</v>
      </c>
      <c r="W5221"/>
      <c r="X5221" t="s">
        <v>30</v>
      </c>
    </row>
    <row r="5222" spans="2:24">
      <c r="B5222" s="2" t="s">
        <v>7671</v>
      </c>
      <c r="C5222" s="1">
        <v>9212333726</v>
      </c>
      <c r="D5222" s="1"/>
      <c r="E5222" s="1"/>
      <c r="F5222" s="1"/>
      <c r="G5222" s="1" t="s">
        <v>56</v>
      </c>
      <c r="H5222" s="1" t="s">
        <v>46</v>
      </c>
      <c r="I5222"/>
      <c r="J5222"/>
      <c r="K5222"/>
      <c r="L5222"/>
      <c r="M5222"/>
      <c r="N5222"/>
      <c r="O5222"/>
      <c r="Q5222" t="s">
        <v>25</v>
      </c>
      <c r="R5222" s="1" t="s">
        <v>7672</v>
      </c>
      <c r="S5222" s="1"/>
      <c r="T5222" s="1" t="s">
        <v>374</v>
      </c>
      <c r="U5222" s="1" t="s">
        <v>78</v>
      </c>
      <c r="V5222" t="s">
        <v>29</v>
      </c>
      <c r="W5222"/>
      <c r="X5222" t="s">
        <v>30</v>
      </c>
    </row>
    <row r="5223" spans="2:24">
      <c r="B5223" s="2" t="s">
        <v>7673</v>
      </c>
      <c r="C5223" s="1">
        <v>8299055764</v>
      </c>
      <c r="D5223" s="1"/>
      <c r="E5223" s="1"/>
      <c r="F5223" s="1"/>
      <c r="G5223" s="1" t="s">
        <v>45</v>
      </c>
      <c r="H5223" s="1" t="s">
        <v>331</v>
      </c>
      <c r="I5223"/>
      <c r="J5223"/>
      <c r="K5223"/>
      <c r="L5223"/>
      <c r="M5223"/>
      <c r="N5223"/>
      <c r="O5223"/>
      <c r="Q5223" t="s">
        <v>25</v>
      </c>
      <c r="R5223" s="1" t="s">
        <v>7674</v>
      </c>
      <c r="S5223" s="1"/>
      <c r="T5223" s="1" t="s">
        <v>5151</v>
      </c>
      <c r="U5223" s="1" t="s">
        <v>28</v>
      </c>
      <c r="V5223" t="s">
        <v>29</v>
      </c>
      <c r="W5223"/>
      <c r="X5223" t="s">
        <v>30</v>
      </c>
    </row>
    <row r="5224" spans="2:24">
      <c r="B5224" s="2" t="s">
        <v>7675</v>
      </c>
      <c r="C5224" s="1">
        <v>8299055754</v>
      </c>
      <c r="D5224" s="1"/>
      <c r="E5224" s="1"/>
      <c r="F5224" s="1"/>
      <c r="G5224" s="1" t="s">
        <v>45</v>
      </c>
      <c r="H5224" s="1" t="s">
        <v>331</v>
      </c>
      <c r="I5224"/>
      <c r="J5224"/>
      <c r="K5224"/>
      <c r="L5224"/>
      <c r="M5224"/>
      <c r="N5224"/>
      <c r="O5224"/>
      <c r="Q5224" t="s">
        <v>25</v>
      </c>
      <c r="R5224" s="1" t="s">
        <v>7676</v>
      </c>
      <c r="S5224" s="1"/>
      <c r="T5224" s="1" t="s">
        <v>211</v>
      </c>
      <c r="U5224" s="1" t="s">
        <v>33</v>
      </c>
      <c r="V5224" t="s">
        <v>29</v>
      </c>
      <c r="W5224"/>
      <c r="X5224" t="s">
        <v>30</v>
      </c>
    </row>
    <row r="5225" spans="2:24">
      <c r="B5225" s="2" t="s">
        <v>7677</v>
      </c>
      <c r="C5225" s="1">
        <v>9416365495</v>
      </c>
      <c r="D5225" s="1"/>
      <c r="E5225" s="1"/>
      <c r="F5225" s="1"/>
      <c r="G5225" s="1" t="s">
        <v>146</v>
      </c>
      <c r="H5225" s="1" t="s">
        <v>1268</v>
      </c>
      <c r="I5225"/>
      <c r="J5225"/>
      <c r="K5225"/>
      <c r="L5225"/>
      <c r="M5225"/>
      <c r="N5225"/>
      <c r="O5225"/>
      <c r="Q5225" t="s">
        <v>25</v>
      </c>
      <c r="R5225" s="1" t="s">
        <v>7678</v>
      </c>
      <c r="S5225" s="1"/>
      <c r="T5225" s="1" t="s">
        <v>1428</v>
      </c>
      <c r="U5225" s="1" t="s">
        <v>78</v>
      </c>
      <c r="V5225" t="s">
        <v>29</v>
      </c>
      <c r="W5225"/>
      <c r="X5225" t="s">
        <v>30</v>
      </c>
    </row>
    <row r="5226" spans="2:24">
      <c r="B5226" s="2" t="s">
        <v>7679</v>
      </c>
      <c r="C5226" s="1">
        <v>9761273725</v>
      </c>
      <c r="D5226" s="1"/>
      <c r="E5226" s="1"/>
      <c r="F5226" s="1"/>
      <c r="G5226" s="1" t="s">
        <v>146</v>
      </c>
      <c r="H5226" s="1" t="s">
        <v>331</v>
      </c>
      <c r="I5226"/>
      <c r="J5226"/>
      <c r="K5226"/>
      <c r="L5226"/>
      <c r="M5226"/>
      <c r="N5226"/>
      <c r="O5226"/>
      <c r="Q5226" t="s">
        <v>25</v>
      </c>
      <c r="R5226" s="1" t="s">
        <v>7680</v>
      </c>
      <c r="S5226" s="1"/>
      <c r="T5226" s="1" t="s">
        <v>7681</v>
      </c>
      <c r="U5226" s="1" t="s">
        <v>28</v>
      </c>
      <c r="V5226" t="s">
        <v>29</v>
      </c>
      <c r="W5226"/>
      <c r="X5226" t="s">
        <v>30</v>
      </c>
    </row>
    <row r="5227" spans="2:24">
      <c r="B5227" s="2" t="s">
        <v>7682</v>
      </c>
      <c r="C5227" s="1">
        <v>9006503470</v>
      </c>
      <c r="D5227" s="1"/>
      <c r="E5227" s="1"/>
      <c r="F5227" s="1"/>
      <c r="G5227" s="1" t="s">
        <v>56</v>
      </c>
      <c r="H5227" s="1" t="s">
        <v>247</v>
      </c>
      <c r="I5227"/>
      <c r="J5227"/>
      <c r="K5227"/>
      <c r="L5227"/>
      <c r="M5227"/>
      <c r="N5227"/>
      <c r="O5227"/>
      <c r="Q5227" t="s">
        <v>25</v>
      </c>
      <c r="R5227" s="1"/>
      <c r="S5227" s="1"/>
      <c r="T5227" s="1" t="s">
        <v>338</v>
      </c>
      <c r="U5227" s="1" t="s">
        <v>158</v>
      </c>
      <c r="V5227" t="s">
        <v>29</v>
      </c>
      <c r="W5227"/>
      <c r="X5227" t="s">
        <v>30</v>
      </c>
    </row>
    <row r="5228" spans="2:24">
      <c r="B5228" s="2" t="s">
        <v>7683</v>
      </c>
      <c r="C5228" s="1">
        <v>8089335533</v>
      </c>
      <c r="D5228" s="1"/>
      <c r="E5228" s="1"/>
      <c r="F5228" s="1"/>
      <c r="G5228" s="1" t="s">
        <v>5011</v>
      </c>
      <c r="H5228" s="1" t="s">
        <v>46</v>
      </c>
      <c r="I5228"/>
      <c r="J5228"/>
      <c r="K5228"/>
      <c r="L5228"/>
      <c r="M5228"/>
      <c r="N5228"/>
      <c r="O5228"/>
      <c r="Q5228" t="s">
        <v>25</v>
      </c>
      <c r="R5228" s="1" t="s">
        <v>7684</v>
      </c>
      <c r="S5228" s="1"/>
      <c r="T5228" s="1" t="s">
        <v>1435</v>
      </c>
      <c r="U5228" s="1" t="s">
        <v>60</v>
      </c>
      <c r="V5228" t="s">
        <v>29</v>
      </c>
      <c r="W5228"/>
      <c r="X5228" t="s">
        <v>30</v>
      </c>
    </row>
    <row r="5229" spans="2:24">
      <c r="B5229" s="2" t="s">
        <v>7685</v>
      </c>
      <c r="C5229" s="1">
        <v>9418293323</v>
      </c>
      <c r="D5229" s="1"/>
      <c r="E5229" s="1"/>
      <c r="F5229" s="1"/>
      <c r="G5229" s="1" t="s">
        <v>45</v>
      </c>
      <c r="H5229" s="1" t="s">
        <v>57</v>
      </c>
      <c r="I5229"/>
      <c r="J5229"/>
      <c r="K5229"/>
      <c r="L5229"/>
      <c r="M5229"/>
      <c r="N5229"/>
      <c r="O5229"/>
      <c r="Q5229" t="s">
        <v>25</v>
      </c>
      <c r="R5229" s="1" t="s">
        <v>7686</v>
      </c>
      <c r="S5229" s="1"/>
      <c r="T5229" s="1" t="s">
        <v>2113</v>
      </c>
      <c r="U5229" s="1" t="s">
        <v>477</v>
      </c>
      <c r="V5229" t="s">
        <v>29</v>
      </c>
      <c r="W5229"/>
      <c r="X5229" t="s">
        <v>30</v>
      </c>
    </row>
    <row r="5230" spans="2:24">
      <c r="B5230" s="2" t="s">
        <v>7687</v>
      </c>
      <c r="C5230" s="1">
        <v>7008559146</v>
      </c>
      <c r="D5230" s="1"/>
      <c r="E5230" s="1"/>
      <c r="F5230" s="1"/>
      <c r="G5230" s="1" t="s">
        <v>72</v>
      </c>
      <c r="H5230" s="1" t="s">
        <v>46</v>
      </c>
      <c r="I5230"/>
      <c r="J5230"/>
      <c r="K5230"/>
      <c r="L5230"/>
      <c r="M5230"/>
      <c r="N5230"/>
      <c r="O5230"/>
      <c r="Q5230" t="s">
        <v>25</v>
      </c>
      <c r="R5230" s="1"/>
      <c r="S5230" s="1"/>
      <c r="T5230" s="1" t="s">
        <v>789</v>
      </c>
      <c r="U5230" s="1" t="s">
        <v>53</v>
      </c>
      <c r="V5230" t="s">
        <v>29</v>
      </c>
      <c r="W5230"/>
      <c r="X5230" t="s">
        <v>30</v>
      </c>
    </row>
    <row r="5231" spans="2:24">
      <c r="B5231" s="2" t="s">
        <v>7688</v>
      </c>
      <c r="C5231" s="1">
        <v>7992320260</v>
      </c>
      <c r="D5231" s="1"/>
      <c r="E5231" s="1"/>
      <c r="F5231" s="1"/>
      <c r="G5231" s="1" t="s">
        <v>72</v>
      </c>
      <c r="H5231" s="1" t="s">
        <v>247</v>
      </c>
      <c r="I5231"/>
      <c r="J5231"/>
      <c r="K5231"/>
      <c r="L5231"/>
      <c r="M5231"/>
      <c r="N5231"/>
      <c r="O5231"/>
      <c r="Q5231" t="s">
        <v>25</v>
      </c>
      <c r="R5231" s="1" t="s">
        <v>7689</v>
      </c>
      <c r="S5231" s="1"/>
      <c r="T5231" s="1" t="s">
        <v>3535</v>
      </c>
      <c r="U5231" s="1" t="s">
        <v>158</v>
      </c>
      <c r="V5231" t="s">
        <v>29</v>
      </c>
      <c r="W5231"/>
      <c r="X5231" t="s">
        <v>30</v>
      </c>
    </row>
    <row r="5232" spans="2:24">
      <c r="B5232" s="2" t="s">
        <v>7690</v>
      </c>
      <c r="C5232" s="1">
        <v>7210580307</v>
      </c>
      <c r="D5232" s="1"/>
      <c r="E5232" s="1"/>
      <c r="F5232" s="1"/>
      <c r="G5232" s="1" t="s">
        <v>56</v>
      </c>
      <c r="H5232" s="1" t="s">
        <v>46</v>
      </c>
      <c r="I5232"/>
      <c r="J5232"/>
      <c r="K5232"/>
      <c r="L5232"/>
      <c r="M5232"/>
      <c r="N5232"/>
      <c r="O5232"/>
      <c r="Q5232" t="s">
        <v>25</v>
      </c>
      <c r="R5232" s="1" t="s">
        <v>7691</v>
      </c>
      <c r="S5232" s="1"/>
      <c r="T5232" s="1" t="s">
        <v>73</v>
      </c>
      <c r="U5232" s="1" t="s">
        <v>53</v>
      </c>
      <c r="V5232" t="s">
        <v>29</v>
      </c>
      <c r="W5232"/>
      <c r="X5232" t="s">
        <v>30</v>
      </c>
    </row>
    <row r="5233" spans="2:24">
      <c r="B5233" s="2" t="s">
        <v>7692</v>
      </c>
      <c r="C5233" s="1">
        <v>9817023330</v>
      </c>
      <c r="D5233" s="1"/>
      <c r="E5233" s="1"/>
      <c r="F5233" s="1"/>
      <c r="G5233" s="1" t="s">
        <v>146</v>
      </c>
      <c r="H5233" s="1" t="s">
        <v>476</v>
      </c>
      <c r="I5233"/>
      <c r="J5233"/>
      <c r="K5233"/>
      <c r="L5233"/>
      <c r="M5233"/>
      <c r="N5233"/>
      <c r="O5233"/>
      <c r="Q5233" t="s">
        <v>25</v>
      </c>
      <c r="R5233" s="1"/>
      <c r="S5233" s="1"/>
      <c r="T5233" s="1" t="s">
        <v>7693</v>
      </c>
      <c r="U5233" s="1" t="s">
        <v>477</v>
      </c>
      <c r="V5233" t="s">
        <v>29</v>
      </c>
      <c r="W5233"/>
      <c r="X5233" t="s">
        <v>30</v>
      </c>
    </row>
    <row r="5234" spans="2:24">
      <c r="B5234" s="2" t="s">
        <v>7694</v>
      </c>
      <c r="C5234" s="1">
        <v>9961233441</v>
      </c>
      <c r="D5234" s="1"/>
      <c r="E5234" s="1"/>
      <c r="F5234" s="1"/>
      <c r="G5234" s="1" t="s">
        <v>915</v>
      </c>
      <c r="H5234" s="1" t="s">
        <v>46</v>
      </c>
      <c r="I5234"/>
      <c r="J5234"/>
      <c r="K5234"/>
      <c r="L5234"/>
      <c r="M5234"/>
      <c r="N5234"/>
      <c r="O5234"/>
      <c r="Q5234" t="s">
        <v>25</v>
      </c>
      <c r="R5234" s="1"/>
      <c r="S5234" s="1"/>
      <c r="T5234" s="1" t="s">
        <v>792</v>
      </c>
      <c r="U5234" s="1" t="s">
        <v>60</v>
      </c>
      <c r="V5234" t="s">
        <v>29</v>
      </c>
      <c r="W5234"/>
      <c r="X5234" t="s">
        <v>30</v>
      </c>
    </row>
    <row r="5235" spans="2:24">
      <c r="B5235" s="2" t="s">
        <v>7695</v>
      </c>
      <c r="C5235" s="1">
        <v>7974020038</v>
      </c>
      <c r="D5235" s="1"/>
      <c r="E5235" s="1"/>
      <c r="F5235" s="1"/>
      <c r="G5235" s="1" t="s">
        <v>72</v>
      </c>
      <c r="H5235" s="1" t="s">
        <v>331</v>
      </c>
      <c r="I5235"/>
      <c r="J5235"/>
      <c r="K5235"/>
      <c r="L5235"/>
      <c r="M5235"/>
      <c r="N5235"/>
      <c r="O5235"/>
      <c r="Q5235" t="s">
        <v>25</v>
      </c>
      <c r="R5235" s="1" t="s">
        <v>7696</v>
      </c>
      <c r="S5235" s="1"/>
      <c r="T5235" s="1" t="s">
        <v>273</v>
      </c>
      <c r="U5235" s="1" t="s">
        <v>185</v>
      </c>
      <c r="V5235" t="s">
        <v>29</v>
      </c>
      <c r="W5235"/>
      <c r="X5235" t="s">
        <v>30</v>
      </c>
    </row>
    <row r="5236" spans="2:24">
      <c r="B5236" s="2" t="s">
        <v>7697</v>
      </c>
      <c r="C5236" s="1">
        <v>8448169676</v>
      </c>
      <c r="D5236" s="1"/>
      <c r="E5236" s="1"/>
      <c r="F5236" s="1"/>
      <c r="G5236" s="1" t="s">
        <v>72</v>
      </c>
      <c r="H5236" s="1" t="s">
        <v>46</v>
      </c>
      <c r="I5236"/>
      <c r="J5236"/>
      <c r="K5236"/>
      <c r="L5236"/>
      <c r="M5236"/>
      <c r="N5236"/>
      <c r="O5236"/>
      <c r="Q5236" t="s">
        <v>25</v>
      </c>
      <c r="R5236" s="1"/>
      <c r="S5236" s="1"/>
      <c r="T5236" s="1" t="s">
        <v>39</v>
      </c>
      <c r="U5236" s="1" t="s">
        <v>28</v>
      </c>
      <c r="V5236" t="s">
        <v>29</v>
      </c>
      <c r="W5236"/>
      <c r="X5236" t="s">
        <v>30</v>
      </c>
    </row>
    <row r="5237" spans="2:24">
      <c r="B5237" s="2" t="s">
        <v>7698</v>
      </c>
      <c r="C5237" s="1">
        <v>7018523105</v>
      </c>
      <c r="D5237" s="1"/>
      <c r="E5237" s="1"/>
      <c r="F5237" s="1"/>
      <c r="G5237" s="1" t="s">
        <v>146</v>
      </c>
      <c r="H5237" s="1" t="s">
        <v>476</v>
      </c>
      <c r="I5237"/>
      <c r="J5237"/>
      <c r="K5237"/>
      <c r="L5237"/>
      <c r="M5237"/>
      <c r="N5237"/>
      <c r="O5237"/>
      <c r="Q5237" t="s">
        <v>25</v>
      </c>
      <c r="R5237" s="1"/>
      <c r="S5237" s="1"/>
      <c r="T5237" s="1" t="s">
        <v>2342</v>
      </c>
      <c r="U5237" s="1" t="s">
        <v>477</v>
      </c>
      <c r="V5237" t="s">
        <v>29</v>
      </c>
      <c r="W5237"/>
      <c r="X5237" t="s">
        <v>30</v>
      </c>
    </row>
    <row r="5238" spans="2:24">
      <c r="B5238" s="2" t="s">
        <v>7699</v>
      </c>
      <c r="C5238" s="1">
        <v>8999000007</v>
      </c>
      <c r="D5238" s="1"/>
      <c r="E5238" s="1"/>
      <c r="F5238" s="1"/>
      <c r="G5238" s="1" t="s">
        <v>45</v>
      </c>
      <c r="H5238" s="1" t="s">
        <v>231</v>
      </c>
      <c r="I5238"/>
      <c r="J5238"/>
      <c r="K5238"/>
      <c r="L5238"/>
      <c r="M5238"/>
      <c r="N5238"/>
      <c r="O5238"/>
      <c r="Q5238" t="s">
        <v>25</v>
      </c>
      <c r="R5238" s="1"/>
      <c r="S5238" s="1"/>
      <c r="T5238" s="1" t="s">
        <v>73</v>
      </c>
      <c r="U5238" s="1" t="s">
        <v>53</v>
      </c>
      <c r="V5238" t="s">
        <v>29</v>
      </c>
      <c r="W5238"/>
      <c r="X5238" t="s">
        <v>30</v>
      </c>
    </row>
    <row r="5239" spans="2:24">
      <c r="B5239" s="2" t="s">
        <v>7700</v>
      </c>
      <c r="C5239" s="1">
        <v>8384862750</v>
      </c>
      <c r="D5239" s="1"/>
      <c r="E5239" s="1"/>
      <c r="F5239" s="1"/>
      <c r="G5239" s="1" t="s">
        <v>230</v>
      </c>
      <c r="H5239" s="1" t="s">
        <v>57</v>
      </c>
      <c r="I5239"/>
      <c r="J5239"/>
      <c r="K5239"/>
      <c r="L5239"/>
      <c r="M5239"/>
      <c r="N5239"/>
      <c r="O5239"/>
      <c r="Q5239" t="s">
        <v>25</v>
      </c>
      <c r="R5239" s="1" t="s">
        <v>7701</v>
      </c>
      <c r="S5239" s="1"/>
      <c r="T5239" s="1" t="s">
        <v>286</v>
      </c>
      <c r="U5239" s="1" t="s">
        <v>28</v>
      </c>
      <c r="V5239" t="s">
        <v>29</v>
      </c>
      <c r="W5239"/>
      <c r="X5239" t="s">
        <v>30</v>
      </c>
    </row>
    <row r="5240" spans="2:24">
      <c r="B5240" s="2" t="s">
        <v>7702</v>
      </c>
      <c r="C5240" s="1">
        <v>9962233443</v>
      </c>
      <c r="D5240" s="1"/>
      <c r="E5240" s="1"/>
      <c r="F5240" s="1"/>
      <c r="G5240" s="1" t="s">
        <v>45</v>
      </c>
      <c r="H5240" s="1" t="s">
        <v>331</v>
      </c>
      <c r="I5240"/>
      <c r="J5240"/>
      <c r="K5240"/>
      <c r="L5240"/>
      <c r="M5240"/>
      <c r="N5240"/>
      <c r="O5240"/>
      <c r="Q5240" t="s">
        <v>25</v>
      </c>
      <c r="R5240" s="1" t="s">
        <v>7703</v>
      </c>
      <c r="S5240" s="1"/>
      <c r="T5240" s="1" t="s">
        <v>7704</v>
      </c>
      <c r="U5240" s="1" t="s">
        <v>179</v>
      </c>
      <c r="V5240" t="s">
        <v>29</v>
      </c>
      <c r="W5240"/>
      <c r="X5240" t="s">
        <v>30</v>
      </c>
    </row>
    <row r="5241" spans="2:24">
      <c r="B5241" s="2" t="s">
        <v>7705</v>
      </c>
      <c r="C5241" s="1">
        <v>9319105188</v>
      </c>
      <c r="D5241" s="1"/>
      <c r="E5241" s="1"/>
      <c r="F5241" s="1"/>
      <c r="G5241" s="1" t="s">
        <v>146</v>
      </c>
      <c r="H5241" s="1" t="s">
        <v>476</v>
      </c>
      <c r="I5241"/>
      <c r="J5241"/>
      <c r="K5241"/>
      <c r="L5241"/>
      <c r="M5241"/>
      <c r="N5241"/>
      <c r="O5241"/>
      <c r="Q5241" t="s">
        <v>25</v>
      </c>
      <c r="R5241" s="1" t="s">
        <v>7706</v>
      </c>
      <c r="S5241" s="1"/>
      <c r="T5241" s="1" t="s">
        <v>66</v>
      </c>
      <c r="U5241" s="1" t="s">
        <v>28</v>
      </c>
      <c r="V5241" t="s">
        <v>29</v>
      </c>
      <c r="W5241"/>
      <c r="X5241" t="s">
        <v>30</v>
      </c>
    </row>
    <row r="5242" spans="2:24">
      <c r="B5242" s="2" t="s">
        <v>7707</v>
      </c>
      <c r="C5242" s="1">
        <v>9917698892</v>
      </c>
      <c r="D5242" s="1"/>
      <c r="E5242" s="1"/>
      <c r="F5242" s="1"/>
      <c r="G5242" s="1" t="s">
        <v>45</v>
      </c>
      <c r="H5242" s="1" t="s">
        <v>247</v>
      </c>
      <c r="I5242"/>
      <c r="J5242"/>
      <c r="K5242"/>
      <c r="L5242"/>
      <c r="M5242"/>
      <c r="N5242"/>
      <c r="O5242"/>
      <c r="Q5242" t="s">
        <v>25</v>
      </c>
      <c r="R5242" s="1" t="s">
        <v>7708</v>
      </c>
      <c r="S5242" s="1"/>
      <c r="T5242" s="1" t="s">
        <v>73</v>
      </c>
      <c r="U5242" s="1" t="s">
        <v>53</v>
      </c>
      <c r="V5242" t="s">
        <v>29</v>
      </c>
      <c r="W5242"/>
      <c r="X5242" t="s">
        <v>30</v>
      </c>
    </row>
    <row r="5243" spans="2:24">
      <c r="B5243" s="2" t="s">
        <v>7709</v>
      </c>
      <c r="C5243" s="1">
        <f>919006158110</f>
        <v>919006158110</v>
      </c>
      <c r="D5243" s="1"/>
      <c r="E5243" s="1"/>
      <c r="F5243" s="1"/>
      <c r="G5243" s="1" t="s">
        <v>72</v>
      </c>
      <c r="H5243" s="1" t="s">
        <v>92</v>
      </c>
      <c r="I5243"/>
      <c r="J5243"/>
      <c r="K5243"/>
      <c r="L5243"/>
      <c r="M5243"/>
      <c r="N5243"/>
      <c r="O5243"/>
      <c r="Q5243" t="s">
        <v>25</v>
      </c>
      <c r="R5243" s="1"/>
      <c r="S5243" s="1"/>
      <c r="T5243" s="1" t="s">
        <v>7710</v>
      </c>
      <c r="U5243" s="1" t="s">
        <v>284</v>
      </c>
      <c r="V5243" t="s">
        <v>29</v>
      </c>
      <c r="W5243"/>
      <c r="X5243" t="s">
        <v>30</v>
      </c>
    </row>
    <row r="5244" spans="2:24">
      <c r="B5244" s="2" t="s">
        <v>7711</v>
      </c>
      <c r="C5244" s="1">
        <v>9958917203</v>
      </c>
      <c r="D5244" s="1"/>
      <c r="E5244" s="1"/>
      <c r="F5244" s="1"/>
      <c r="G5244" s="1" t="s">
        <v>72</v>
      </c>
      <c r="H5244" s="1" t="s">
        <v>46</v>
      </c>
      <c r="I5244"/>
      <c r="J5244"/>
      <c r="K5244"/>
      <c r="L5244"/>
      <c r="M5244"/>
      <c r="N5244"/>
      <c r="O5244"/>
      <c r="Q5244" t="s">
        <v>25</v>
      </c>
      <c r="R5244" s="1"/>
      <c r="S5244" s="1"/>
      <c r="T5244" s="1" t="s">
        <v>93</v>
      </c>
      <c r="U5244" s="1" t="s">
        <v>53</v>
      </c>
      <c r="V5244" t="s">
        <v>29</v>
      </c>
      <c r="W5244"/>
      <c r="X5244" t="s">
        <v>30</v>
      </c>
    </row>
    <row r="5245" spans="2:24">
      <c r="B5245" s="2" t="s">
        <v>7712</v>
      </c>
      <c r="C5245" s="1">
        <v>9344756963</v>
      </c>
      <c r="D5245" s="1"/>
      <c r="E5245" s="1"/>
      <c r="F5245" s="1"/>
      <c r="G5245" s="1" t="s">
        <v>45</v>
      </c>
      <c r="H5245" s="1" t="s">
        <v>57</v>
      </c>
      <c r="I5245"/>
      <c r="J5245"/>
      <c r="K5245"/>
      <c r="L5245"/>
      <c r="M5245"/>
      <c r="N5245"/>
      <c r="O5245"/>
      <c r="Q5245" t="s">
        <v>25</v>
      </c>
      <c r="R5245" s="1" t="s">
        <v>7713</v>
      </c>
      <c r="S5245" s="1"/>
      <c r="T5245" s="1" t="s">
        <v>1225</v>
      </c>
      <c r="U5245" s="1" t="s">
        <v>179</v>
      </c>
      <c r="V5245" t="s">
        <v>29</v>
      </c>
      <c r="W5245"/>
      <c r="X5245" t="s">
        <v>30</v>
      </c>
    </row>
    <row r="5246" spans="2:24">
      <c r="B5246" s="2" t="s">
        <v>7714</v>
      </c>
      <c r="C5246" s="1">
        <v>7406446201</v>
      </c>
      <c r="D5246" s="1"/>
      <c r="E5246" s="1"/>
      <c r="F5246" s="1"/>
      <c r="G5246" s="1" t="s">
        <v>5011</v>
      </c>
      <c r="H5246" s="1" t="s">
        <v>46</v>
      </c>
      <c r="I5246"/>
      <c r="J5246"/>
      <c r="K5246"/>
      <c r="L5246"/>
      <c r="M5246"/>
      <c r="N5246"/>
      <c r="O5246"/>
      <c r="Q5246" t="s">
        <v>25</v>
      </c>
      <c r="R5246" s="1" t="s">
        <v>7715</v>
      </c>
      <c r="S5246" s="1"/>
      <c r="T5246" s="1" t="s">
        <v>631</v>
      </c>
      <c r="U5246" s="1" t="s">
        <v>102</v>
      </c>
      <c r="V5246" t="s">
        <v>29</v>
      </c>
      <c r="W5246"/>
      <c r="X5246" t="s">
        <v>30</v>
      </c>
    </row>
    <row r="5247" spans="2:24">
      <c r="B5247" s="2" t="s">
        <v>7716</v>
      </c>
      <c r="C5247" s="1">
        <v>9810884445</v>
      </c>
      <c r="D5247" s="1"/>
      <c r="E5247" s="1"/>
      <c r="F5247" s="1"/>
      <c r="G5247" s="1" t="s">
        <v>72</v>
      </c>
      <c r="H5247" s="1" t="s">
        <v>231</v>
      </c>
      <c r="I5247"/>
      <c r="J5247"/>
      <c r="K5247"/>
      <c r="L5247"/>
      <c r="M5247"/>
      <c r="N5247"/>
      <c r="O5247"/>
      <c r="Q5247" t="s">
        <v>25</v>
      </c>
      <c r="R5247" s="1" t="s">
        <v>7717</v>
      </c>
      <c r="S5247" s="1"/>
      <c r="T5247" s="1" t="s">
        <v>93</v>
      </c>
      <c r="U5247" s="1" t="s">
        <v>53</v>
      </c>
      <c r="V5247" t="s">
        <v>29</v>
      </c>
      <c r="W5247"/>
      <c r="X5247" t="s">
        <v>30</v>
      </c>
    </row>
    <row r="5248" spans="2:24">
      <c r="B5248" s="2" t="s">
        <v>7718</v>
      </c>
      <c r="C5248" s="1">
        <f>919860027428</f>
        <v>919860027428</v>
      </c>
      <c r="D5248" s="1"/>
      <c r="E5248" s="1"/>
      <c r="F5248" s="1"/>
      <c r="G5248" s="1" t="s">
        <v>45</v>
      </c>
      <c r="H5248" s="1" t="s">
        <v>57</v>
      </c>
      <c r="I5248"/>
      <c r="J5248"/>
      <c r="K5248"/>
      <c r="L5248"/>
      <c r="M5248"/>
      <c r="N5248"/>
      <c r="O5248"/>
      <c r="Q5248" t="s">
        <v>25</v>
      </c>
      <c r="R5248" s="1" t="s">
        <v>7719</v>
      </c>
      <c r="S5248" s="1"/>
      <c r="T5248" s="1" t="s">
        <v>305</v>
      </c>
      <c r="U5248" s="1" t="s">
        <v>33</v>
      </c>
      <c r="V5248" t="s">
        <v>29</v>
      </c>
      <c r="W5248"/>
      <c r="X5248" t="s">
        <v>30</v>
      </c>
    </row>
    <row r="5249" spans="2:24">
      <c r="B5249" s="2" t="s">
        <v>7720</v>
      </c>
      <c r="C5249" s="1">
        <v>9310300310</v>
      </c>
      <c r="D5249" s="1"/>
      <c r="E5249" s="1"/>
      <c r="F5249" s="1"/>
      <c r="G5249" s="1" t="s">
        <v>72</v>
      </c>
      <c r="H5249" s="1" t="s">
        <v>57</v>
      </c>
      <c r="I5249"/>
      <c r="J5249"/>
      <c r="K5249"/>
      <c r="L5249"/>
      <c r="M5249"/>
      <c r="N5249"/>
      <c r="O5249"/>
      <c r="Q5249" t="s">
        <v>25</v>
      </c>
      <c r="R5249" s="1" t="s">
        <v>7721</v>
      </c>
      <c r="S5249" s="1"/>
      <c r="T5249" s="1" t="s">
        <v>93</v>
      </c>
      <c r="U5249" s="1" t="s">
        <v>53</v>
      </c>
      <c r="V5249" t="s">
        <v>29</v>
      </c>
      <c r="W5249"/>
      <c r="X5249" t="s">
        <v>30</v>
      </c>
    </row>
    <row r="5250" spans="2:24">
      <c r="B5250" s="2" t="s">
        <v>7722</v>
      </c>
      <c r="C5250" s="1">
        <v>9830009455</v>
      </c>
      <c r="D5250" s="1"/>
      <c r="E5250" s="1"/>
      <c r="F5250" s="1"/>
      <c r="G5250" s="1" t="s">
        <v>45</v>
      </c>
      <c r="H5250" s="1" t="s">
        <v>247</v>
      </c>
      <c r="I5250"/>
      <c r="J5250"/>
      <c r="K5250"/>
      <c r="L5250"/>
      <c r="M5250"/>
      <c r="N5250"/>
      <c r="O5250"/>
      <c r="Q5250" t="s">
        <v>25</v>
      </c>
      <c r="R5250" s="1"/>
      <c r="S5250" s="1"/>
      <c r="T5250" s="1" t="s">
        <v>7330</v>
      </c>
      <c r="U5250" s="1" t="s">
        <v>70</v>
      </c>
      <c r="V5250" t="s">
        <v>29</v>
      </c>
      <c r="W5250"/>
      <c r="X5250" t="s">
        <v>30</v>
      </c>
    </row>
    <row r="5251" spans="2:24">
      <c r="B5251" s="2" t="s">
        <v>7723</v>
      </c>
      <c r="C5251" s="1">
        <v>9990725358</v>
      </c>
      <c r="D5251" s="1"/>
      <c r="E5251" s="1"/>
      <c r="F5251" s="1"/>
      <c r="G5251" s="1" t="s">
        <v>72</v>
      </c>
      <c r="H5251" s="1" t="s">
        <v>57</v>
      </c>
      <c r="I5251"/>
      <c r="J5251"/>
      <c r="K5251"/>
      <c r="L5251"/>
      <c r="M5251"/>
      <c r="N5251"/>
      <c r="O5251"/>
      <c r="Q5251" t="s">
        <v>25</v>
      </c>
      <c r="R5251" s="1" t="s">
        <v>7724</v>
      </c>
      <c r="S5251" s="1"/>
      <c r="T5251" s="1" t="s">
        <v>39</v>
      </c>
      <c r="U5251" s="1" t="s">
        <v>28</v>
      </c>
      <c r="V5251" t="s">
        <v>29</v>
      </c>
      <c r="W5251"/>
      <c r="X5251" t="s">
        <v>30</v>
      </c>
    </row>
    <row r="5252" spans="2:24">
      <c r="B5252" s="2" t="s">
        <v>7725</v>
      </c>
      <c r="C5252" s="1">
        <v>9601875252</v>
      </c>
      <c r="D5252" s="1"/>
      <c r="E5252" s="1"/>
      <c r="F5252" s="1"/>
      <c r="G5252" s="1" t="s">
        <v>146</v>
      </c>
      <c r="H5252" s="1" t="s">
        <v>331</v>
      </c>
      <c r="I5252"/>
      <c r="J5252"/>
      <c r="K5252"/>
      <c r="L5252"/>
      <c r="M5252"/>
      <c r="N5252"/>
      <c r="O5252"/>
      <c r="Q5252" t="s">
        <v>25</v>
      </c>
      <c r="R5252" s="1"/>
      <c r="S5252" s="1"/>
      <c r="T5252" s="1" t="s">
        <v>305</v>
      </c>
      <c r="U5252" s="1" t="s">
        <v>33</v>
      </c>
      <c r="V5252" t="s">
        <v>29</v>
      </c>
      <c r="W5252"/>
      <c r="X5252" t="s">
        <v>30</v>
      </c>
    </row>
    <row r="5253" spans="2:24">
      <c r="B5253" s="2" t="s">
        <v>7726</v>
      </c>
      <c r="C5253" s="1">
        <v>9564188165</v>
      </c>
      <c r="D5253" s="1"/>
      <c r="E5253" s="1"/>
      <c r="F5253" s="1"/>
      <c r="G5253" s="1" t="s">
        <v>146</v>
      </c>
      <c r="H5253" s="1" t="s">
        <v>331</v>
      </c>
      <c r="I5253"/>
      <c r="J5253"/>
      <c r="K5253"/>
      <c r="L5253"/>
      <c r="M5253"/>
      <c r="N5253"/>
      <c r="O5253"/>
      <c r="Q5253" t="s">
        <v>25</v>
      </c>
      <c r="R5253" s="1" t="s">
        <v>7727</v>
      </c>
      <c r="S5253" s="1"/>
      <c r="T5253" s="1" t="s">
        <v>363</v>
      </c>
      <c r="U5253" s="1" t="s">
        <v>78</v>
      </c>
      <c r="V5253" t="s">
        <v>29</v>
      </c>
      <c r="W5253"/>
      <c r="X5253" t="s">
        <v>30</v>
      </c>
    </row>
    <row r="5254" spans="2:24">
      <c r="B5254" s="2" t="s">
        <v>7728</v>
      </c>
      <c r="C5254" s="1">
        <v>9539391239</v>
      </c>
      <c r="D5254" s="1"/>
      <c r="E5254" s="1"/>
      <c r="F5254" s="1"/>
      <c r="G5254" s="1" t="s">
        <v>45</v>
      </c>
      <c r="H5254" s="1" t="s">
        <v>92</v>
      </c>
      <c r="I5254"/>
      <c r="J5254"/>
      <c r="K5254"/>
      <c r="L5254"/>
      <c r="M5254"/>
      <c r="N5254"/>
      <c r="O5254"/>
      <c r="Q5254" t="s">
        <v>25</v>
      </c>
      <c r="R5254" s="1"/>
      <c r="S5254" s="1"/>
      <c r="T5254" s="1" t="s">
        <v>792</v>
      </c>
      <c r="U5254" s="1" t="s">
        <v>60</v>
      </c>
      <c r="V5254" t="s">
        <v>29</v>
      </c>
      <c r="W5254"/>
      <c r="X5254" t="s">
        <v>30</v>
      </c>
    </row>
    <row r="5255" spans="2:24">
      <c r="B5255" s="2" t="s">
        <v>7729</v>
      </c>
      <c r="C5255" s="1">
        <v>9238385001</v>
      </c>
      <c r="D5255" s="1"/>
      <c r="E5255" s="1"/>
      <c r="F5255" s="1"/>
      <c r="G5255" s="1" t="s">
        <v>45</v>
      </c>
      <c r="H5255" s="1" t="s">
        <v>695</v>
      </c>
      <c r="I5255"/>
      <c r="J5255"/>
      <c r="K5255"/>
      <c r="L5255"/>
      <c r="M5255"/>
      <c r="N5255"/>
      <c r="O5255"/>
      <c r="Q5255" t="s">
        <v>25</v>
      </c>
      <c r="R5255" s="1" t="s">
        <v>7730</v>
      </c>
      <c r="S5255" s="1"/>
      <c r="T5255" s="1" t="s">
        <v>962</v>
      </c>
      <c r="U5255" s="1" t="s">
        <v>240</v>
      </c>
      <c r="V5255" t="s">
        <v>29</v>
      </c>
      <c r="W5255"/>
      <c r="X5255" t="s">
        <v>30</v>
      </c>
    </row>
    <row r="5256" spans="2:24">
      <c r="B5256" s="2" t="s">
        <v>7731</v>
      </c>
      <c r="C5256" s="1">
        <v>9590252734</v>
      </c>
      <c r="D5256" s="1"/>
      <c r="E5256" s="1"/>
      <c r="F5256" s="1"/>
      <c r="G5256" s="1" t="s">
        <v>72</v>
      </c>
      <c r="H5256" s="1" t="s">
        <v>46</v>
      </c>
      <c r="I5256"/>
      <c r="J5256"/>
      <c r="K5256"/>
      <c r="L5256"/>
      <c r="M5256"/>
      <c r="N5256"/>
      <c r="O5256"/>
      <c r="Q5256" t="s">
        <v>25</v>
      </c>
      <c r="R5256" s="1" t="s">
        <v>7732</v>
      </c>
      <c r="S5256" s="1"/>
      <c r="T5256" s="1" t="s">
        <v>631</v>
      </c>
      <c r="U5256" s="1" t="s">
        <v>102</v>
      </c>
      <c r="V5256" t="s">
        <v>29</v>
      </c>
      <c r="W5256"/>
      <c r="X5256" t="s">
        <v>30</v>
      </c>
    </row>
    <row r="5257" spans="2:24">
      <c r="B5257" s="2" t="s">
        <v>7733</v>
      </c>
      <c r="C5257" s="1">
        <v>9934416091</v>
      </c>
      <c r="D5257" s="1"/>
      <c r="E5257" s="1"/>
      <c r="F5257" s="1"/>
      <c r="G5257" s="1" t="s">
        <v>56</v>
      </c>
      <c r="H5257" s="1" t="s">
        <v>247</v>
      </c>
      <c r="I5257"/>
      <c r="J5257"/>
      <c r="K5257"/>
      <c r="L5257"/>
      <c r="M5257"/>
      <c r="N5257"/>
      <c r="O5257"/>
      <c r="Q5257" t="s">
        <v>25</v>
      </c>
      <c r="R5257" s="1"/>
      <c r="S5257" s="1"/>
      <c r="T5257" s="1" t="s">
        <v>849</v>
      </c>
      <c r="U5257" s="1" t="s">
        <v>284</v>
      </c>
      <c r="V5257" t="s">
        <v>29</v>
      </c>
      <c r="W5257"/>
      <c r="X5257" t="s">
        <v>30</v>
      </c>
    </row>
    <row r="5258" spans="2:24">
      <c r="B5258" s="2" t="s">
        <v>7734</v>
      </c>
      <c r="C5258" s="1"/>
      <c r="D5258" s="1"/>
      <c r="E5258" s="1"/>
      <c r="F5258" s="1"/>
      <c r="G5258" s="1" t="s">
        <v>1216</v>
      </c>
      <c r="H5258" s="1" t="s">
        <v>92</v>
      </c>
      <c r="I5258"/>
      <c r="J5258"/>
      <c r="K5258"/>
      <c r="L5258"/>
      <c r="M5258"/>
      <c r="N5258"/>
      <c r="O5258"/>
      <c r="Q5258" t="s">
        <v>25</v>
      </c>
      <c r="R5258" s="1" t="s">
        <v>7735</v>
      </c>
      <c r="S5258" s="1"/>
      <c r="T5258" s="1" t="s">
        <v>849</v>
      </c>
      <c r="U5258" s="1" t="s">
        <v>284</v>
      </c>
      <c r="V5258" t="s">
        <v>29</v>
      </c>
      <c r="W5258"/>
      <c r="X5258" t="s">
        <v>30</v>
      </c>
    </row>
    <row r="5259" spans="2:24">
      <c r="B5259" s="2" t="s">
        <v>7736</v>
      </c>
      <c r="C5259" s="1">
        <v>7000944815</v>
      </c>
      <c r="D5259" s="1"/>
      <c r="E5259" s="1"/>
      <c r="F5259" s="1"/>
      <c r="G5259" s="1" t="s">
        <v>72</v>
      </c>
      <c r="H5259" s="1" t="s">
        <v>57</v>
      </c>
      <c r="I5259"/>
      <c r="J5259"/>
      <c r="K5259"/>
      <c r="L5259"/>
      <c r="M5259"/>
      <c r="N5259"/>
      <c r="O5259"/>
      <c r="Q5259" t="s">
        <v>25</v>
      </c>
      <c r="R5259" s="1" t="s">
        <v>7737</v>
      </c>
      <c r="S5259" s="1"/>
      <c r="T5259" s="1" t="s">
        <v>32</v>
      </c>
      <c r="U5259" s="1" t="s">
        <v>33</v>
      </c>
      <c r="V5259" t="s">
        <v>29</v>
      </c>
      <c r="W5259"/>
      <c r="X5259" t="s">
        <v>30</v>
      </c>
    </row>
    <row r="5260" spans="2:24">
      <c r="B5260" s="2" t="s">
        <v>7738</v>
      </c>
      <c r="C5260" s="1">
        <v>9278680857</v>
      </c>
      <c r="D5260" s="1"/>
      <c r="E5260" s="1"/>
      <c r="F5260" s="1"/>
      <c r="G5260" s="1" t="s">
        <v>146</v>
      </c>
      <c r="H5260" s="1" t="s">
        <v>476</v>
      </c>
      <c r="I5260"/>
      <c r="J5260"/>
      <c r="K5260"/>
      <c r="L5260"/>
      <c r="M5260"/>
      <c r="N5260"/>
      <c r="O5260"/>
      <c r="Q5260" t="s">
        <v>25</v>
      </c>
      <c r="R5260" s="1" t="s">
        <v>7739</v>
      </c>
      <c r="S5260" s="1"/>
      <c r="T5260" s="1" t="s">
        <v>2799</v>
      </c>
      <c r="U5260" s="1" t="s">
        <v>28</v>
      </c>
      <c r="V5260" t="s">
        <v>29</v>
      </c>
      <c r="W5260"/>
      <c r="X5260" t="s">
        <v>30</v>
      </c>
    </row>
    <row r="5261" spans="2:24">
      <c r="B5261" s="2" t="s">
        <v>7740</v>
      </c>
      <c r="C5261" s="1">
        <v>9443628249</v>
      </c>
      <c r="D5261" s="1"/>
      <c r="E5261" s="1"/>
      <c r="F5261" s="1"/>
      <c r="G5261" s="1" t="s">
        <v>731</v>
      </c>
      <c r="H5261" s="1" t="s">
        <v>46</v>
      </c>
      <c r="I5261"/>
      <c r="J5261"/>
      <c r="K5261"/>
      <c r="L5261"/>
      <c r="M5261"/>
      <c r="N5261"/>
      <c r="O5261"/>
      <c r="Q5261" t="s">
        <v>25</v>
      </c>
      <c r="R5261" s="1" t="s">
        <v>7741</v>
      </c>
      <c r="S5261" s="1"/>
      <c r="T5261" s="1" t="s">
        <v>3865</v>
      </c>
      <c r="U5261" s="1" t="s">
        <v>179</v>
      </c>
      <c r="V5261" t="s">
        <v>29</v>
      </c>
      <c r="W5261"/>
      <c r="X5261" t="s">
        <v>30</v>
      </c>
    </row>
    <row r="5262" spans="2:24">
      <c r="B5262" s="2" t="s">
        <v>7742</v>
      </c>
      <c r="C5262" s="1">
        <v>9884335486</v>
      </c>
      <c r="D5262" s="1"/>
      <c r="E5262" s="1"/>
      <c r="F5262" s="1"/>
      <c r="G5262" s="1" t="s">
        <v>45</v>
      </c>
      <c r="H5262" s="1" t="s">
        <v>57</v>
      </c>
      <c r="I5262"/>
      <c r="J5262"/>
      <c r="K5262"/>
      <c r="L5262"/>
      <c r="M5262"/>
      <c r="N5262"/>
      <c r="O5262"/>
      <c r="Q5262" t="s">
        <v>25</v>
      </c>
      <c r="R5262" s="1"/>
      <c r="S5262" s="1"/>
      <c r="T5262" s="1" t="s">
        <v>258</v>
      </c>
      <c r="U5262" s="1" t="s">
        <v>179</v>
      </c>
      <c r="V5262" t="s">
        <v>29</v>
      </c>
      <c r="W5262"/>
      <c r="X5262" t="s">
        <v>30</v>
      </c>
    </row>
    <row r="5263" spans="2:24">
      <c r="B5263" s="2" t="s">
        <v>7743</v>
      </c>
      <c r="C5263" s="1">
        <v>9595954182</v>
      </c>
      <c r="D5263" s="1"/>
      <c r="E5263" s="1"/>
      <c r="F5263" s="1"/>
      <c r="G5263" s="1" t="s">
        <v>146</v>
      </c>
      <c r="H5263" s="1" t="s">
        <v>247</v>
      </c>
      <c r="I5263"/>
      <c r="J5263"/>
      <c r="K5263"/>
      <c r="L5263"/>
      <c r="M5263"/>
      <c r="N5263"/>
      <c r="O5263"/>
      <c r="Q5263" t="s">
        <v>25</v>
      </c>
      <c r="R5263" s="1" t="s">
        <v>7744</v>
      </c>
      <c r="S5263" s="1"/>
      <c r="T5263" s="1" t="s">
        <v>7745</v>
      </c>
      <c r="U5263" s="1" t="s">
        <v>33</v>
      </c>
      <c r="V5263" t="s">
        <v>29</v>
      </c>
      <c r="W5263"/>
      <c r="X5263" t="s">
        <v>30</v>
      </c>
    </row>
    <row r="5264" spans="2:24">
      <c r="B5264" s="2" t="s">
        <v>7746</v>
      </c>
      <c r="C5264" s="1">
        <v>9818798444</v>
      </c>
      <c r="D5264" s="1"/>
      <c r="E5264" s="1"/>
      <c r="F5264" s="1"/>
      <c r="G5264" s="1" t="s">
        <v>56</v>
      </c>
      <c r="H5264" s="1" t="s">
        <v>247</v>
      </c>
      <c r="I5264"/>
      <c r="J5264"/>
      <c r="K5264"/>
      <c r="L5264"/>
      <c r="M5264"/>
      <c r="N5264"/>
      <c r="O5264"/>
      <c r="Q5264" t="s">
        <v>25</v>
      </c>
      <c r="R5264" s="1" t="s">
        <v>7747</v>
      </c>
      <c r="S5264" s="1"/>
      <c r="T5264" s="1" t="s">
        <v>73</v>
      </c>
      <c r="U5264" s="1" t="s">
        <v>53</v>
      </c>
      <c r="V5264" t="s">
        <v>29</v>
      </c>
      <c r="W5264"/>
      <c r="X5264" t="s">
        <v>30</v>
      </c>
    </row>
    <row r="5265" spans="2:24">
      <c r="B5265" s="2" t="s">
        <v>7748</v>
      </c>
      <c r="C5265" s="1">
        <v>7986009507</v>
      </c>
      <c r="D5265" s="1"/>
      <c r="E5265" s="1"/>
      <c r="F5265" s="1"/>
      <c r="G5265" s="1" t="s">
        <v>72</v>
      </c>
      <c r="H5265" s="1" t="s">
        <v>57</v>
      </c>
      <c r="I5265"/>
      <c r="J5265"/>
      <c r="K5265"/>
      <c r="L5265"/>
      <c r="M5265"/>
      <c r="N5265"/>
      <c r="O5265"/>
      <c r="Q5265" t="s">
        <v>25</v>
      </c>
      <c r="R5265" s="1" t="s">
        <v>7749</v>
      </c>
      <c r="S5265" s="1"/>
      <c r="T5265" s="1" t="s">
        <v>1171</v>
      </c>
      <c r="U5265" s="1" t="s">
        <v>90</v>
      </c>
      <c r="V5265" t="s">
        <v>29</v>
      </c>
      <c r="W5265"/>
      <c r="X5265" t="s">
        <v>30</v>
      </c>
    </row>
    <row r="5266" spans="2:24">
      <c r="B5266" s="2" t="s">
        <v>7750</v>
      </c>
      <c r="C5266" s="1">
        <v>9812063990</v>
      </c>
      <c r="D5266" s="1"/>
      <c r="E5266" s="1"/>
      <c r="F5266" s="1"/>
      <c r="G5266" s="1" t="s">
        <v>72</v>
      </c>
      <c r="H5266" s="1" t="s">
        <v>247</v>
      </c>
      <c r="I5266"/>
      <c r="J5266"/>
      <c r="K5266"/>
      <c r="L5266"/>
      <c r="M5266"/>
      <c r="N5266"/>
      <c r="O5266"/>
      <c r="Q5266" t="s">
        <v>25</v>
      </c>
      <c r="R5266" s="1"/>
      <c r="S5266" s="1"/>
      <c r="T5266" s="1" t="s">
        <v>608</v>
      </c>
      <c r="U5266" s="1" t="s">
        <v>78</v>
      </c>
      <c r="V5266" t="s">
        <v>29</v>
      </c>
      <c r="W5266"/>
      <c r="X5266" t="s">
        <v>30</v>
      </c>
    </row>
    <row r="5267" spans="2:24">
      <c r="B5267" s="2" t="s">
        <v>7751</v>
      </c>
      <c r="C5267" s="1">
        <v>7503399612</v>
      </c>
      <c r="D5267" s="1"/>
      <c r="E5267" s="1"/>
      <c r="F5267" s="1"/>
      <c r="G5267" s="1" t="s">
        <v>72</v>
      </c>
      <c r="H5267" s="1" t="s">
        <v>46</v>
      </c>
      <c r="I5267"/>
      <c r="J5267"/>
      <c r="K5267"/>
      <c r="L5267"/>
      <c r="M5267"/>
      <c r="N5267"/>
      <c r="O5267"/>
      <c r="Q5267" t="s">
        <v>25</v>
      </c>
      <c r="R5267" s="1"/>
      <c r="S5267" s="1"/>
      <c r="T5267" s="1" t="s">
        <v>39</v>
      </c>
      <c r="U5267" s="1" t="s">
        <v>28</v>
      </c>
      <c r="V5267" t="s">
        <v>29</v>
      </c>
      <c r="W5267"/>
      <c r="X5267" t="s">
        <v>30</v>
      </c>
    </row>
    <row r="5268" spans="2:24">
      <c r="B5268" s="2" t="s">
        <v>7752</v>
      </c>
      <c r="C5268" s="1">
        <v>9922213908</v>
      </c>
      <c r="D5268" s="1"/>
      <c r="E5268" s="1"/>
      <c r="F5268" s="1"/>
      <c r="G5268" s="1" t="s">
        <v>45</v>
      </c>
      <c r="H5268" s="1" t="s">
        <v>57</v>
      </c>
      <c r="I5268"/>
      <c r="J5268"/>
      <c r="K5268"/>
      <c r="L5268"/>
      <c r="M5268"/>
      <c r="N5268"/>
      <c r="O5268"/>
      <c r="Q5268" t="s">
        <v>25</v>
      </c>
      <c r="R5268" s="1" t="s">
        <v>7753</v>
      </c>
      <c r="S5268" s="1"/>
      <c r="T5268" s="1" t="s">
        <v>480</v>
      </c>
      <c r="U5268" s="1" t="s">
        <v>33</v>
      </c>
      <c r="V5268" t="s">
        <v>29</v>
      </c>
      <c r="W5268"/>
      <c r="X5268" t="s">
        <v>30</v>
      </c>
    </row>
    <row r="5269" spans="2:24">
      <c r="B5269" s="2" t="s">
        <v>7754</v>
      </c>
      <c r="C5269" s="1">
        <v>8983448787</v>
      </c>
      <c r="D5269" s="1"/>
      <c r="E5269" s="1"/>
      <c r="F5269" s="1"/>
      <c r="G5269" s="1" t="s">
        <v>146</v>
      </c>
      <c r="H5269" s="1" t="s">
        <v>247</v>
      </c>
      <c r="I5269"/>
      <c r="J5269"/>
      <c r="K5269"/>
      <c r="L5269"/>
      <c r="M5269"/>
      <c r="N5269"/>
      <c r="O5269"/>
      <c r="Q5269" t="s">
        <v>25</v>
      </c>
      <c r="R5269" s="1" t="s">
        <v>7755</v>
      </c>
      <c r="S5269" s="1"/>
      <c r="T5269" s="1" t="s">
        <v>142</v>
      </c>
      <c r="U5269" s="1" t="s">
        <v>33</v>
      </c>
      <c r="V5269" t="s">
        <v>29</v>
      </c>
      <c r="W5269"/>
      <c r="X5269" t="s">
        <v>30</v>
      </c>
    </row>
    <row r="5270" spans="2:24">
      <c r="B5270" s="2" t="s">
        <v>7756</v>
      </c>
      <c r="C5270" s="1">
        <v>9946825999</v>
      </c>
      <c r="D5270" s="1"/>
      <c r="E5270" s="1"/>
      <c r="F5270" s="1"/>
      <c r="G5270" s="1" t="s">
        <v>146</v>
      </c>
      <c r="H5270" s="1" t="s">
        <v>476</v>
      </c>
      <c r="I5270"/>
      <c r="J5270"/>
      <c r="K5270"/>
      <c r="L5270"/>
      <c r="M5270"/>
      <c r="N5270"/>
      <c r="O5270"/>
      <c r="Q5270" t="s">
        <v>25</v>
      </c>
      <c r="R5270" s="1" t="s">
        <v>7757</v>
      </c>
      <c r="S5270" s="1"/>
      <c r="T5270" s="1" t="s">
        <v>220</v>
      </c>
      <c r="U5270" s="1" t="s">
        <v>60</v>
      </c>
      <c r="V5270" t="s">
        <v>29</v>
      </c>
      <c r="W5270"/>
      <c r="X5270" t="s">
        <v>30</v>
      </c>
    </row>
    <row r="5271" spans="2:24">
      <c r="B5271" s="2" t="s">
        <v>7758</v>
      </c>
      <c r="C5271" s="1">
        <v>9310141980</v>
      </c>
      <c r="D5271" s="1"/>
      <c r="E5271" s="1"/>
      <c r="F5271" s="1"/>
      <c r="G5271" s="1" t="s">
        <v>45</v>
      </c>
      <c r="H5271" s="1" t="s">
        <v>46</v>
      </c>
      <c r="I5271"/>
      <c r="J5271"/>
      <c r="K5271"/>
      <c r="L5271"/>
      <c r="M5271"/>
      <c r="N5271"/>
      <c r="O5271"/>
      <c r="Q5271" t="s">
        <v>25</v>
      </c>
      <c r="R5271" s="1" t="s">
        <v>7759</v>
      </c>
      <c r="S5271" s="1"/>
      <c r="T5271" s="1" t="s">
        <v>1093</v>
      </c>
      <c r="U5271" s="1" t="s">
        <v>28</v>
      </c>
      <c r="V5271" t="s">
        <v>29</v>
      </c>
      <c r="W5271"/>
      <c r="X5271" t="s">
        <v>30</v>
      </c>
    </row>
    <row r="5272" spans="2:24">
      <c r="B5272" s="2" t="s">
        <v>7760</v>
      </c>
      <c r="C5272" s="1">
        <v>8327766379</v>
      </c>
      <c r="D5272" s="1"/>
      <c r="E5272" s="1"/>
      <c r="F5272" s="1"/>
      <c r="G5272" s="1" t="s">
        <v>146</v>
      </c>
      <c r="H5272" s="1" t="s">
        <v>1268</v>
      </c>
      <c r="I5272"/>
      <c r="J5272"/>
      <c r="K5272"/>
      <c r="L5272"/>
      <c r="M5272"/>
      <c r="N5272"/>
      <c r="O5272"/>
      <c r="Q5272" t="s">
        <v>25</v>
      </c>
      <c r="R5272" s="1" t="s">
        <v>7761</v>
      </c>
      <c r="S5272" s="1"/>
      <c r="T5272" s="1" t="s">
        <v>5642</v>
      </c>
      <c r="U5272" s="1" t="s">
        <v>240</v>
      </c>
      <c r="V5272" t="s">
        <v>29</v>
      </c>
      <c r="W5272"/>
      <c r="X5272" t="s">
        <v>30</v>
      </c>
    </row>
    <row r="5273" spans="2:24">
      <c r="B5273" s="2" t="s">
        <v>7762</v>
      </c>
      <c r="C5273" s="1">
        <v>9413279966</v>
      </c>
      <c r="D5273" s="1"/>
      <c r="E5273" s="1"/>
      <c r="F5273" s="1"/>
      <c r="G5273" s="1" t="s">
        <v>146</v>
      </c>
      <c r="H5273" s="1" t="s">
        <v>1268</v>
      </c>
      <c r="I5273"/>
      <c r="J5273"/>
      <c r="K5273"/>
      <c r="L5273"/>
      <c r="M5273"/>
      <c r="N5273"/>
      <c r="O5273"/>
      <c r="Q5273" t="s">
        <v>25</v>
      </c>
      <c r="R5273" s="1"/>
      <c r="S5273" s="1"/>
      <c r="T5273" s="1" t="s">
        <v>47</v>
      </c>
      <c r="U5273" s="1" t="s">
        <v>43</v>
      </c>
      <c r="V5273" t="s">
        <v>29</v>
      </c>
      <c r="W5273"/>
      <c r="X5273" t="s">
        <v>30</v>
      </c>
    </row>
    <row r="5274" spans="2:24">
      <c r="B5274" s="2" t="s">
        <v>7763</v>
      </c>
      <c r="C5274" s="1">
        <v>9312217489</v>
      </c>
      <c r="D5274" s="1"/>
      <c r="E5274" s="1"/>
      <c r="F5274" s="1"/>
      <c r="G5274" s="1" t="s">
        <v>146</v>
      </c>
      <c r="H5274" s="1" t="s">
        <v>331</v>
      </c>
      <c r="I5274"/>
      <c r="J5274"/>
      <c r="K5274"/>
      <c r="L5274"/>
      <c r="M5274"/>
      <c r="N5274"/>
      <c r="O5274"/>
      <c r="Q5274" t="s">
        <v>25</v>
      </c>
      <c r="R5274" s="1" t="s">
        <v>7764</v>
      </c>
      <c r="S5274" s="1"/>
      <c r="T5274" s="1" t="s">
        <v>301</v>
      </c>
      <c r="U5274" s="1" t="s">
        <v>53</v>
      </c>
      <c r="V5274" t="s">
        <v>29</v>
      </c>
      <c r="W5274"/>
      <c r="X5274" t="s">
        <v>30</v>
      </c>
    </row>
    <row r="5275" spans="2:24">
      <c r="B5275" s="2" t="s">
        <v>7765</v>
      </c>
      <c r="C5275" s="1">
        <v>9561476252</v>
      </c>
      <c r="D5275" s="1"/>
      <c r="E5275" s="1"/>
      <c r="F5275" s="1"/>
      <c r="G5275" s="1" t="s">
        <v>146</v>
      </c>
      <c r="H5275" s="1" t="s">
        <v>247</v>
      </c>
      <c r="I5275"/>
      <c r="J5275"/>
      <c r="K5275"/>
      <c r="L5275"/>
      <c r="M5275"/>
      <c r="N5275"/>
      <c r="O5275"/>
      <c r="Q5275" t="s">
        <v>25</v>
      </c>
      <c r="R5275" s="1" t="s">
        <v>7766</v>
      </c>
      <c r="S5275" s="1"/>
      <c r="T5275" s="1" t="s">
        <v>2921</v>
      </c>
      <c r="U5275" s="1" t="s">
        <v>33</v>
      </c>
      <c r="V5275" t="s">
        <v>29</v>
      </c>
      <c r="W5275"/>
      <c r="X5275" t="s">
        <v>30</v>
      </c>
    </row>
    <row r="5276" spans="2:24">
      <c r="B5276" s="2" t="s">
        <v>7767</v>
      </c>
      <c r="C5276" s="1">
        <v>8427637786</v>
      </c>
      <c r="D5276" s="1"/>
      <c r="E5276" s="1"/>
      <c r="F5276" s="1"/>
      <c r="G5276" s="1" t="s">
        <v>45</v>
      </c>
      <c r="H5276" s="1" t="s">
        <v>331</v>
      </c>
      <c r="I5276"/>
      <c r="J5276"/>
      <c r="K5276"/>
      <c r="L5276"/>
      <c r="M5276"/>
      <c r="N5276"/>
      <c r="O5276"/>
      <c r="Q5276" t="s">
        <v>25</v>
      </c>
      <c r="R5276" s="1"/>
      <c r="S5276" s="1"/>
      <c r="T5276" s="1" t="s">
        <v>5646</v>
      </c>
      <c r="U5276" s="1" t="s">
        <v>90</v>
      </c>
      <c r="V5276" t="s">
        <v>29</v>
      </c>
      <c r="W5276"/>
      <c r="X5276" t="s">
        <v>30</v>
      </c>
    </row>
    <row r="5277" spans="2:24">
      <c r="B5277" s="2" t="s">
        <v>7768</v>
      </c>
      <c r="C5277" s="1">
        <v>9999988451</v>
      </c>
      <c r="D5277" s="1"/>
      <c r="E5277" s="1"/>
      <c r="F5277" s="1"/>
      <c r="G5277" s="1" t="s">
        <v>146</v>
      </c>
      <c r="H5277" s="1" t="s">
        <v>247</v>
      </c>
      <c r="I5277"/>
      <c r="J5277"/>
      <c r="K5277"/>
      <c r="L5277"/>
      <c r="M5277"/>
      <c r="N5277"/>
      <c r="O5277"/>
      <c r="Q5277" t="s">
        <v>25</v>
      </c>
      <c r="R5277" s="1" t="s">
        <v>7769</v>
      </c>
      <c r="S5277" s="1"/>
      <c r="T5277" s="1" t="s">
        <v>374</v>
      </c>
      <c r="U5277" s="1" t="s">
        <v>78</v>
      </c>
      <c r="V5277" t="s">
        <v>29</v>
      </c>
      <c r="W5277"/>
      <c r="X5277" t="s">
        <v>30</v>
      </c>
    </row>
    <row r="5278" spans="2:24">
      <c r="B5278" s="2" t="s">
        <v>7770</v>
      </c>
      <c r="C5278" s="1">
        <v>9413066558</v>
      </c>
      <c r="D5278" s="1"/>
      <c r="E5278" s="1"/>
      <c r="F5278" s="1"/>
      <c r="G5278" s="1" t="s">
        <v>146</v>
      </c>
      <c r="H5278" s="1" t="s">
        <v>331</v>
      </c>
      <c r="I5278"/>
      <c r="J5278"/>
      <c r="K5278"/>
      <c r="L5278"/>
      <c r="M5278"/>
      <c r="N5278"/>
      <c r="O5278"/>
      <c r="Q5278" t="s">
        <v>25</v>
      </c>
      <c r="R5278" s="1" t="s">
        <v>7771</v>
      </c>
      <c r="S5278" s="1"/>
      <c r="T5278" s="1" t="s">
        <v>86</v>
      </c>
      <c r="U5278" s="1" t="s">
        <v>43</v>
      </c>
      <c r="V5278" t="s">
        <v>29</v>
      </c>
      <c r="W5278"/>
      <c r="X5278" t="s">
        <v>30</v>
      </c>
    </row>
    <row r="5279" spans="2:24">
      <c r="B5279" s="2" t="s">
        <v>7772</v>
      </c>
      <c r="C5279" s="1">
        <v>9891761211</v>
      </c>
      <c r="D5279" s="1"/>
      <c r="E5279" s="1"/>
      <c r="F5279" s="1"/>
      <c r="G5279" s="1" t="s">
        <v>146</v>
      </c>
      <c r="H5279" s="1" t="s">
        <v>247</v>
      </c>
      <c r="I5279"/>
      <c r="J5279"/>
      <c r="K5279"/>
      <c r="L5279"/>
      <c r="M5279"/>
      <c r="N5279"/>
      <c r="O5279"/>
      <c r="Q5279" t="s">
        <v>25</v>
      </c>
      <c r="R5279" s="1" t="s">
        <v>7773</v>
      </c>
      <c r="S5279" s="1"/>
      <c r="T5279" s="1" t="s">
        <v>39</v>
      </c>
      <c r="U5279" s="1" t="s">
        <v>28</v>
      </c>
      <c r="V5279" t="s">
        <v>29</v>
      </c>
      <c r="W5279"/>
      <c r="X5279" t="s">
        <v>30</v>
      </c>
    </row>
    <row r="5280" spans="2:24">
      <c r="B5280" s="2" t="s">
        <v>7774</v>
      </c>
      <c r="C5280" s="1">
        <v>8950292187</v>
      </c>
      <c r="D5280" s="1"/>
      <c r="E5280" s="1"/>
      <c r="F5280" s="1"/>
      <c r="G5280" s="1" t="s">
        <v>146</v>
      </c>
      <c r="H5280" s="1" t="s">
        <v>476</v>
      </c>
      <c r="I5280"/>
      <c r="J5280"/>
      <c r="K5280"/>
      <c r="L5280"/>
      <c r="M5280"/>
      <c r="N5280"/>
      <c r="O5280"/>
      <c r="Q5280" t="s">
        <v>25</v>
      </c>
      <c r="R5280" s="1"/>
      <c r="S5280" s="1"/>
      <c r="T5280" s="1" t="s">
        <v>77</v>
      </c>
      <c r="U5280" s="1" t="s">
        <v>78</v>
      </c>
      <c r="V5280" t="s">
        <v>29</v>
      </c>
      <c r="W5280"/>
      <c r="X5280" t="s">
        <v>30</v>
      </c>
    </row>
    <row r="5281" spans="2:24">
      <c r="B5281" s="2" t="s">
        <v>7775</v>
      </c>
      <c r="C5281" s="1">
        <v>9953542741</v>
      </c>
      <c r="D5281" s="1"/>
      <c r="E5281" s="1"/>
      <c r="F5281" s="1"/>
      <c r="G5281" s="1" t="s">
        <v>56</v>
      </c>
      <c r="H5281" s="1" t="s">
        <v>7328</v>
      </c>
      <c r="I5281"/>
      <c r="J5281"/>
      <c r="K5281"/>
      <c r="L5281"/>
      <c r="M5281"/>
      <c r="N5281"/>
      <c r="O5281"/>
      <c r="Q5281" t="s">
        <v>25</v>
      </c>
      <c r="R5281" s="1"/>
      <c r="S5281" s="1"/>
      <c r="T5281" s="1" t="s">
        <v>660</v>
      </c>
      <c r="U5281" s="1" t="s">
        <v>53</v>
      </c>
      <c r="V5281" t="s">
        <v>29</v>
      </c>
      <c r="W5281"/>
      <c r="X5281" t="s">
        <v>30</v>
      </c>
    </row>
    <row r="5282" spans="2:24">
      <c r="B5282" s="2" t="s">
        <v>7776</v>
      </c>
      <c r="C5282" s="1">
        <v>9411053880</v>
      </c>
      <c r="D5282" s="1"/>
      <c r="E5282" s="1"/>
      <c r="F5282" s="1"/>
      <c r="G5282" s="1" t="s">
        <v>146</v>
      </c>
      <c r="H5282" s="1" t="s">
        <v>331</v>
      </c>
      <c r="I5282"/>
      <c r="J5282"/>
      <c r="K5282"/>
      <c r="L5282"/>
      <c r="M5282"/>
      <c r="N5282"/>
      <c r="O5282"/>
      <c r="Q5282" t="s">
        <v>25</v>
      </c>
      <c r="R5282" s="1"/>
      <c r="S5282" s="1"/>
      <c r="T5282" s="1" t="s">
        <v>328</v>
      </c>
      <c r="U5282" s="1" t="s">
        <v>28</v>
      </c>
      <c r="V5282" t="s">
        <v>29</v>
      </c>
      <c r="W5282"/>
      <c r="X5282" t="s">
        <v>30</v>
      </c>
    </row>
    <row r="5283" spans="2:24">
      <c r="B5283" s="2" t="s">
        <v>7777</v>
      </c>
      <c r="C5283" s="1">
        <v>7355499186</v>
      </c>
      <c r="D5283" s="1"/>
      <c r="E5283" s="1"/>
      <c r="F5283" s="1"/>
      <c r="G5283" s="1" t="s">
        <v>146</v>
      </c>
      <c r="H5283" s="1" t="s">
        <v>247</v>
      </c>
      <c r="I5283"/>
      <c r="J5283"/>
      <c r="K5283"/>
      <c r="L5283"/>
      <c r="M5283"/>
      <c r="N5283"/>
      <c r="O5283"/>
      <c r="Q5283" t="s">
        <v>25</v>
      </c>
      <c r="R5283" s="1" t="s">
        <v>7778</v>
      </c>
      <c r="S5283" s="1"/>
      <c r="T5283" s="1" t="s">
        <v>7446</v>
      </c>
      <c r="U5283" s="1" t="s">
        <v>28</v>
      </c>
      <c r="V5283" t="s">
        <v>29</v>
      </c>
      <c r="W5283"/>
      <c r="X5283" t="s">
        <v>30</v>
      </c>
    </row>
    <row r="5284" spans="2:24">
      <c r="B5284" s="2" t="s">
        <v>7779</v>
      </c>
      <c r="C5284" s="1">
        <v>9810927178</v>
      </c>
      <c r="D5284" s="1"/>
      <c r="E5284" s="1"/>
      <c r="F5284" s="1"/>
      <c r="G5284" s="1" t="s">
        <v>146</v>
      </c>
      <c r="H5284" s="1" t="s">
        <v>331</v>
      </c>
      <c r="I5284"/>
      <c r="J5284"/>
      <c r="K5284"/>
      <c r="L5284"/>
      <c r="M5284"/>
      <c r="N5284"/>
      <c r="O5284"/>
      <c r="Q5284" t="s">
        <v>25</v>
      </c>
      <c r="R5284" s="1" t="s">
        <v>7780</v>
      </c>
      <c r="S5284" s="1"/>
      <c r="T5284" s="1" t="s">
        <v>301</v>
      </c>
      <c r="U5284" s="1" t="s">
        <v>53</v>
      </c>
      <c r="V5284" t="s">
        <v>29</v>
      </c>
      <c r="W5284"/>
      <c r="X5284" t="s">
        <v>30</v>
      </c>
    </row>
    <row r="5285" spans="2:24">
      <c r="B5285" s="2" t="s">
        <v>7781</v>
      </c>
      <c r="C5285" s="1">
        <v>9813121898</v>
      </c>
      <c r="D5285" s="1"/>
      <c r="E5285" s="1"/>
      <c r="F5285" s="1"/>
      <c r="G5285" s="1" t="s">
        <v>146</v>
      </c>
      <c r="H5285" s="1" t="s">
        <v>247</v>
      </c>
      <c r="I5285"/>
      <c r="J5285"/>
      <c r="K5285"/>
      <c r="L5285"/>
      <c r="M5285"/>
      <c r="N5285"/>
      <c r="O5285"/>
      <c r="Q5285" t="s">
        <v>25</v>
      </c>
      <c r="R5285" s="1" t="s">
        <v>7782</v>
      </c>
      <c r="S5285" s="1"/>
      <c r="T5285" s="1" t="s">
        <v>374</v>
      </c>
      <c r="U5285" s="1" t="s">
        <v>78</v>
      </c>
      <c r="V5285" t="s">
        <v>29</v>
      </c>
      <c r="W5285"/>
      <c r="X5285" t="s">
        <v>30</v>
      </c>
    </row>
    <row r="5286" spans="2:24">
      <c r="B5286" s="2" t="s">
        <v>7783</v>
      </c>
      <c r="C5286" s="1">
        <v>8800525278</v>
      </c>
      <c r="D5286" s="1"/>
      <c r="E5286" s="1"/>
      <c r="F5286" s="1"/>
      <c r="G5286" s="1" t="s">
        <v>146</v>
      </c>
      <c r="H5286" s="1" t="s">
        <v>476</v>
      </c>
      <c r="I5286"/>
      <c r="J5286"/>
      <c r="K5286"/>
      <c r="L5286"/>
      <c r="M5286"/>
      <c r="N5286"/>
      <c r="O5286"/>
      <c r="Q5286" t="s">
        <v>25</v>
      </c>
      <c r="R5286" s="1" t="s">
        <v>7784</v>
      </c>
      <c r="S5286" s="1"/>
      <c r="T5286" s="1" t="s">
        <v>73</v>
      </c>
      <c r="U5286" s="1" t="s">
        <v>53</v>
      </c>
      <c r="V5286" t="s">
        <v>29</v>
      </c>
      <c r="W5286"/>
      <c r="X5286" t="s">
        <v>30</v>
      </c>
    </row>
    <row r="5287" spans="2:24">
      <c r="B5287" s="2" t="s">
        <v>7785</v>
      </c>
      <c r="C5287" s="1">
        <v>9876031585</v>
      </c>
      <c r="D5287" s="1"/>
      <c r="E5287" s="1"/>
      <c r="F5287" s="1"/>
      <c r="G5287" s="1" t="s">
        <v>146</v>
      </c>
      <c r="H5287" s="1" t="s">
        <v>331</v>
      </c>
      <c r="I5287"/>
      <c r="J5287"/>
      <c r="K5287"/>
      <c r="L5287"/>
      <c r="M5287"/>
      <c r="N5287"/>
      <c r="O5287"/>
      <c r="Q5287" t="s">
        <v>25</v>
      </c>
      <c r="R5287" s="1" t="s">
        <v>7786</v>
      </c>
      <c r="S5287" s="1"/>
      <c r="T5287" s="1" t="s">
        <v>3225</v>
      </c>
      <c r="U5287" s="1" t="s">
        <v>90</v>
      </c>
      <c r="V5287" t="s">
        <v>29</v>
      </c>
      <c r="W5287"/>
      <c r="X5287" t="s">
        <v>30</v>
      </c>
    </row>
    <row r="5288" spans="2:24">
      <c r="B5288" s="2" t="s">
        <v>7787</v>
      </c>
      <c r="C5288" s="1">
        <v>9812299622</v>
      </c>
      <c r="D5288" s="1"/>
      <c r="E5288" s="1"/>
      <c r="F5288" s="1"/>
      <c r="G5288" s="1" t="s">
        <v>146</v>
      </c>
      <c r="H5288" s="1" t="s">
        <v>331</v>
      </c>
      <c r="I5288"/>
      <c r="J5288"/>
      <c r="K5288"/>
      <c r="L5288"/>
      <c r="M5288"/>
      <c r="N5288"/>
      <c r="O5288"/>
      <c r="Q5288" t="s">
        <v>25</v>
      </c>
      <c r="R5288" s="1"/>
      <c r="S5288" s="1"/>
      <c r="T5288" s="1" t="s">
        <v>1970</v>
      </c>
      <c r="U5288" s="1" t="s">
        <v>78</v>
      </c>
      <c r="V5288" t="s">
        <v>29</v>
      </c>
      <c r="W5288"/>
      <c r="X5288" t="s">
        <v>30</v>
      </c>
    </row>
    <row r="5289" spans="2:24">
      <c r="B5289" s="2" t="s">
        <v>7788</v>
      </c>
      <c r="C5289" s="1">
        <f>917417241191</f>
        <v>917417241191</v>
      </c>
      <c r="D5289" s="1"/>
      <c r="E5289" s="1"/>
      <c r="F5289" s="1"/>
      <c r="G5289" s="1" t="s">
        <v>146</v>
      </c>
      <c r="H5289" s="1" t="s">
        <v>57</v>
      </c>
      <c r="I5289"/>
      <c r="J5289"/>
      <c r="K5289"/>
      <c r="L5289"/>
      <c r="M5289"/>
      <c r="N5289"/>
      <c r="O5289"/>
      <c r="Q5289" t="s">
        <v>25</v>
      </c>
      <c r="R5289" s="1"/>
      <c r="S5289" s="1"/>
      <c r="T5289" s="1" t="s">
        <v>380</v>
      </c>
      <c r="U5289" s="1" t="s">
        <v>28</v>
      </c>
      <c r="V5289" t="s">
        <v>29</v>
      </c>
      <c r="W5289"/>
      <c r="X5289" t="s">
        <v>30</v>
      </c>
    </row>
    <row r="5290" spans="2:24">
      <c r="B5290" s="2" t="s">
        <v>7789</v>
      </c>
      <c r="C5290" s="1">
        <v>9899915909</v>
      </c>
      <c r="D5290" s="1"/>
      <c r="E5290" s="1"/>
      <c r="F5290" s="1"/>
      <c r="G5290" s="1" t="s">
        <v>146</v>
      </c>
      <c r="H5290" s="1" t="s">
        <v>331</v>
      </c>
      <c r="I5290"/>
      <c r="J5290"/>
      <c r="K5290"/>
      <c r="L5290"/>
      <c r="M5290"/>
      <c r="N5290"/>
      <c r="O5290"/>
      <c r="Q5290" t="s">
        <v>25</v>
      </c>
      <c r="R5290" s="1"/>
      <c r="S5290" s="1"/>
      <c r="T5290" s="1" t="s">
        <v>594</v>
      </c>
      <c r="U5290" s="1" t="s">
        <v>53</v>
      </c>
      <c r="V5290" t="s">
        <v>29</v>
      </c>
      <c r="W5290"/>
      <c r="X5290" t="s">
        <v>30</v>
      </c>
    </row>
    <row r="5291" spans="2:24">
      <c r="B5291" s="2" t="s">
        <v>7790</v>
      </c>
      <c r="C5291" s="1">
        <v>9356373648</v>
      </c>
      <c r="D5291" s="1"/>
      <c r="E5291" s="1"/>
      <c r="F5291" s="1"/>
      <c r="G5291" s="1" t="s">
        <v>146</v>
      </c>
      <c r="H5291" s="1" t="s">
        <v>247</v>
      </c>
      <c r="I5291"/>
      <c r="J5291"/>
      <c r="K5291"/>
      <c r="L5291"/>
      <c r="M5291"/>
      <c r="N5291"/>
      <c r="O5291"/>
      <c r="Q5291" t="s">
        <v>25</v>
      </c>
      <c r="R5291" s="1" t="s">
        <v>7791</v>
      </c>
      <c r="S5291" s="1"/>
      <c r="T5291" s="1" t="s">
        <v>2219</v>
      </c>
      <c r="U5291" s="1" t="s">
        <v>78</v>
      </c>
      <c r="V5291" t="s">
        <v>29</v>
      </c>
      <c r="W5291"/>
      <c r="X5291" t="s">
        <v>30</v>
      </c>
    </row>
    <row r="5292" spans="2:24">
      <c r="B5292" s="2" t="s">
        <v>7792</v>
      </c>
      <c r="C5292" s="1">
        <v>8979373877</v>
      </c>
      <c r="D5292" s="1"/>
      <c r="E5292" s="1"/>
      <c r="F5292" s="1"/>
      <c r="G5292" s="1" t="s">
        <v>146</v>
      </c>
      <c r="H5292" s="1" t="s">
        <v>57</v>
      </c>
      <c r="I5292"/>
      <c r="J5292"/>
      <c r="K5292"/>
      <c r="L5292"/>
      <c r="M5292"/>
      <c r="N5292"/>
      <c r="O5292"/>
      <c r="Q5292" t="s">
        <v>25</v>
      </c>
      <c r="R5292" s="1"/>
      <c r="S5292" s="1"/>
      <c r="T5292" s="1" t="s">
        <v>4029</v>
      </c>
      <c r="U5292" s="1" t="s">
        <v>289</v>
      </c>
      <c r="V5292" t="s">
        <v>29</v>
      </c>
      <c r="W5292"/>
      <c r="X5292" t="s">
        <v>30</v>
      </c>
    </row>
    <row r="5293" spans="2:24">
      <c r="B5293" s="2" t="s">
        <v>7793</v>
      </c>
      <c r="C5293" s="1">
        <v>8685959570</v>
      </c>
      <c r="D5293" s="1"/>
      <c r="E5293" s="1"/>
      <c r="F5293" s="1"/>
      <c r="G5293" s="1" t="s">
        <v>1216</v>
      </c>
      <c r="H5293" s="1" t="s">
        <v>46</v>
      </c>
      <c r="I5293"/>
      <c r="J5293"/>
      <c r="K5293"/>
      <c r="L5293"/>
      <c r="M5293"/>
      <c r="N5293"/>
      <c r="O5293"/>
      <c r="Q5293" t="s">
        <v>25</v>
      </c>
      <c r="R5293" s="1" t="s">
        <v>7794</v>
      </c>
      <c r="S5293" s="1"/>
      <c r="T5293" s="1" t="s">
        <v>363</v>
      </c>
      <c r="U5293" s="1" t="s">
        <v>78</v>
      </c>
      <c r="V5293" t="s">
        <v>29</v>
      </c>
      <c r="W5293"/>
      <c r="X5293" t="s">
        <v>30</v>
      </c>
    </row>
    <row r="5294" spans="2:24">
      <c r="B5294" s="2" t="s">
        <v>7795</v>
      </c>
      <c r="C5294" s="1">
        <v>7065352944</v>
      </c>
      <c r="D5294" s="1"/>
      <c r="E5294" s="1"/>
      <c r="F5294" s="1"/>
      <c r="G5294" s="1" t="s">
        <v>56</v>
      </c>
      <c r="H5294" s="1" t="s">
        <v>46</v>
      </c>
      <c r="I5294"/>
      <c r="J5294"/>
      <c r="K5294"/>
      <c r="L5294"/>
      <c r="M5294"/>
      <c r="N5294"/>
      <c r="O5294"/>
      <c r="Q5294" t="s">
        <v>25</v>
      </c>
      <c r="R5294" s="1" t="s">
        <v>7796</v>
      </c>
      <c r="S5294" s="1"/>
      <c r="T5294" s="1" t="s">
        <v>39</v>
      </c>
      <c r="U5294" s="1" t="s">
        <v>28</v>
      </c>
      <c r="V5294" t="s">
        <v>29</v>
      </c>
      <c r="W5294"/>
      <c r="X5294" t="s">
        <v>30</v>
      </c>
    </row>
    <row r="5295" spans="2:24">
      <c r="B5295" s="2" t="s">
        <v>7797</v>
      </c>
      <c r="C5295" s="1">
        <v>8947040887</v>
      </c>
      <c r="D5295" s="1"/>
      <c r="E5295" s="1"/>
      <c r="F5295" s="1"/>
      <c r="G5295" s="1" t="s">
        <v>146</v>
      </c>
      <c r="H5295" s="1" t="s">
        <v>476</v>
      </c>
      <c r="I5295"/>
      <c r="J5295"/>
      <c r="K5295"/>
      <c r="L5295"/>
      <c r="M5295"/>
      <c r="N5295"/>
      <c r="O5295"/>
      <c r="Q5295" t="s">
        <v>25</v>
      </c>
      <c r="R5295" s="1" t="s">
        <v>7798</v>
      </c>
      <c r="S5295" s="1"/>
      <c r="T5295" s="1" t="s">
        <v>787</v>
      </c>
      <c r="U5295" s="1" t="s">
        <v>43</v>
      </c>
      <c r="V5295" t="s">
        <v>29</v>
      </c>
      <c r="W5295"/>
      <c r="X5295" t="s">
        <v>30</v>
      </c>
    </row>
    <row r="5296" spans="2:24">
      <c r="B5296" s="2" t="s">
        <v>7799</v>
      </c>
      <c r="C5296" s="1">
        <v>9996017001</v>
      </c>
      <c r="D5296" s="1"/>
      <c r="E5296" s="1"/>
      <c r="F5296" s="1"/>
      <c r="G5296" s="1" t="s">
        <v>146</v>
      </c>
      <c r="H5296" s="1" t="s">
        <v>331</v>
      </c>
      <c r="I5296"/>
      <c r="J5296"/>
      <c r="K5296"/>
      <c r="L5296"/>
      <c r="M5296"/>
      <c r="N5296"/>
      <c r="O5296"/>
      <c r="Q5296" t="s">
        <v>25</v>
      </c>
      <c r="R5296" s="1"/>
      <c r="S5296" s="1"/>
      <c r="T5296" s="1" t="s">
        <v>363</v>
      </c>
      <c r="U5296" s="1" t="s">
        <v>78</v>
      </c>
      <c r="V5296" t="s">
        <v>29</v>
      </c>
      <c r="W5296"/>
      <c r="X5296" t="s">
        <v>30</v>
      </c>
    </row>
    <row r="5297" spans="2:24">
      <c r="B5297" s="2" t="s">
        <v>7800</v>
      </c>
      <c r="C5297" s="1">
        <v>9828470330</v>
      </c>
      <c r="D5297" s="1"/>
      <c r="E5297" s="1"/>
      <c r="F5297" s="1"/>
      <c r="G5297" s="1" t="s">
        <v>146</v>
      </c>
      <c r="H5297" s="1" t="s">
        <v>476</v>
      </c>
      <c r="I5297"/>
      <c r="J5297"/>
      <c r="K5297"/>
      <c r="L5297"/>
      <c r="M5297"/>
      <c r="N5297"/>
      <c r="O5297"/>
      <c r="Q5297" t="s">
        <v>25</v>
      </c>
      <c r="R5297" s="1"/>
      <c r="S5297" s="1"/>
      <c r="T5297" s="1" t="s">
        <v>172</v>
      </c>
      <c r="U5297" s="1" t="s">
        <v>43</v>
      </c>
      <c r="V5297" t="s">
        <v>29</v>
      </c>
      <c r="W5297"/>
      <c r="X5297" t="s">
        <v>30</v>
      </c>
    </row>
    <row r="5298" spans="2:24">
      <c r="B5298" s="2" t="s">
        <v>7801</v>
      </c>
      <c r="C5298" s="1">
        <v>9818872057</v>
      </c>
      <c r="D5298" s="1"/>
      <c r="E5298" s="1"/>
      <c r="F5298" s="1"/>
      <c r="G5298" s="1" t="s">
        <v>230</v>
      </c>
      <c r="H5298" s="1" t="s">
        <v>57</v>
      </c>
      <c r="I5298"/>
      <c r="J5298"/>
      <c r="K5298"/>
      <c r="L5298"/>
      <c r="M5298"/>
      <c r="N5298"/>
      <c r="O5298"/>
      <c r="Q5298" t="s">
        <v>25</v>
      </c>
      <c r="R5298" s="1"/>
      <c r="S5298" s="1"/>
      <c r="T5298" s="1" t="s">
        <v>84</v>
      </c>
      <c r="U5298" s="1" t="s">
        <v>53</v>
      </c>
      <c r="V5298" t="s">
        <v>29</v>
      </c>
      <c r="W5298"/>
      <c r="X5298" t="s">
        <v>30</v>
      </c>
    </row>
    <row r="5299" spans="2:24">
      <c r="B5299" s="2" t="s">
        <v>7802</v>
      </c>
      <c r="C5299" s="1">
        <v>9634580360</v>
      </c>
      <c r="D5299" s="1"/>
      <c r="E5299" s="1"/>
      <c r="F5299" s="1"/>
      <c r="G5299" s="1" t="s">
        <v>45</v>
      </c>
      <c r="H5299" s="1" t="s">
        <v>476</v>
      </c>
      <c r="I5299"/>
      <c r="J5299"/>
      <c r="K5299"/>
      <c r="L5299"/>
      <c r="M5299"/>
      <c r="N5299"/>
      <c r="O5299"/>
      <c r="Q5299" t="s">
        <v>25</v>
      </c>
      <c r="R5299" s="1" t="s">
        <v>7803</v>
      </c>
      <c r="S5299" s="1"/>
      <c r="T5299" s="1" t="s">
        <v>7804</v>
      </c>
      <c r="U5299" s="1" t="s">
        <v>289</v>
      </c>
      <c r="V5299" t="s">
        <v>29</v>
      </c>
      <c r="W5299"/>
      <c r="X5299" t="s">
        <v>30</v>
      </c>
    </row>
    <row r="5300" spans="2:24">
      <c r="B5300" s="2" t="s">
        <v>7805</v>
      </c>
      <c r="C5300" s="1">
        <v>9884642272</v>
      </c>
      <c r="D5300" s="1"/>
      <c r="E5300" s="1"/>
      <c r="F5300" s="1"/>
      <c r="G5300" s="1" t="s">
        <v>45</v>
      </c>
      <c r="H5300" s="1" t="s">
        <v>331</v>
      </c>
      <c r="I5300"/>
      <c r="J5300"/>
      <c r="K5300"/>
      <c r="L5300"/>
      <c r="M5300"/>
      <c r="N5300"/>
      <c r="O5300"/>
      <c r="Q5300" t="s">
        <v>25</v>
      </c>
      <c r="R5300" s="1"/>
      <c r="S5300" s="1"/>
      <c r="T5300" s="1" t="s">
        <v>258</v>
      </c>
      <c r="U5300" s="1" t="s">
        <v>179</v>
      </c>
      <c r="V5300" t="s">
        <v>29</v>
      </c>
      <c r="W5300"/>
      <c r="X5300" t="s">
        <v>30</v>
      </c>
    </row>
    <row r="5301" spans="2:24">
      <c r="B5301" s="2" t="s">
        <v>7806</v>
      </c>
      <c r="C5301" s="1">
        <v>7838622922</v>
      </c>
      <c r="D5301" s="1"/>
      <c r="E5301" s="1"/>
      <c r="F5301" s="1"/>
      <c r="G5301" s="1" t="s">
        <v>45</v>
      </c>
      <c r="H5301" s="1" t="s">
        <v>57</v>
      </c>
      <c r="I5301"/>
      <c r="J5301"/>
      <c r="K5301"/>
      <c r="L5301"/>
      <c r="M5301"/>
      <c r="N5301"/>
      <c r="O5301"/>
      <c r="Q5301" t="s">
        <v>25</v>
      </c>
      <c r="R5301" s="1" t="s">
        <v>7807</v>
      </c>
      <c r="S5301" s="1"/>
      <c r="T5301" s="1" t="s">
        <v>6654</v>
      </c>
      <c r="U5301" s="1" t="s">
        <v>28</v>
      </c>
      <c r="V5301" t="s">
        <v>29</v>
      </c>
      <c r="W5301"/>
      <c r="X5301" t="s">
        <v>30</v>
      </c>
    </row>
    <row r="5302" spans="2:24">
      <c r="B5302" s="2" t="s">
        <v>7808</v>
      </c>
      <c r="C5302" s="1">
        <v>7992144002</v>
      </c>
      <c r="D5302" s="1"/>
      <c r="E5302" s="1"/>
      <c r="F5302" s="1"/>
      <c r="G5302" s="1" t="s">
        <v>56</v>
      </c>
      <c r="H5302" s="1" t="s">
        <v>57</v>
      </c>
      <c r="I5302"/>
      <c r="J5302"/>
      <c r="K5302"/>
      <c r="L5302"/>
      <c r="M5302"/>
      <c r="N5302"/>
      <c r="O5302"/>
      <c r="Q5302" t="s">
        <v>25</v>
      </c>
      <c r="R5302" s="1" t="s">
        <v>7809</v>
      </c>
      <c r="S5302" s="1"/>
      <c r="T5302" s="1" t="s">
        <v>7247</v>
      </c>
      <c r="U5302" s="1" t="s">
        <v>102</v>
      </c>
      <c r="V5302" t="s">
        <v>29</v>
      </c>
      <c r="W5302"/>
      <c r="X5302" t="s">
        <v>30</v>
      </c>
    </row>
    <row r="5303" spans="2:24">
      <c r="B5303" s="2" t="s">
        <v>7810</v>
      </c>
      <c r="C5303" s="1">
        <v>9777761421</v>
      </c>
      <c r="D5303" s="1"/>
      <c r="E5303" s="1"/>
      <c r="F5303" s="1"/>
      <c r="G5303" s="1" t="s">
        <v>72</v>
      </c>
      <c r="H5303" s="1" t="s">
        <v>331</v>
      </c>
      <c r="I5303"/>
      <c r="J5303"/>
      <c r="K5303"/>
      <c r="L5303"/>
      <c r="M5303"/>
      <c r="N5303"/>
      <c r="O5303"/>
      <c r="Q5303" t="s">
        <v>25</v>
      </c>
      <c r="R5303" s="1" t="s">
        <v>7811</v>
      </c>
      <c r="S5303" s="1"/>
      <c r="T5303" s="1" t="s">
        <v>239</v>
      </c>
      <c r="U5303" s="1" t="s">
        <v>240</v>
      </c>
      <c r="V5303" t="s">
        <v>29</v>
      </c>
      <c r="W5303"/>
      <c r="X5303" t="s">
        <v>30</v>
      </c>
    </row>
    <row r="5304" spans="2:24">
      <c r="B5304" s="2" t="s">
        <v>7812</v>
      </c>
      <c r="C5304" s="1">
        <v>9884791125</v>
      </c>
      <c r="D5304" s="1"/>
      <c r="E5304" s="1"/>
      <c r="F5304" s="1"/>
      <c r="G5304" s="1" t="s">
        <v>45</v>
      </c>
      <c r="H5304" s="1" t="s">
        <v>247</v>
      </c>
      <c r="I5304"/>
      <c r="J5304"/>
      <c r="K5304"/>
      <c r="L5304"/>
      <c r="M5304"/>
      <c r="N5304"/>
      <c r="O5304"/>
      <c r="Q5304" t="s">
        <v>25</v>
      </c>
      <c r="R5304" s="1"/>
      <c r="S5304" s="1"/>
      <c r="T5304" s="1" t="s">
        <v>258</v>
      </c>
      <c r="U5304" s="1" t="s">
        <v>179</v>
      </c>
      <c r="V5304" t="s">
        <v>29</v>
      </c>
      <c r="W5304"/>
      <c r="X5304" t="s">
        <v>30</v>
      </c>
    </row>
    <row r="5305" spans="2:24">
      <c r="B5305" s="2" t="s">
        <v>7813</v>
      </c>
      <c r="C5305" s="1">
        <v>8770616724</v>
      </c>
      <c r="D5305" s="1"/>
      <c r="E5305" s="1"/>
      <c r="F5305" s="1"/>
      <c r="G5305" s="1" t="s">
        <v>146</v>
      </c>
      <c r="H5305" s="1" t="s">
        <v>1268</v>
      </c>
      <c r="I5305"/>
      <c r="J5305"/>
      <c r="K5305"/>
      <c r="L5305"/>
      <c r="M5305"/>
      <c r="N5305"/>
      <c r="O5305"/>
      <c r="Q5305" t="s">
        <v>25</v>
      </c>
      <c r="R5305" s="1" t="s">
        <v>7814</v>
      </c>
      <c r="S5305" s="1"/>
      <c r="T5305" s="1" t="s">
        <v>2442</v>
      </c>
      <c r="U5305" s="1" t="s">
        <v>105</v>
      </c>
      <c r="V5305" t="s">
        <v>29</v>
      </c>
      <c r="W5305"/>
      <c r="X5305" t="s">
        <v>30</v>
      </c>
    </row>
    <row r="5306" spans="2:24">
      <c r="B5306" s="2" t="s">
        <v>7815</v>
      </c>
      <c r="C5306" s="1">
        <v>9773341714</v>
      </c>
      <c r="D5306" s="1"/>
      <c r="E5306" s="1"/>
      <c r="F5306" s="1"/>
      <c r="G5306" s="1" t="s">
        <v>72</v>
      </c>
      <c r="H5306" s="1" t="s">
        <v>57</v>
      </c>
      <c r="I5306"/>
      <c r="J5306"/>
      <c r="K5306"/>
      <c r="L5306"/>
      <c r="M5306"/>
      <c r="N5306"/>
      <c r="O5306"/>
      <c r="Q5306" t="s">
        <v>25</v>
      </c>
      <c r="R5306" s="1" t="s">
        <v>7816</v>
      </c>
      <c r="S5306" s="1"/>
      <c r="T5306" s="1" t="s">
        <v>128</v>
      </c>
      <c r="U5306" s="1" t="s">
        <v>43</v>
      </c>
      <c r="V5306" t="s">
        <v>29</v>
      </c>
      <c r="W5306"/>
      <c r="X5306" t="s">
        <v>30</v>
      </c>
    </row>
    <row r="5307" spans="2:24">
      <c r="B5307" s="2" t="s">
        <v>7817</v>
      </c>
      <c r="C5307" s="1">
        <v>9040685985</v>
      </c>
      <c r="D5307" s="1"/>
      <c r="E5307" s="1"/>
      <c r="F5307" s="1"/>
      <c r="G5307" s="1" t="s">
        <v>146</v>
      </c>
      <c r="H5307" s="1" t="s">
        <v>331</v>
      </c>
      <c r="I5307"/>
      <c r="J5307"/>
      <c r="K5307"/>
      <c r="L5307"/>
      <c r="M5307"/>
      <c r="N5307"/>
      <c r="O5307"/>
      <c r="Q5307" t="s">
        <v>25</v>
      </c>
      <c r="R5307" s="1" t="s">
        <v>7818</v>
      </c>
      <c r="S5307" s="1"/>
      <c r="T5307" s="1" t="s">
        <v>1014</v>
      </c>
      <c r="U5307" s="1" t="s">
        <v>240</v>
      </c>
      <c r="V5307" t="s">
        <v>29</v>
      </c>
      <c r="W5307"/>
      <c r="X5307" t="s">
        <v>30</v>
      </c>
    </row>
    <row r="5308" spans="2:24">
      <c r="B5308" s="2" t="s">
        <v>7819</v>
      </c>
      <c r="C5308" s="1">
        <v>8285230666</v>
      </c>
      <c r="D5308" s="1"/>
      <c r="E5308" s="1"/>
      <c r="F5308" s="1"/>
      <c r="G5308" s="1" t="s">
        <v>56</v>
      </c>
      <c r="H5308" s="1" t="s">
        <v>331</v>
      </c>
      <c r="I5308"/>
      <c r="J5308"/>
      <c r="K5308"/>
      <c r="L5308"/>
      <c r="M5308"/>
      <c r="N5308"/>
      <c r="O5308"/>
      <c r="Q5308" t="s">
        <v>25</v>
      </c>
      <c r="R5308" s="1"/>
      <c r="S5308" s="1"/>
      <c r="T5308" s="1" t="s">
        <v>594</v>
      </c>
      <c r="U5308" s="1" t="s">
        <v>53</v>
      </c>
      <c r="V5308" t="s">
        <v>29</v>
      </c>
      <c r="W5308"/>
      <c r="X5308" t="s">
        <v>30</v>
      </c>
    </row>
    <row r="5309" spans="2:24">
      <c r="B5309" s="2" t="s">
        <v>7820</v>
      </c>
      <c r="C5309" s="1">
        <v>8447797850</v>
      </c>
      <c r="D5309" s="1"/>
      <c r="E5309" s="1"/>
      <c r="F5309" s="1"/>
      <c r="G5309" s="1" t="s">
        <v>1956</v>
      </c>
      <c r="H5309" s="1" t="s">
        <v>247</v>
      </c>
      <c r="I5309"/>
      <c r="J5309"/>
      <c r="K5309"/>
      <c r="L5309"/>
      <c r="M5309"/>
      <c r="N5309"/>
      <c r="O5309"/>
      <c r="Q5309" t="s">
        <v>25</v>
      </c>
      <c r="R5309" s="1"/>
      <c r="S5309" s="1"/>
      <c r="T5309" s="1" t="s">
        <v>77</v>
      </c>
      <c r="U5309" s="1" t="s">
        <v>78</v>
      </c>
      <c r="V5309" t="s">
        <v>29</v>
      </c>
      <c r="W5309"/>
      <c r="X5309" t="s">
        <v>30</v>
      </c>
    </row>
    <row r="5310" spans="2:24">
      <c r="B5310" s="2" t="s">
        <v>7821</v>
      </c>
      <c r="C5310" s="1"/>
      <c r="D5310" s="1"/>
      <c r="E5310" s="1"/>
      <c r="F5310" s="1"/>
      <c r="G5310" s="1" t="s">
        <v>45</v>
      </c>
      <c r="H5310" s="1" t="s">
        <v>247</v>
      </c>
      <c r="I5310"/>
      <c r="J5310"/>
      <c r="K5310"/>
      <c r="L5310"/>
      <c r="M5310"/>
      <c r="N5310"/>
      <c r="O5310"/>
      <c r="Q5310" t="s">
        <v>25</v>
      </c>
      <c r="R5310" s="1"/>
      <c r="S5310" s="1"/>
      <c r="T5310" s="1" t="s">
        <v>1405</v>
      </c>
      <c r="U5310" s="1" t="s">
        <v>276</v>
      </c>
      <c r="V5310" t="s">
        <v>29</v>
      </c>
      <c r="W5310"/>
      <c r="X5310" t="s">
        <v>30</v>
      </c>
    </row>
    <row r="5311" spans="2:24">
      <c r="B5311" s="2" t="s">
        <v>7822</v>
      </c>
      <c r="C5311" s="1">
        <v>9899540900</v>
      </c>
      <c r="D5311" s="1"/>
      <c r="E5311" s="1"/>
      <c r="F5311" s="1"/>
      <c r="G5311" s="1" t="s">
        <v>72</v>
      </c>
      <c r="H5311" s="1" t="s">
        <v>57</v>
      </c>
      <c r="I5311"/>
      <c r="J5311"/>
      <c r="K5311"/>
      <c r="L5311"/>
      <c r="M5311"/>
      <c r="N5311"/>
      <c r="O5311"/>
      <c r="Q5311" t="s">
        <v>25</v>
      </c>
      <c r="R5311" s="1"/>
      <c r="S5311" s="1"/>
      <c r="T5311" s="1" t="s">
        <v>820</v>
      </c>
      <c r="U5311" s="1" t="s">
        <v>53</v>
      </c>
      <c r="V5311" t="s">
        <v>29</v>
      </c>
      <c r="W5311"/>
      <c r="X5311" t="s">
        <v>30</v>
      </c>
    </row>
    <row r="5312" spans="2:24">
      <c r="B5312" s="2" t="s">
        <v>7823</v>
      </c>
      <c r="C5312" s="1">
        <v>9999938467</v>
      </c>
      <c r="D5312" s="1"/>
      <c r="E5312" s="1"/>
      <c r="F5312" s="1"/>
      <c r="G5312" s="1" t="s">
        <v>56</v>
      </c>
      <c r="H5312" s="1" t="s">
        <v>46</v>
      </c>
      <c r="I5312"/>
      <c r="J5312"/>
      <c r="K5312"/>
      <c r="L5312"/>
      <c r="M5312"/>
      <c r="N5312"/>
      <c r="O5312"/>
      <c r="Q5312" t="s">
        <v>25</v>
      </c>
      <c r="R5312" s="1" t="s">
        <v>7824</v>
      </c>
      <c r="S5312" s="1"/>
      <c r="T5312" s="1" t="s">
        <v>423</v>
      </c>
      <c r="U5312" s="1" t="s">
        <v>28</v>
      </c>
      <c r="V5312" t="s">
        <v>29</v>
      </c>
      <c r="W5312"/>
      <c r="X5312" t="s">
        <v>30</v>
      </c>
    </row>
    <row r="5313" spans="2:24">
      <c r="B5313" s="2" t="s">
        <v>7825</v>
      </c>
      <c r="C5313" s="1">
        <v>9374025397</v>
      </c>
      <c r="D5313" s="1"/>
      <c r="E5313" s="1"/>
      <c r="F5313" s="1"/>
      <c r="G5313" s="1" t="s">
        <v>45</v>
      </c>
      <c r="H5313" s="1" t="s">
        <v>57</v>
      </c>
      <c r="I5313"/>
      <c r="J5313"/>
      <c r="K5313"/>
      <c r="L5313"/>
      <c r="M5313"/>
      <c r="N5313"/>
      <c r="O5313"/>
      <c r="Q5313" t="s">
        <v>25</v>
      </c>
      <c r="R5313" s="1" t="s">
        <v>7826</v>
      </c>
      <c r="S5313" s="1"/>
      <c r="T5313" s="1" t="s">
        <v>115</v>
      </c>
      <c r="U5313" s="1" t="s">
        <v>116</v>
      </c>
      <c r="V5313" t="s">
        <v>29</v>
      </c>
      <c r="W5313"/>
      <c r="X5313" t="s">
        <v>30</v>
      </c>
    </row>
    <row r="5314" spans="2:24">
      <c r="B5314" s="2" t="s">
        <v>7827</v>
      </c>
      <c r="C5314" s="1">
        <v>9560033370</v>
      </c>
      <c r="D5314" s="1"/>
      <c r="E5314" s="1"/>
      <c r="F5314" s="1"/>
      <c r="G5314" s="1" t="s">
        <v>45</v>
      </c>
      <c r="H5314" s="1" t="s">
        <v>57</v>
      </c>
      <c r="I5314"/>
      <c r="J5314"/>
      <c r="K5314"/>
      <c r="L5314"/>
      <c r="M5314"/>
      <c r="N5314"/>
      <c r="O5314"/>
      <c r="Q5314" t="s">
        <v>25</v>
      </c>
      <c r="R5314" s="1"/>
      <c r="S5314" s="1"/>
      <c r="T5314" s="1" t="s">
        <v>73</v>
      </c>
      <c r="U5314" s="1" t="s">
        <v>53</v>
      </c>
      <c r="V5314" t="s">
        <v>29</v>
      </c>
      <c r="W5314"/>
      <c r="X5314" t="s">
        <v>30</v>
      </c>
    </row>
    <row r="5315" spans="2:24">
      <c r="B5315" s="2" t="s">
        <v>7828</v>
      </c>
      <c r="C5315" s="1">
        <v>7011153738</v>
      </c>
      <c r="D5315" s="1"/>
      <c r="E5315" s="1"/>
      <c r="F5315" s="1"/>
      <c r="G5315" s="1" t="s">
        <v>230</v>
      </c>
      <c r="H5315" s="1" t="s">
        <v>331</v>
      </c>
      <c r="I5315"/>
      <c r="J5315"/>
      <c r="K5315"/>
      <c r="L5315"/>
      <c r="M5315"/>
      <c r="N5315"/>
      <c r="O5315"/>
      <c r="Q5315" t="s">
        <v>25</v>
      </c>
      <c r="R5315" s="1"/>
      <c r="S5315" s="1"/>
      <c r="T5315" s="1" t="s">
        <v>374</v>
      </c>
      <c r="U5315" s="1" t="s">
        <v>78</v>
      </c>
      <c r="V5315" t="s">
        <v>29</v>
      </c>
      <c r="W5315"/>
      <c r="X5315" t="s">
        <v>30</v>
      </c>
    </row>
    <row r="5316" spans="2:24">
      <c r="B5316" s="2" t="s">
        <v>7829</v>
      </c>
      <c r="C5316" s="1">
        <v>9629806505</v>
      </c>
      <c r="D5316" s="1"/>
      <c r="E5316" s="1"/>
      <c r="F5316" s="1"/>
      <c r="G5316" s="1" t="s">
        <v>146</v>
      </c>
      <c r="H5316" s="1" t="s">
        <v>247</v>
      </c>
      <c r="I5316"/>
      <c r="J5316"/>
      <c r="K5316"/>
      <c r="L5316"/>
      <c r="M5316"/>
      <c r="N5316"/>
      <c r="O5316"/>
      <c r="Q5316" t="s">
        <v>25</v>
      </c>
      <c r="R5316" s="1" t="s">
        <v>7830</v>
      </c>
      <c r="S5316" s="1"/>
      <c r="T5316" s="1" t="s">
        <v>784</v>
      </c>
      <c r="U5316" s="1" t="s">
        <v>179</v>
      </c>
      <c r="V5316" t="s">
        <v>29</v>
      </c>
      <c r="W5316"/>
      <c r="X5316" t="s">
        <v>30</v>
      </c>
    </row>
    <row r="5317" spans="2:24">
      <c r="B5317" s="2" t="s">
        <v>7831</v>
      </c>
      <c r="C5317" s="1">
        <v>9994783699</v>
      </c>
      <c r="D5317" s="1"/>
      <c r="E5317" s="1"/>
      <c r="F5317" s="1"/>
      <c r="G5317" s="1" t="s">
        <v>72</v>
      </c>
      <c r="H5317" s="1" t="s">
        <v>46</v>
      </c>
      <c r="I5317"/>
      <c r="J5317"/>
      <c r="K5317"/>
      <c r="L5317"/>
      <c r="M5317"/>
      <c r="N5317"/>
      <c r="O5317"/>
      <c r="Q5317" t="s">
        <v>25</v>
      </c>
      <c r="R5317" s="1" t="s">
        <v>7832</v>
      </c>
      <c r="S5317" s="1"/>
      <c r="T5317" s="1" t="s">
        <v>2908</v>
      </c>
      <c r="U5317" s="1" t="s">
        <v>60</v>
      </c>
      <c r="V5317" t="s">
        <v>29</v>
      </c>
      <c r="W5317"/>
      <c r="X5317" t="s">
        <v>30</v>
      </c>
    </row>
    <row r="5318" spans="2:24">
      <c r="B5318" s="2" t="s">
        <v>7833</v>
      </c>
      <c r="C5318" s="1">
        <v>7982788069</v>
      </c>
      <c r="D5318" s="1"/>
      <c r="E5318" s="1"/>
      <c r="F5318" s="1"/>
      <c r="G5318" s="1" t="s">
        <v>72</v>
      </c>
      <c r="H5318" s="1" t="s">
        <v>46</v>
      </c>
      <c r="I5318"/>
      <c r="J5318"/>
      <c r="K5318"/>
      <c r="L5318"/>
      <c r="M5318"/>
      <c r="N5318"/>
      <c r="O5318"/>
      <c r="Q5318" t="s">
        <v>25</v>
      </c>
      <c r="R5318" s="1" t="s">
        <v>7834</v>
      </c>
      <c r="S5318" s="1"/>
      <c r="T5318" s="1" t="s">
        <v>423</v>
      </c>
      <c r="U5318" s="1" t="s">
        <v>28</v>
      </c>
      <c r="V5318" t="s">
        <v>29</v>
      </c>
      <c r="W5318"/>
      <c r="X5318" t="s">
        <v>30</v>
      </c>
    </row>
    <row r="5319" spans="2:24">
      <c r="B5319" s="2" t="s">
        <v>7835</v>
      </c>
      <c r="C5319" s="1">
        <f>919039584000</f>
        <v>919039584000</v>
      </c>
      <c r="D5319" s="1"/>
      <c r="E5319" s="1"/>
      <c r="F5319" s="1"/>
      <c r="G5319" s="1" t="s">
        <v>1216</v>
      </c>
      <c r="H5319" s="1" t="s">
        <v>46</v>
      </c>
      <c r="I5319"/>
      <c r="J5319"/>
      <c r="K5319"/>
      <c r="L5319"/>
      <c r="M5319"/>
      <c r="N5319"/>
      <c r="O5319"/>
      <c r="Q5319" t="s">
        <v>25</v>
      </c>
      <c r="R5319" s="1" t="s">
        <v>7836</v>
      </c>
      <c r="S5319" s="1"/>
      <c r="T5319" s="1" t="s">
        <v>110</v>
      </c>
      <c r="U5319" s="1" t="s">
        <v>105</v>
      </c>
      <c r="V5319" t="s">
        <v>29</v>
      </c>
      <c r="W5319"/>
      <c r="X5319" t="s">
        <v>30</v>
      </c>
    </row>
    <row r="5320" spans="2:24">
      <c r="B5320" s="2" t="s">
        <v>7837</v>
      </c>
      <c r="C5320" s="1">
        <v>9818360956</v>
      </c>
      <c r="D5320" s="1"/>
      <c r="E5320" s="1"/>
      <c r="F5320" s="1"/>
      <c r="G5320" s="1" t="s">
        <v>45</v>
      </c>
      <c r="H5320" s="1" t="s">
        <v>92</v>
      </c>
      <c r="I5320"/>
      <c r="J5320"/>
      <c r="K5320"/>
      <c r="L5320"/>
      <c r="M5320"/>
      <c r="N5320"/>
      <c r="O5320"/>
      <c r="Q5320" t="s">
        <v>25</v>
      </c>
      <c r="R5320" s="1"/>
      <c r="S5320" s="1"/>
      <c r="T5320" s="1" t="s">
        <v>1079</v>
      </c>
      <c r="U5320" s="1" t="s">
        <v>53</v>
      </c>
      <c r="V5320" t="s">
        <v>29</v>
      </c>
      <c r="W5320"/>
      <c r="X5320" t="s">
        <v>30</v>
      </c>
    </row>
    <row r="5321" spans="2:24">
      <c r="B5321" s="2" t="s">
        <v>7838</v>
      </c>
      <c r="C5321" s="1">
        <v>7302777522</v>
      </c>
      <c r="D5321" s="1"/>
      <c r="E5321" s="1"/>
      <c r="F5321" s="1"/>
      <c r="G5321" s="1" t="s">
        <v>146</v>
      </c>
      <c r="H5321" s="1" t="s">
        <v>331</v>
      </c>
      <c r="I5321"/>
      <c r="J5321"/>
      <c r="K5321"/>
      <c r="L5321"/>
      <c r="M5321"/>
      <c r="N5321"/>
      <c r="O5321"/>
      <c r="Q5321" t="s">
        <v>25</v>
      </c>
      <c r="R5321" s="1" t="s">
        <v>7839</v>
      </c>
      <c r="S5321" s="1"/>
      <c r="T5321" s="1" t="s">
        <v>3586</v>
      </c>
      <c r="U5321" s="1" t="s">
        <v>289</v>
      </c>
      <c r="V5321" t="s">
        <v>29</v>
      </c>
      <c r="W5321"/>
      <c r="X5321" t="s">
        <v>30</v>
      </c>
    </row>
    <row r="5322" spans="2:24">
      <c r="B5322" s="2" t="s">
        <v>7840</v>
      </c>
      <c r="C5322" s="1">
        <v>9443440033</v>
      </c>
      <c r="D5322" s="1"/>
      <c r="E5322" s="1"/>
      <c r="F5322" s="1"/>
      <c r="G5322" s="1" t="s">
        <v>72</v>
      </c>
      <c r="H5322" s="1" t="s">
        <v>57</v>
      </c>
      <c r="I5322"/>
      <c r="J5322"/>
      <c r="K5322"/>
      <c r="L5322"/>
      <c r="M5322"/>
      <c r="N5322"/>
      <c r="O5322"/>
      <c r="Q5322" t="s">
        <v>25</v>
      </c>
      <c r="R5322" s="1" t="s">
        <v>7841</v>
      </c>
      <c r="S5322" s="1"/>
      <c r="T5322" s="1" t="s">
        <v>258</v>
      </c>
      <c r="U5322" s="1" t="s">
        <v>179</v>
      </c>
      <c r="V5322" t="s">
        <v>29</v>
      </c>
      <c r="W5322"/>
      <c r="X5322" t="s">
        <v>30</v>
      </c>
    </row>
    <row r="5323" spans="2:24">
      <c r="B5323" s="2" t="s">
        <v>7842</v>
      </c>
      <c r="C5323" s="1">
        <v>9622550111</v>
      </c>
      <c r="D5323" s="1"/>
      <c r="E5323" s="1"/>
      <c r="F5323" s="1"/>
      <c r="G5323" s="1" t="s">
        <v>45</v>
      </c>
      <c r="H5323" s="1" t="s">
        <v>92</v>
      </c>
      <c r="I5323"/>
      <c r="J5323"/>
      <c r="K5323"/>
      <c r="L5323"/>
      <c r="M5323"/>
      <c r="N5323"/>
      <c r="O5323"/>
      <c r="Q5323" t="s">
        <v>25</v>
      </c>
      <c r="R5323" s="1"/>
      <c r="S5323" s="1"/>
      <c r="T5323" s="1" t="s">
        <v>147</v>
      </c>
      <c r="U5323" s="1" t="s">
        <v>148</v>
      </c>
      <c r="V5323" t="s">
        <v>29</v>
      </c>
      <c r="W5323"/>
      <c r="X5323" t="s">
        <v>30</v>
      </c>
    </row>
    <row r="5324" spans="2:24">
      <c r="B5324" s="2" t="s">
        <v>7843</v>
      </c>
      <c r="C5324" s="1">
        <v>9897701764</v>
      </c>
      <c r="D5324" s="1"/>
      <c r="E5324" s="1"/>
      <c r="F5324" s="1"/>
      <c r="G5324" s="1" t="s">
        <v>45</v>
      </c>
      <c r="H5324" s="1" t="s">
        <v>247</v>
      </c>
      <c r="I5324"/>
      <c r="J5324"/>
      <c r="K5324"/>
      <c r="L5324"/>
      <c r="M5324"/>
      <c r="N5324"/>
      <c r="O5324"/>
      <c r="Q5324" t="s">
        <v>25</v>
      </c>
      <c r="R5324" s="1"/>
      <c r="S5324" s="1"/>
      <c r="T5324" s="1" t="s">
        <v>328</v>
      </c>
      <c r="U5324" s="1" t="s">
        <v>28</v>
      </c>
      <c r="V5324" t="s">
        <v>29</v>
      </c>
      <c r="W5324"/>
      <c r="X5324" t="s">
        <v>30</v>
      </c>
    </row>
    <row r="5325" spans="2:24">
      <c r="B5325" s="2" t="s">
        <v>7844</v>
      </c>
      <c r="C5325" s="1">
        <v>9568997100</v>
      </c>
      <c r="D5325" s="1"/>
      <c r="E5325" s="1"/>
      <c r="F5325" s="1"/>
      <c r="G5325" s="1" t="s">
        <v>146</v>
      </c>
      <c r="H5325" s="1" t="s">
        <v>247</v>
      </c>
      <c r="I5325"/>
      <c r="J5325"/>
      <c r="K5325"/>
      <c r="L5325"/>
      <c r="M5325"/>
      <c r="N5325"/>
      <c r="O5325"/>
      <c r="Q5325" t="s">
        <v>25</v>
      </c>
      <c r="R5325" s="1" t="s">
        <v>7845</v>
      </c>
      <c r="S5325" s="1"/>
      <c r="T5325" s="1" t="s">
        <v>2799</v>
      </c>
      <c r="U5325" s="1" t="s">
        <v>28</v>
      </c>
      <c r="V5325" t="s">
        <v>29</v>
      </c>
      <c r="W5325"/>
      <c r="X5325" t="s">
        <v>30</v>
      </c>
    </row>
    <row r="5326" spans="2:24">
      <c r="B5326" s="2" t="s">
        <v>7846</v>
      </c>
      <c r="C5326" s="1">
        <v>9412265587</v>
      </c>
      <c r="D5326" s="1"/>
      <c r="E5326" s="1"/>
      <c r="F5326" s="1"/>
      <c r="G5326" s="1" t="s">
        <v>72</v>
      </c>
      <c r="H5326" s="1" t="s">
        <v>46</v>
      </c>
      <c r="I5326"/>
      <c r="J5326"/>
      <c r="K5326"/>
      <c r="L5326"/>
      <c r="M5326"/>
      <c r="N5326"/>
      <c r="O5326"/>
      <c r="Q5326" t="s">
        <v>25</v>
      </c>
      <c r="R5326" s="1"/>
      <c r="S5326" s="1"/>
      <c r="T5326" s="1" t="s">
        <v>261</v>
      </c>
      <c r="U5326" s="1" t="s">
        <v>28</v>
      </c>
      <c r="V5326" t="s">
        <v>29</v>
      </c>
      <c r="W5326"/>
      <c r="X5326" t="s">
        <v>30</v>
      </c>
    </row>
    <row r="5327" spans="2:24">
      <c r="B5327" s="2" t="s">
        <v>7847</v>
      </c>
      <c r="C5327" s="1">
        <v>9873320075</v>
      </c>
      <c r="D5327" s="1"/>
      <c r="E5327" s="1"/>
      <c r="F5327" s="1"/>
      <c r="G5327" s="1" t="s">
        <v>146</v>
      </c>
      <c r="H5327" s="1" t="s">
        <v>247</v>
      </c>
      <c r="I5327"/>
      <c r="J5327"/>
      <c r="K5327"/>
      <c r="L5327"/>
      <c r="M5327"/>
      <c r="N5327"/>
      <c r="O5327"/>
      <c r="Q5327" t="s">
        <v>25</v>
      </c>
      <c r="R5327" s="1" t="s">
        <v>7848</v>
      </c>
      <c r="S5327" s="1"/>
      <c r="T5327" s="1" t="s">
        <v>594</v>
      </c>
      <c r="U5327" s="1" t="s">
        <v>53</v>
      </c>
      <c r="V5327" t="s">
        <v>29</v>
      </c>
      <c r="W5327"/>
      <c r="X5327" t="s">
        <v>30</v>
      </c>
    </row>
    <row r="5328" spans="2:24">
      <c r="B5328" s="2" t="s">
        <v>7849</v>
      </c>
      <c r="C5328" s="1">
        <v>9045942577</v>
      </c>
      <c r="D5328" s="1"/>
      <c r="E5328" s="1"/>
      <c r="F5328" s="1"/>
      <c r="G5328" s="1" t="s">
        <v>230</v>
      </c>
      <c r="H5328" s="1" t="s">
        <v>46</v>
      </c>
      <c r="I5328"/>
      <c r="J5328"/>
      <c r="K5328"/>
      <c r="L5328"/>
      <c r="M5328"/>
      <c r="N5328"/>
      <c r="O5328"/>
      <c r="Q5328" t="s">
        <v>25</v>
      </c>
      <c r="R5328" s="1" t="s">
        <v>7850</v>
      </c>
      <c r="S5328" s="1"/>
      <c r="T5328" s="1" t="s">
        <v>423</v>
      </c>
      <c r="U5328" s="1" t="s">
        <v>28</v>
      </c>
      <c r="V5328" t="s">
        <v>29</v>
      </c>
      <c r="W5328"/>
      <c r="X5328" t="s">
        <v>30</v>
      </c>
    </row>
    <row r="5329" spans="2:24">
      <c r="B5329" s="2" t="s">
        <v>7851</v>
      </c>
      <c r="C5329" s="1">
        <v>9703110033</v>
      </c>
      <c r="D5329" s="1"/>
      <c r="E5329" s="1"/>
      <c r="F5329" s="1"/>
      <c r="G5329" s="1" t="s">
        <v>1216</v>
      </c>
      <c r="H5329" s="1" t="s">
        <v>46</v>
      </c>
      <c r="I5329"/>
      <c r="J5329"/>
      <c r="K5329"/>
      <c r="L5329"/>
      <c r="M5329"/>
      <c r="N5329"/>
      <c r="O5329"/>
      <c r="Q5329" t="s">
        <v>25</v>
      </c>
      <c r="R5329" s="1" t="s">
        <v>7852</v>
      </c>
      <c r="S5329" s="1"/>
      <c r="T5329" s="1" t="s">
        <v>1405</v>
      </c>
      <c r="U5329" s="1" t="s">
        <v>276</v>
      </c>
      <c r="V5329" t="s">
        <v>29</v>
      </c>
      <c r="W5329"/>
      <c r="X5329" t="s">
        <v>30</v>
      </c>
    </row>
    <row r="5330" spans="2:24">
      <c r="B5330" s="2" t="s">
        <v>7853</v>
      </c>
      <c r="C5330" s="1">
        <v>9431195471</v>
      </c>
      <c r="D5330" s="1"/>
      <c r="E5330" s="1"/>
      <c r="F5330" s="1"/>
      <c r="G5330" s="1" t="s">
        <v>915</v>
      </c>
      <c r="H5330" s="1" t="s">
        <v>57</v>
      </c>
      <c r="I5330"/>
      <c r="J5330"/>
      <c r="K5330"/>
      <c r="L5330"/>
      <c r="M5330"/>
      <c r="N5330"/>
      <c r="O5330"/>
      <c r="Q5330" t="s">
        <v>25</v>
      </c>
      <c r="R5330" s="1" t="s">
        <v>7854</v>
      </c>
      <c r="S5330" s="1"/>
      <c r="T5330" s="1" t="s">
        <v>338</v>
      </c>
      <c r="U5330" s="1" t="s">
        <v>158</v>
      </c>
      <c r="V5330" t="s">
        <v>29</v>
      </c>
      <c r="W5330"/>
      <c r="X5330" t="s">
        <v>30</v>
      </c>
    </row>
    <row r="5331" spans="2:24">
      <c r="B5331" s="2" t="s">
        <v>7855</v>
      </c>
      <c r="C5331" s="1">
        <v>9999327807</v>
      </c>
      <c r="D5331" s="1"/>
      <c r="E5331" s="1"/>
      <c r="F5331" s="1"/>
      <c r="G5331" s="1" t="s">
        <v>146</v>
      </c>
      <c r="H5331" s="1" t="s">
        <v>476</v>
      </c>
      <c r="I5331"/>
      <c r="J5331"/>
      <c r="K5331"/>
      <c r="L5331"/>
      <c r="M5331"/>
      <c r="N5331"/>
      <c r="O5331"/>
      <c r="Q5331" t="s">
        <v>25</v>
      </c>
      <c r="R5331" s="1" t="s">
        <v>7856</v>
      </c>
      <c r="S5331" s="1"/>
      <c r="T5331" s="1" t="s">
        <v>93</v>
      </c>
      <c r="U5331" s="1" t="s">
        <v>53</v>
      </c>
      <c r="V5331" t="s">
        <v>29</v>
      </c>
      <c r="W5331"/>
      <c r="X5331" t="s">
        <v>30</v>
      </c>
    </row>
    <row r="5332" spans="2:24">
      <c r="B5332" s="2" t="s">
        <v>7857</v>
      </c>
      <c r="C5332" s="1">
        <v>9818101099</v>
      </c>
      <c r="D5332" s="1"/>
      <c r="E5332" s="1"/>
      <c r="F5332" s="1"/>
      <c r="G5332" s="1" t="s">
        <v>146</v>
      </c>
      <c r="H5332" s="1" t="s">
        <v>247</v>
      </c>
      <c r="I5332"/>
      <c r="J5332"/>
      <c r="K5332"/>
      <c r="L5332"/>
      <c r="M5332"/>
      <c r="N5332"/>
      <c r="O5332"/>
      <c r="Q5332" t="s">
        <v>25</v>
      </c>
      <c r="R5332" s="1" t="s">
        <v>7858</v>
      </c>
      <c r="S5332" s="1"/>
      <c r="T5332" s="1" t="s">
        <v>73</v>
      </c>
      <c r="U5332" s="1" t="s">
        <v>53</v>
      </c>
      <c r="V5332" t="s">
        <v>29</v>
      </c>
      <c r="W5332"/>
      <c r="X5332" t="s">
        <v>30</v>
      </c>
    </row>
    <row r="5333" spans="2:24">
      <c r="B5333" s="2" t="s">
        <v>7859</v>
      </c>
      <c r="C5333" s="1">
        <v>9826800124</v>
      </c>
      <c r="D5333" s="1"/>
      <c r="E5333" s="1"/>
      <c r="F5333" s="1"/>
      <c r="G5333" s="1" t="s">
        <v>146</v>
      </c>
      <c r="H5333" s="1" t="s">
        <v>1268</v>
      </c>
      <c r="I5333"/>
      <c r="J5333"/>
      <c r="K5333"/>
      <c r="L5333"/>
      <c r="M5333"/>
      <c r="N5333"/>
      <c r="O5333"/>
      <c r="Q5333" t="s">
        <v>25</v>
      </c>
      <c r="R5333" s="1"/>
      <c r="S5333" s="1"/>
      <c r="T5333" s="1" t="s">
        <v>391</v>
      </c>
      <c r="U5333" s="1" t="s">
        <v>350</v>
      </c>
      <c r="V5333" t="s">
        <v>29</v>
      </c>
      <c r="W5333"/>
      <c r="X5333" t="s">
        <v>30</v>
      </c>
    </row>
    <row r="5334" spans="2:24">
      <c r="B5334" s="2" t="s">
        <v>7860</v>
      </c>
      <c r="C5334" s="1">
        <v>9997422757</v>
      </c>
      <c r="D5334" s="1"/>
      <c r="E5334" s="1"/>
      <c r="F5334" s="1"/>
      <c r="G5334" s="1" t="s">
        <v>146</v>
      </c>
      <c r="H5334" s="1" t="s">
        <v>247</v>
      </c>
      <c r="I5334"/>
      <c r="J5334"/>
      <c r="K5334"/>
      <c r="L5334"/>
      <c r="M5334"/>
      <c r="N5334"/>
      <c r="O5334"/>
      <c r="Q5334" t="s">
        <v>25</v>
      </c>
      <c r="R5334" s="1"/>
      <c r="S5334" s="1"/>
      <c r="T5334" s="1" t="s">
        <v>4029</v>
      </c>
      <c r="U5334" s="1" t="s">
        <v>289</v>
      </c>
      <c r="V5334" t="s">
        <v>29</v>
      </c>
      <c r="W5334"/>
      <c r="X5334" t="s">
        <v>30</v>
      </c>
    </row>
    <row r="5335" spans="2:24">
      <c r="B5335" s="2" t="s">
        <v>7861</v>
      </c>
      <c r="C5335" s="1">
        <v>9646518092</v>
      </c>
      <c r="D5335" s="1"/>
      <c r="E5335" s="1"/>
      <c r="F5335" s="1"/>
      <c r="G5335" s="1" t="s">
        <v>45</v>
      </c>
      <c r="H5335" s="1" t="s">
        <v>57</v>
      </c>
      <c r="I5335"/>
      <c r="J5335"/>
      <c r="K5335"/>
      <c r="L5335"/>
      <c r="M5335"/>
      <c r="N5335"/>
      <c r="O5335"/>
      <c r="Q5335" t="s">
        <v>25</v>
      </c>
      <c r="R5335" s="1" t="s">
        <v>7862</v>
      </c>
      <c r="S5335" s="1"/>
      <c r="T5335" s="1" t="s">
        <v>4767</v>
      </c>
      <c r="U5335" s="1" t="s">
        <v>90</v>
      </c>
      <c r="V5335" t="s">
        <v>29</v>
      </c>
      <c r="W5335"/>
      <c r="X5335" t="s">
        <v>30</v>
      </c>
    </row>
    <row r="5336" spans="2:24">
      <c r="B5336" s="2" t="s">
        <v>7863</v>
      </c>
      <c r="C5336" s="1">
        <v>9977473496</v>
      </c>
      <c r="D5336" s="1"/>
      <c r="E5336" s="1"/>
      <c r="F5336" s="1"/>
      <c r="G5336" s="1" t="s">
        <v>45</v>
      </c>
      <c r="H5336" s="1" t="s">
        <v>46</v>
      </c>
      <c r="I5336"/>
      <c r="J5336"/>
      <c r="K5336"/>
      <c r="L5336"/>
      <c r="M5336"/>
      <c r="N5336"/>
      <c r="O5336"/>
      <c r="Q5336" t="s">
        <v>25</v>
      </c>
      <c r="R5336" s="1" t="s">
        <v>7864</v>
      </c>
      <c r="S5336" s="1"/>
      <c r="T5336" s="1" t="s">
        <v>1854</v>
      </c>
      <c r="U5336" s="1" t="s">
        <v>105</v>
      </c>
      <c r="V5336" t="s">
        <v>29</v>
      </c>
      <c r="W5336"/>
      <c r="X5336" t="s">
        <v>30</v>
      </c>
    </row>
    <row r="5337" spans="2:24">
      <c r="B5337" s="2" t="s">
        <v>7865</v>
      </c>
      <c r="C5337" s="1">
        <v>9312520877</v>
      </c>
      <c r="D5337" s="1"/>
      <c r="E5337" s="1"/>
      <c r="F5337" s="1"/>
      <c r="G5337" s="1" t="s">
        <v>146</v>
      </c>
      <c r="H5337" s="1" t="s">
        <v>476</v>
      </c>
      <c r="I5337"/>
      <c r="J5337"/>
      <c r="K5337"/>
      <c r="L5337"/>
      <c r="M5337"/>
      <c r="N5337"/>
      <c r="O5337"/>
      <c r="Q5337" t="s">
        <v>25</v>
      </c>
      <c r="R5337" s="1" t="s">
        <v>7866</v>
      </c>
      <c r="S5337" s="1"/>
      <c r="T5337" s="1" t="s">
        <v>73</v>
      </c>
      <c r="U5337" s="1" t="s">
        <v>53</v>
      </c>
      <c r="V5337" t="s">
        <v>29</v>
      </c>
      <c r="W5337"/>
      <c r="X5337" t="s">
        <v>30</v>
      </c>
    </row>
    <row r="5338" spans="2:24">
      <c r="B5338" s="2" t="s">
        <v>7867</v>
      </c>
      <c r="C5338" s="1">
        <v>7015528590</v>
      </c>
      <c r="D5338" s="1"/>
      <c r="E5338" s="1"/>
      <c r="F5338" s="1"/>
      <c r="G5338" s="1" t="s">
        <v>146</v>
      </c>
      <c r="H5338" s="1" t="s">
        <v>247</v>
      </c>
      <c r="I5338"/>
      <c r="J5338"/>
      <c r="K5338"/>
      <c r="L5338"/>
      <c r="M5338"/>
      <c r="N5338"/>
      <c r="O5338"/>
      <c r="Q5338" t="s">
        <v>25</v>
      </c>
      <c r="R5338" s="1" t="s">
        <v>7868</v>
      </c>
      <c r="S5338" s="1"/>
      <c r="T5338" s="1" t="s">
        <v>271</v>
      </c>
      <c r="U5338" s="1" t="s">
        <v>78</v>
      </c>
      <c r="V5338" t="s">
        <v>29</v>
      </c>
      <c r="W5338"/>
      <c r="X5338" t="s">
        <v>30</v>
      </c>
    </row>
    <row r="5339" spans="2:24">
      <c r="B5339" s="2" t="s">
        <v>7869</v>
      </c>
      <c r="C5339" s="1">
        <v>9717473773</v>
      </c>
      <c r="D5339" s="1"/>
      <c r="E5339" s="1"/>
      <c r="F5339" s="1"/>
      <c r="G5339" s="1" t="s">
        <v>146</v>
      </c>
      <c r="H5339" s="1" t="s">
        <v>476</v>
      </c>
      <c r="I5339"/>
      <c r="J5339"/>
      <c r="K5339"/>
      <c r="L5339"/>
      <c r="M5339"/>
      <c r="N5339"/>
      <c r="O5339"/>
      <c r="Q5339" t="s">
        <v>25</v>
      </c>
      <c r="R5339" s="1"/>
      <c r="S5339" s="1"/>
      <c r="T5339" s="1" t="s">
        <v>301</v>
      </c>
      <c r="U5339" s="1" t="s">
        <v>53</v>
      </c>
      <c r="V5339" t="s">
        <v>29</v>
      </c>
      <c r="W5339"/>
      <c r="X5339" t="s">
        <v>30</v>
      </c>
    </row>
    <row r="5340" spans="2:24">
      <c r="B5340" s="2" t="s">
        <v>7870</v>
      </c>
      <c r="C5340" s="1">
        <v>9818390354</v>
      </c>
      <c r="D5340" s="1"/>
      <c r="E5340" s="1"/>
      <c r="F5340" s="1"/>
      <c r="G5340" s="1" t="s">
        <v>146</v>
      </c>
      <c r="H5340" s="1" t="s">
        <v>476</v>
      </c>
      <c r="I5340"/>
      <c r="J5340"/>
      <c r="K5340"/>
      <c r="L5340"/>
      <c r="M5340"/>
      <c r="N5340"/>
      <c r="O5340"/>
      <c r="Q5340" t="s">
        <v>25</v>
      </c>
      <c r="R5340" s="1"/>
      <c r="S5340" s="1"/>
      <c r="T5340" s="1" t="s">
        <v>73</v>
      </c>
      <c r="U5340" s="1" t="s">
        <v>53</v>
      </c>
      <c r="V5340" t="s">
        <v>29</v>
      </c>
      <c r="W5340"/>
      <c r="X5340" t="s">
        <v>30</v>
      </c>
    </row>
    <row r="5341" spans="2:24">
      <c r="B5341" s="2" t="s">
        <v>7871</v>
      </c>
      <c r="C5341" s="1">
        <v>9911216432</v>
      </c>
      <c r="D5341" s="1"/>
      <c r="E5341" s="1"/>
      <c r="F5341" s="1"/>
      <c r="G5341" s="1" t="s">
        <v>146</v>
      </c>
      <c r="H5341" s="1" t="s">
        <v>331</v>
      </c>
      <c r="I5341"/>
      <c r="J5341"/>
      <c r="K5341"/>
      <c r="L5341"/>
      <c r="M5341"/>
      <c r="N5341"/>
      <c r="O5341"/>
      <c r="Q5341" t="s">
        <v>25</v>
      </c>
      <c r="R5341" s="1"/>
      <c r="S5341" s="1"/>
      <c r="T5341" s="1" t="s">
        <v>301</v>
      </c>
      <c r="U5341" s="1" t="s">
        <v>53</v>
      </c>
      <c r="V5341" t="s">
        <v>29</v>
      </c>
      <c r="W5341"/>
      <c r="X5341" t="s">
        <v>30</v>
      </c>
    </row>
    <row r="5342" spans="2:24">
      <c r="B5342" s="2" t="s">
        <v>7872</v>
      </c>
      <c r="C5342" s="1">
        <v>9717919461</v>
      </c>
      <c r="D5342" s="1"/>
      <c r="E5342" s="1"/>
      <c r="F5342" s="1"/>
      <c r="G5342" s="1" t="s">
        <v>146</v>
      </c>
      <c r="H5342" s="1" t="s">
        <v>476</v>
      </c>
      <c r="I5342"/>
      <c r="J5342"/>
      <c r="K5342"/>
      <c r="L5342"/>
      <c r="M5342"/>
      <c r="N5342"/>
      <c r="O5342"/>
      <c r="Q5342" t="s">
        <v>25</v>
      </c>
      <c r="R5342" s="1" t="s">
        <v>7873</v>
      </c>
      <c r="S5342" s="1"/>
      <c r="T5342" s="1" t="s">
        <v>73</v>
      </c>
      <c r="U5342" s="1" t="s">
        <v>53</v>
      </c>
      <c r="V5342" t="s">
        <v>29</v>
      </c>
      <c r="W5342"/>
      <c r="X5342" t="s">
        <v>30</v>
      </c>
    </row>
    <row r="5343" spans="2:24">
      <c r="B5343" s="2" t="s">
        <v>7874</v>
      </c>
      <c r="C5343" s="1">
        <v>9312247642</v>
      </c>
      <c r="D5343" s="1"/>
      <c r="E5343" s="1"/>
      <c r="F5343" s="1"/>
      <c r="G5343" s="1" t="s">
        <v>146</v>
      </c>
      <c r="H5343" s="1" t="s">
        <v>247</v>
      </c>
      <c r="I5343"/>
      <c r="J5343"/>
      <c r="K5343"/>
      <c r="L5343"/>
      <c r="M5343"/>
      <c r="N5343"/>
      <c r="O5343"/>
      <c r="Q5343" t="s">
        <v>25</v>
      </c>
      <c r="R5343" s="1" t="s">
        <v>7875</v>
      </c>
      <c r="S5343" s="1"/>
      <c r="T5343" s="1" t="s">
        <v>301</v>
      </c>
      <c r="U5343" s="1" t="s">
        <v>53</v>
      </c>
      <c r="V5343" t="s">
        <v>29</v>
      </c>
      <c r="W5343"/>
      <c r="X5343" t="s">
        <v>30</v>
      </c>
    </row>
    <row r="5344" spans="2:24">
      <c r="B5344" s="2" t="s">
        <v>7876</v>
      </c>
      <c r="C5344" s="1">
        <v>8826822680</v>
      </c>
      <c r="D5344" s="1"/>
      <c r="E5344" s="1"/>
      <c r="F5344" s="1"/>
      <c r="G5344" s="1" t="s">
        <v>146</v>
      </c>
      <c r="H5344" s="1" t="s">
        <v>476</v>
      </c>
      <c r="I5344"/>
      <c r="J5344"/>
      <c r="K5344"/>
      <c r="L5344"/>
      <c r="M5344"/>
      <c r="N5344"/>
      <c r="O5344"/>
      <c r="Q5344" t="s">
        <v>25</v>
      </c>
      <c r="R5344" s="1" t="s">
        <v>7877</v>
      </c>
      <c r="S5344" s="1"/>
      <c r="T5344" s="1" t="s">
        <v>820</v>
      </c>
      <c r="U5344" s="1" t="s">
        <v>53</v>
      </c>
      <c r="V5344" t="s">
        <v>29</v>
      </c>
      <c r="W5344"/>
      <c r="X5344" t="s">
        <v>30</v>
      </c>
    </row>
    <row r="5345" spans="2:24">
      <c r="B5345" s="2" t="s">
        <v>7878</v>
      </c>
      <c r="C5345" s="1">
        <v>919821137644</v>
      </c>
      <c r="D5345" s="1"/>
      <c r="E5345" s="1"/>
      <c r="F5345" s="1"/>
      <c r="G5345" s="1" t="s">
        <v>146</v>
      </c>
      <c r="H5345" s="1" t="s">
        <v>247</v>
      </c>
      <c r="I5345"/>
      <c r="J5345"/>
      <c r="K5345"/>
      <c r="L5345"/>
      <c r="M5345"/>
      <c r="N5345"/>
      <c r="O5345"/>
      <c r="Q5345" t="s">
        <v>25</v>
      </c>
      <c r="R5345" s="1"/>
      <c r="S5345" s="1"/>
      <c r="T5345" s="1" t="s">
        <v>39</v>
      </c>
      <c r="U5345" s="1" t="s">
        <v>28</v>
      </c>
      <c r="V5345" t="s">
        <v>29</v>
      </c>
      <c r="W5345"/>
      <c r="X5345" t="s">
        <v>30</v>
      </c>
    </row>
    <row r="5346" spans="2:24">
      <c r="B5346" s="2" t="s">
        <v>7879</v>
      </c>
      <c r="C5346" s="1">
        <v>9813877981</v>
      </c>
      <c r="D5346" s="1"/>
      <c r="E5346" s="1"/>
      <c r="F5346" s="1"/>
      <c r="G5346" s="1" t="s">
        <v>146</v>
      </c>
      <c r="H5346" s="1" t="s">
        <v>247</v>
      </c>
      <c r="I5346"/>
      <c r="J5346"/>
      <c r="K5346"/>
      <c r="L5346"/>
      <c r="M5346"/>
      <c r="N5346"/>
      <c r="O5346"/>
      <c r="Q5346" t="s">
        <v>25</v>
      </c>
      <c r="R5346" s="1" t="s">
        <v>7880</v>
      </c>
      <c r="S5346" s="1"/>
      <c r="T5346" s="1" t="s">
        <v>356</v>
      </c>
      <c r="U5346" s="1" t="s">
        <v>78</v>
      </c>
      <c r="V5346" t="s">
        <v>29</v>
      </c>
      <c r="W5346"/>
      <c r="X5346" t="s">
        <v>30</v>
      </c>
    </row>
    <row r="5347" spans="2:24">
      <c r="B5347" s="2" t="s">
        <v>7881</v>
      </c>
      <c r="C5347" s="1">
        <v>9099896998</v>
      </c>
      <c r="D5347" s="1"/>
      <c r="E5347" s="1"/>
      <c r="F5347" s="1"/>
      <c r="G5347" s="1" t="s">
        <v>45</v>
      </c>
      <c r="H5347" s="1" t="s">
        <v>331</v>
      </c>
      <c r="I5347"/>
      <c r="J5347"/>
      <c r="K5347"/>
      <c r="L5347"/>
      <c r="M5347"/>
      <c r="N5347"/>
      <c r="O5347"/>
      <c r="Q5347" t="s">
        <v>25</v>
      </c>
      <c r="R5347" s="1"/>
      <c r="S5347" s="1"/>
      <c r="T5347" s="1" t="s">
        <v>741</v>
      </c>
      <c r="U5347" s="1" t="s">
        <v>116</v>
      </c>
      <c r="V5347" t="s">
        <v>29</v>
      </c>
      <c r="W5347"/>
      <c r="X5347" t="s">
        <v>30</v>
      </c>
    </row>
    <row r="5348" spans="2:24">
      <c r="B5348" s="2" t="s">
        <v>7882</v>
      </c>
      <c r="C5348" s="1">
        <v>9850975943</v>
      </c>
      <c r="D5348" s="1"/>
      <c r="E5348" s="1"/>
      <c r="F5348" s="1"/>
      <c r="G5348" s="1" t="s">
        <v>56</v>
      </c>
      <c r="H5348" s="1" t="s">
        <v>57</v>
      </c>
      <c r="I5348"/>
      <c r="J5348"/>
      <c r="K5348"/>
      <c r="L5348"/>
      <c r="M5348"/>
      <c r="N5348"/>
      <c r="O5348"/>
      <c r="Q5348" t="s">
        <v>25</v>
      </c>
      <c r="R5348" s="1" t="s">
        <v>7883</v>
      </c>
      <c r="S5348" s="1"/>
      <c r="T5348" s="1" t="s">
        <v>774</v>
      </c>
      <c r="U5348" s="1" t="s">
        <v>179</v>
      </c>
      <c r="V5348" t="s">
        <v>29</v>
      </c>
      <c r="W5348"/>
      <c r="X5348" t="s">
        <v>30</v>
      </c>
    </row>
    <row r="5349" spans="2:24">
      <c r="B5349" s="2" t="s">
        <v>7884</v>
      </c>
      <c r="C5349" s="1">
        <v>9810147017</v>
      </c>
      <c r="D5349" s="1"/>
      <c r="E5349" s="1"/>
      <c r="F5349" s="1"/>
      <c r="G5349" s="1" t="s">
        <v>45</v>
      </c>
      <c r="H5349" s="1" t="s">
        <v>57</v>
      </c>
      <c r="I5349"/>
      <c r="J5349"/>
      <c r="K5349"/>
      <c r="L5349"/>
      <c r="M5349"/>
      <c r="N5349"/>
      <c r="O5349"/>
      <c r="Q5349" t="s">
        <v>25</v>
      </c>
      <c r="R5349" s="1"/>
      <c r="S5349" s="1"/>
      <c r="T5349" s="1" t="s">
        <v>423</v>
      </c>
      <c r="U5349" s="1" t="s">
        <v>28</v>
      </c>
      <c r="V5349" t="s">
        <v>29</v>
      </c>
      <c r="W5349"/>
      <c r="X5349" t="s">
        <v>30</v>
      </c>
    </row>
    <row r="5350" spans="2:24">
      <c r="B5350" s="2" t="s">
        <v>7885</v>
      </c>
      <c r="C5350" s="1">
        <v>8750627828</v>
      </c>
      <c r="D5350" s="1"/>
      <c r="E5350" s="1"/>
      <c r="F5350" s="1"/>
      <c r="G5350" s="1" t="s">
        <v>45</v>
      </c>
      <c r="H5350" s="1" t="s">
        <v>46</v>
      </c>
      <c r="I5350"/>
      <c r="J5350"/>
      <c r="K5350"/>
      <c r="L5350"/>
      <c r="M5350"/>
      <c r="N5350"/>
      <c r="O5350"/>
      <c r="Q5350" t="s">
        <v>25</v>
      </c>
      <c r="R5350" s="1"/>
      <c r="S5350" s="1"/>
      <c r="T5350" s="1" t="s">
        <v>423</v>
      </c>
      <c r="U5350" s="1" t="s">
        <v>28</v>
      </c>
      <c r="V5350" t="s">
        <v>29</v>
      </c>
      <c r="W5350"/>
      <c r="X5350" t="s">
        <v>30</v>
      </c>
    </row>
    <row r="5351" spans="2:24">
      <c r="B5351" s="2" t="s">
        <v>7886</v>
      </c>
      <c r="C5351" s="1">
        <v>9791906646</v>
      </c>
      <c r="D5351" s="1"/>
      <c r="E5351" s="1"/>
      <c r="F5351" s="1"/>
      <c r="G5351" s="1" t="s">
        <v>45</v>
      </c>
      <c r="H5351" s="1" t="s">
        <v>57</v>
      </c>
      <c r="I5351"/>
      <c r="J5351"/>
      <c r="K5351"/>
      <c r="L5351"/>
      <c r="M5351"/>
      <c r="N5351"/>
      <c r="O5351"/>
      <c r="Q5351" t="s">
        <v>25</v>
      </c>
      <c r="R5351" s="1"/>
      <c r="S5351" s="1"/>
      <c r="T5351" s="1" t="s">
        <v>5287</v>
      </c>
      <c r="U5351" s="1" t="s">
        <v>179</v>
      </c>
      <c r="V5351" t="s">
        <v>29</v>
      </c>
      <c r="W5351"/>
      <c r="X5351" t="s">
        <v>30</v>
      </c>
    </row>
    <row r="5352" spans="2:24">
      <c r="B5352" s="2" t="s">
        <v>7887</v>
      </c>
      <c r="C5352" s="1">
        <v>9696022201</v>
      </c>
      <c r="D5352" s="1"/>
      <c r="E5352" s="1"/>
      <c r="F5352" s="1"/>
      <c r="G5352" s="1" t="s">
        <v>45</v>
      </c>
      <c r="H5352" s="1" t="s">
        <v>331</v>
      </c>
      <c r="I5352"/>
      <c r="J5352"/>
      <c r="K5352"/>
      <c r="L5352"/>
      <c r="M5352"/>
      <c r="N5352"/>
      <c r="O5352"/>
      <c r="Q5352" t="s">
        <v>25</v>
      </c>
      <c r="R5352" s="1" t="s">
        <v>7888</v>
      </c>
      <c r="S5352" s="1"/>
      <c r="T5352" s="1" t="s">
        <v>533</v>
      </c>
      <c r="U5352" s="1" t="s">
        <v>28</v>
      </c>
      <c r="V5352" t="s">
        <v>29</v>
      </c>
      <c r="W5352"/>
      <c r="X5352" t="s">
        <v>30</v>
      </c>
    </row>
    <row r="5353" spans="2:24">
      <c r="B5353" s="2" t="s">
        <v>7889</v>
      </c>
      <c r="C5353" s="1">
        <v>9555108232</v>
      </c>
      <c r="D5353" s="1"/>
      <c r="E5353" s="1"/>
      <c r="F5353" s="1"/>
      <c r="G5353" s="1" t="s">
        <v>45</v>
      </c>
      <c r="H5353" s="1" t="s">
        <v>46</v>
      </c>
      <c r="I5353"/>
      <c r="J5353"/>
      <c r="K5353"/>
      <c r="L5353"/>
      <c r="M5353"/>
      <c r="N5353"/>
      <c r="O5353"/>
      <c r="Q5353" t="s">
        <v>25</v>
      </c>
      <c r="R5353" s="1"/>
      <c r="S5353" s="1"/>
      <c r="T5353" s="1" t="s">
        <v>73</v>
      </c>
      <c r="U5353" s="1" t="s">
        <v>53</v>
      </c>
      <c r="V5353" t="s">
        <v>29</v>
      </c>
      <c r="W5353"/>
      <c r="X5353" t="s">
        <v>30</v>
      </c>
    </row>
    <row r="5354" spans="2:24">
      <c r="B5354" s="2" t="s">
        <v>7890</v>
      </c>
      <c r="C5354" s="1">
        <v>9930287727</v>
      </c>
      <c r="D5354" s="1"/>
      <c r="E5354" s="1"/>
      <c r="F5354" s="1"/>
      <c r="G5354" s="1" t="s">
        <v>72</v>
      </c>
      <c r="H5354" s="1" t="s">
        <v>46</v>
      </c>
      <c r="I5354"/>
      <c r="J5354"/>
      <c r="K5354"/>
      <c r="L5354"/>
      <c r="M5354"/>
      <c r="N5354"/>
      <c r="O5354"/>
      <c r="Q5354" t="s">
        <v>25</v>
      </c>
      <c r="R5354" s="1"/>
      <c r="S5354" s="1"/>
      <c r="T5354" s="1" t="s">
        <v>211</v>
      </c>
      <c r="U5354" s="1" t="s">
        <v>33</v>
      </c>
      <c r="V5354" t="s">
        <v>29</v>
      </c>
      <c r="W5354"/>
      <c r="X5354" t="s">
        <v>30</v>
      </c>
    </row>
    <row r="5355" spans="2:24">
      <c r="B5355" s="2" t="s">
        <v>7891</v>
      </c>
      <c r="C5355" s="1">
        <v>8790834334</v>
      </c>
      <c r="D5355" s="1"/>
      <c r="E5355" s="1"/>
      <c r="F5355" s="1"/>
      <c r="G5355" s="1" t="s">
        <v>45</v>
      </c>
      <c r="H5355" s="1" t="s">
        <v>46</v>
      </c>
      <c r="I5355"/>
      <c r="J5355"/>
      <c r="K5355"/>
      <c r="L5355"/>
      <c r="M5355"/>
      <c r="N5355"/>
      <c r="O5355"/>
      <c r="Q5355" t="s">
        <v>25</v>
      </c>
      <c r="R5355" s="1"/>
      <c r="S5355" s="1"/>
      <c r="T5355" s="1" t="s">
        <v>542</v>
      </c>
      <c r="U5355" s="1" t="s">
        <v>276</v>
      </c>
      <c r="V5355" t="s">
        <v>29</v>
      </c>
      <c r="W5355"/>
      <c r="X5355" t="s">
        <v>30</v>
      </c>
    </row>
    <row r="5356" spans="2:24">
      <c r="B5356" s="2" t="s">
        <v>7892</v>
      </c>
      <c r="C5356" s="1">
        <v>9999954594</v>
      </c>
      <c r="D5356" s="1"/>
      <c r="E5356" s="1"/>
      <c r="F5356" s="1"/>
      <c r="G5356" s="1" t="s">
        <v>72</v>
      </c>
      <c r="H5356" s="1" t="s">
        <v>57</v>
      </c>
      <c r="I5356"/>
      <c r="J5356"/>
      <c r="K5356"/>
      <c r="L5356"/>
      <c r="M5356"/>
      <c r="N5356"/>
      <c r="O5356"/>
      <c r="Q5356" t="s">
        <v>25</v>
      </c>
      <c r="R5356" s="1"/>
      <c r="S5356" s="1"/>
      <c r="T5356" s="1" t="s">
        <v>374</v>
      </c>
      <c r="U5356" s="1" t="s">
        <v>78</v>
      </c>
      <c r="V5356" t="s">
        <v>29</v>
      </c>
      <c r="W5356"/>
      <c r="X5356" t="s">
        <v>30</v>
      </c>
    </row>
    <row r="5357" spans="2:24">
      <c r="B5357" s="2" t="s">
        <v>7893</v>
      </c>
      <c r="C5357" s="1">
        <v>9418168942</v>
      </c>
      <c r="D5357" s="1"/>
      <c r="E5357" s="1"/>
      <c r="F5357" s="1"/>
      <c r="G5357" s="1" t="s">
        <v>45</v>
      </c>
      <c r="H5357" s="1" t="s">
        <v>92</v>
      </c>
      <c r="I5357"/>
      <c r="J5357"/>
      <c r="K5357"/>
      <c r="L5357"/>
      <c r="M5357"/>
      <c r="N5357"/>
      <c r="O5357"/>
      <c r="Q5357" t="s">
        <v>25</v>
      </c>
      <c r="R5357" s="1" t="s">
        <v>7894</v>
      </c>
      <c r="S5357" s="1"/>
      <c r="T5357" s="1" t="s">
        <v>5233</v>
      </c>
      <c r="U5357" s="1" t="s">
        <v>477</v>
      </c>
      <c r="V5357" t="s">
        <v>29</v>
      </c>
      <c r="W5357"/>
      <c r="X5357" t="s">
        <v>30</v>
      </c>
    </row>
    <row r="5358" spans="2:24">
      <c r="B5358" s="2" t="s">
        <v>7895</v>
      </c>
      <c r="C5358" s="1">
        <v>9819714747</v>
      </c>
      <c r="D5358" s="1"/>
      <c r="E5358" s="1"/>
      <c r="F5358" s="1"/>
      <c r="G5358" s="1" t="s">
        <v>72</v>
      </c>
      <c r="H5358" s="1" t="s">
        <v>46</v>
      </c>
      <c r="I5358"/>
      <c r="J5358"/>
      <c r="K5358"/>
      <c r="L5358"/>
      <c r="M5358"/>
      <c r="N5358"/>
      <c r="O5358"/>
      <c r="Q5358" t="s">
        <v>25</v>
      </c>
      <c r="R5358" s="1" t="s">
        <v>7896</v>
      </c>
      <c r="S5358" s="1"/>
      <c r="T5358" s="1" t="s">
        <v>457</v>
      </c>
      <c r="U5358" s="1" t="s">
        <v>33</v>
      </c>
      <c r="V5358" t="s">
        <v>29</v>
      </c>
      <c r="W5358"/>
      <c r="X5358" t="s">
        <v>30</v>
      </c>
    </row>
    <row r="5359" spans="2:24">
      <c r="B5359" s="2" t="s">
        <v>7897</v>
      </c>
      <c r="C5359" s="1">
        <v>7830000274</v>
      </c>
      <c r="D5359" s="1"/>
      <c r="E5359" s="1"/>
      <c r="F5359" s="1"/>
      <c r="G5359" s="1" t="s">
        <v>45</v>
      </c>
      <c r="H5359" s="1" t="s">
        <v>247</v>
      </c>
      <c r="I5359"/>
      <c r="J5359"/>
      <c r="K5359"/>
      <c r="L5359"/>
      <c r="M5359"/>
      <c r="N5359"/>
      <c r="O5359"/>
      <c r="Q5359" t="s">
        <v>25</v>
      </c>
      <c r="R5359" s="1" t="s">
        <v>7898</v>
      </c>
      <c r="S5359" s="1"/>
      <c r="T5359" s="1" t="s">
        <v>6859</v>
      </c>
      <c r="U5359" s="1" t="s">
        <v>28</v>
      </c>
      <c r="V5359" t="s">
        <v>29</v>
      </c>
      <c r="W5359"/>
      <c r="X5359" t="s">
        <v>30</v>
      </c>
    </row>
    <row r="5360" spans="2:24">
      <c r="B5360" s="2" t="s">
        <v>7899</v>
      </c>
      <c r="C5360" s="1">
        <v>9810107404</v>
      </c>
      <c r="D5360" s="1"/>
      <c r="E5360" s="1"/>
      <c r="F5360" s="1"/>
      <c r="G5360" s="1" t="s">
        <v>146</v>
      </c>
      <c r="H5360" s="1" t="s">
        <v>476</v>
      </c>
      <c r="I5360"/>
      <c r="J5360"/>
      <c r="K5360"/>
      <c r="L5360"/>
      <c r="M5360"/>
      <c r="N5360"/>
      <c r="O5360"/>
      <c r="Q5360" t="s">
        <v>25</v>
      </c>
      <c r="R5360" s="1"/>
      <c r="S5360" s="1"/>
      <c r="T5360" s="1" t="s">
        <v>73</v>
      </c>
      <c r="U5360" s="1" t="s">
        <v>53</v>
      </c>
      <c r="V5360" t="s">
        <v>29</v>
      </c>
      <c r="W5360"/>
      <c r="X5360" t="s">
        <v>30</v>
      </c>
    </row>
    <row r="5361" spans="2:24">
      <c r="B5361" s="2" t="s">
        <v>7900</v>
      </c>
      <c r="C5361" s="1">
        <v>9810052507</v>
      </c>
      <c r="D5361" s="1"/>
      <c r="E5361" s="1"/>
      <c r="F5361" s="1"/>
      <c r="G5361" s="1" t="s">
        <v>146</v>
      </c>
      <c r="H5361" s="1" t="s">
        <v>476</v>
      </c>
      <c r="I5361"/>
      <c r="J5361"/>
      <c r="K5361"/>
      <c r="L5361"/>
      <c r="M5361"/>
      <c r="N5361"/>
      <c r="O5361"/>
      <c r="Q5361" t="s">
        <v>25</v>
      </c>
      <c r="R5361" s="1"/>
      <c r="S5361" s="1"/>
      <c r="T5361" s="1" t="s">
        <v>382</v>
      </c>
      <c r="U5361" s="1" t="s">
        <v>53</v>
      </c>
      <c r="V5361" t="s">
        <v>29</v>
      </c>
      <c r="W5361"/>
      <c r="X5361" t="s">
        <v>30</v>
      </c>
    </row>
    <row r="5362" spans="2:24">
      <c r="B5362" s="2" t="s">
        <v>7901</v>
      </c>
      <c r="C5362" s="1">
        <v>9718625013</v>
      </c>
      <c r="D5362" s="1"/>
      <c r="E5362" s="1"/>
      <c r="F5362" s="1"/>
      <c r="G5362" s="1" t="s">
        <v>146</v>
      </c>
      <c r="H5362" s="1" t="s">
        <v>331</v>
      </c>
      <c r="I5362"/>
      <c r="J5362"/>
      <c r="K5362"/>
      <c r="L5362"/>
      <c r="M5362"/>
      <c r="N5362"/>
      <c r="O5362"/>
      <c r="Q5362" t="s">
        <v>25</v>
      </c>
      <c r="R5362" s="1"/>
      <c r="S5362" s="1"/>
      <c r="T5362" s="1" t="s">
        <v>39</v>
      </c>
      <c r="U5362" s="1" t="s">
        <v>28</v>
      </c>
      <c r="V5362" t="s">
        <v>29</v>
      </c>
      <c r="W5362"/>
      <c r="X5362" t="s">
        <v>30</v>
      </c>
    </row>
    <row r="5363" spans="2:24">
      <c r="B5363" s="2" t="s">
        <v>7902</v>
      </c>
      <c r="C5363" s="1">
        <v>9305949574</v>
      </c>
      <c r="D5363" s="1"/>
      <c r="E5363" s="1"/>
      <c r="F5363" s="1"/>
      <c r="G5363" s="1" t="s">
        <v>146</v>
      </c>
      <c r="H5363" s="1" t="s">
        <v>247</v>
      </c>
      <c r="I5363"/>
      <c r="J5363"/>
      <c r="K5363"/>
      <c r="L5363"/>
      <c r="M5363"/>
      <c r="N5363"/>
      <c r="O5363"/>
      <c r="Q5363" t="s">
        <v>25</v>
      </c>
      <c r="R5363" s="1"/>
      <c r="S5363" s="1"/>
      <c r="T5363" s="1" t="s">
        <v>120</v>
      </c>
      <c r="U5363" s="1" t="s">
        <v>28</v>
      </c>
      <c r="V5363" t="s">
        <v>29</v>
      </c>
      <c r="W5363"/>
      <c r="X5363" t="s">
        <v>30</v>
      </c>
    </row>
    <row r="5364" spans="2:24">
      <c r="B5364" s="2" t="s">
        <v>7903</v>
      </c>
      <c r="C5364" s="1">
        <v>9415237158</v>
      </c>
      <c r="D5364" s="1"/>
      <c r="E5364" s="1"/>
      <c r="F5364" s="1"/>
      <c r="G5364" s="1" t="s">
        <v>146</v>
      </c>
      <c r="H5364" s="1" t="s">
        <v>247</v>
      </c>
      <c r="I5364"/>
      <c r="J5364"/>
      <c r="K5364"/>
      <c r="L5364"/>
      <c r="M5364"/>
      <c r="N5364"/>
      <c r="O5364"/>
      <c r="Q5364" t="s">
        <v>25</v>
      </c>
      <c r="R5364" s="1" t="s">
        <v>7904</v>
      </c>
      <c r="S5364" s="1"/>
      <c r="T5364" s="1" t="s">
        <v>6846</v>
      </c>
      <c r="U5364" s="1" t="s">
        <v>28</v>
      </c>
      <c r="V5364" t="s">
        <v>29</v>
      </c>
      <c r="W5364"/>
      <c r="X5364" t="s">
        <v>30</v>
      </c>
    </row>
    <row r="5365" spans="2:24">
      <c r="B5365" s="2" t="s">
        <v>7905</v>
      </c>
      <c r="C5365" s="1">
        <v>7355913122</v>
      </c>
      <c r="D5365" s="1"/>
      <c r="E5365" s="1"/>
      <c r="F5365" s="1"/>
      <c r="G5365" s="1" t="s">
        <v>146</v>
      </c>
      <c r="H5365" s="1" t="s">
        <v>476</v>
      </c>
      <c r="I5365"/>
      <c r="J5365"/>
      <c r="K5365"/>
      <c r="L5365"/>
      <c r="M5365"/>
      <c r="N5365"/>
      <c r="O5365"/>
      <c r="Q5365" t="s">
        <v>25</v>
      </c>
      <c r="R5365" s="1" t="s">
        <v>7906</v>
      </c>
      <c r="S5365" s="1"/>
      <c r="T5365" s="1" t="s">
        <v>2026</v>
      </c>
      <c r="U5365" s="1" t="s">
        <v>28</v>
      </c>
      <c r="V5365" t="s">
        <v>29</v>
      </c>
      <c r="W5365"/>
      <c r="X5365" t="s">
        <v>30</v>
      </c>
    </row>
    <row r="5366" spans="2:24">
      <c r="B5366" s="2" t="s">
        <v>7907</v>
      </c>
      <c r="C5366" s="1">
        <v>9873263007</v>
      </c>
      <c r="D5366" s="1"/>
      <c r="E5366" s="1"/>
      <c r="F5366" s="1"/>
      <c r="G5366" s="1" t="s">
        <v>146</v>
      </c>
      <c r="H5366" s="1" t="s">
        <v>247</v>
      </c>
      <c r="I5366"/>
      <c r="J5366"/>
      <c r="K5366"/>
      <c r="L5366"/>
      <c r="M5366"/>
      <c r="N5366"/>
      <c r="O5366"/>
      <c r="Q5366" t="s">
        <v>25</v>
      </c>
      <c r="R5366" s="1" t="s">
        <v>7908</v>
      </c>
      <c r="S5366" s="1"/>
      <c r="T5366" s="1" t="s">
        <v>374</v>
      </c>
      <c r="U5366" s="1" t="s">
        <v>78</v>
      </c>
      <c r="V5366" t="s">
        <v>29</v>
      </c>
      <c r="W5366"/>
      <c r="X5366" t="s">
        <v>30</v>
      </c>
    </row>
    <row r="5367" spans="2:24">
      <c r="B5367" s="2" t="s">
        <v>7909</v>
      </c>
      <c r="C5367" s="1">
        <v>7982650869</v>
      </c>
      <c r="D5367" s="1"/>
      <c r="E5367" s="1"/>
      <c r="F5367" s="1"/>
      <c r="G5367" s="1" t="s">
        <v>146</v>
      </c>
      <c r="H5367" s="1" t="s">
        <v>247</v>
      </c>
      <c r="I5367"/>
      <c r="J5367"/>
      <c r="K5367"/>
      <c r="L5367"/>
      <c r="M5367"/>
      <c r="N5367"/>
      <c r="O5367"/>
      <c r="Q5367" t="s">
        <v>25</v>
      </c>
      <c r="R5367" s="1" t="s">
        <v>7910</v>
      </c>
      <c r="S5367" s="1"/>
      <c r="T5367" s="1" t="s">
        <v>301</v>
      </c>
      <c r="U5367" s="1" t="s">
        <v>53</v>
      </c>
      <c r="V5367" t="s">
        <v>29</v>
      </c>
      <c r="W5367"/>
      <c r="X5367" t="s">
        <v>30</v>
      </c>
    </row>
    <row r="5368" spans="2:24">
      <c r="B5368" s="2" t="s">
        <v>7911</v>
      </c>
      <c r="C5368" s="1">
        <v>9888428837</v>
      </c>
      <c r="D5368" s="1"/>
      <c r="E5368" s="1"/>
      <c r="F5368" s="1"/>
      <c r="G5368" s="1" t="s">
        <v>146</v>
      </c>
      <c r="H5368" s="1" t="s">
        <v>476</v>
      </c>
      <c r="I5368"/>
      <c r="J5368"/>
      <c r="K5368"/>
      <c r="L5368"/>
      <c r="M5368"/>
      <c r="N5368"/>
      <c r="O5368"/>
      <c r="Q5368" t="s">
        <v>25</v>
      </c>
      <c r="R5368" s="1" t="s">
        <v>7912</v>
      </c>
      <c r="S5368" s="1"/>
      <c r="T5368" s="1" t="s">
        <v>1171</v>
      </c>
      <c r="U5368" s="1" t="s">
        <v>90</v>
      </c>
      <c r="V5368" t="s">
        <v>29</v>
      </c>
      <c r="W5368"/>
      <c r="X5368" t="s">
        <v>30</v>
      </c>
    </row>
    <row r="5369" spans="2:24">
      <c r="B5369" s="2" t="s">
        <v>7913</v>
      </c>
      <c r="C5369" s="1">
        <v>9315518417</v>
      </c>
      <c r="D5369" s="1"/>
      <c r="E5369" s="1"/>
      <c r="F5369" s="1"/>
      <c r="G5369" s="1" t="s">
        <v>146</v>
      </c>
      <c r="H5369" s="1" t="s">
        <v>247</v>
      </c>
      <c r="I5369"/>
      <c r="J5369"/>
      <c r="K5369"/>
      <c r="L5369"/>
      <c r="M5369"/>
      <c r="N5369"/>
      <c r="O5369"/>
      <c r="Q5369" t="s">
        <v>25</v>
      </c>
      <c r="R5369" s="1" t="s">
        <v>7914</v>
      </c>
      <c r="S5369" s="1"/>
      <c r="T5369" s="1" t="s">
        <v>4319</v>
      </c>
      <c r="U5369" s="1" t="s">
        <v>78</v>
      </c>
      <c r="V5369" t="s">
        <v>29</v>
      </c>
      <c r="W5369"/>
      <c r="X5369" t="s">
        <v>30</v>
      </c>
    </row>
    <row r="5370" spans="2:24">
      <c r="B5370" s="2" t="s">
        <v>7915</v>
      </c>
      <c r="C5370" s="1">
        <v>8103015612</v>
      </c>
      <c r="D5370" s="1"/>
      <c r="E5370" s="1"/>
      <c r="F5370" s="1"/>
      <c r="G5370" s="1" t="s">
        <v>45</v>
      </c>
      <c r="H5370" s="1" t="s">
        <v>331</v>
      </c>
      <c r="I5370"/>
      <c r="J5370"/>
      <c r="K5370"/>
      <c r="L5370"/>
      <c r="M5370"/>
      <c r="N5370"/>
      <c r="O5370"/>
      <c r="Q5370" t="s">
        <v>25</v>
      </c>
      <c r="R5370" s="1" t="s">
        <v>7916</v>
      </c>
      <c r="S5370" s="1"/>
      <c r="T5370" s="1" t="s">
        <v>7917</v>
      </c>
      <c r="U5370" s="1" t="s">
        <v>105</v>
      </c>
      <c r="V5370" t="s">
        <v>29</v>
      </c>
      <c r="W5370"/>
      <c r="X5370" t="s">
        <v>30</v>
      </c>
    </row>
    <row r="5371" spans="2:24">
      <c r="B5371" s="2" t="s">
        <v>7918</v>
      </c>
      <c r="C5371" s="1">
        <v>9811278570</v>
      </c>
      <c r="D5371" s="1"/>
      <c r="E5371" s="1"/>
      <c r="F5371" s="1"/>
      <c r="G5371" s="1" t="s">
        <v>146</v>
      </c>
      <c r="H5371" s="1" t="s">
        <v>476</v>
      </c>
      <c r="I5371"/>
      <c r="J5371"/>
      <c r="K5371"/>
      <c r="L5371"/>
      <c r="M5371"/>
      <c r="N5371"/>
      <c r="O5371"/>
      <c r="Q5371" t="s">
        <v>25</v>
      </c>
      <c r="R5371" s="1"/>
      <c r="S5371" s="1"/>
      <c r="T5371" s="1" t="s">
        <v>93</v>
      </c>
      <c r="U5371" s="1" t="s">
        <v>53</v>
      </c>
      <c r="V5371" t="s">
        <v>29</v>
      </c>
      <c r="W5371"/>
      <c r="X5371" t="s">
        <v>30</v>
      </c>
    </row>
    <row r="5372" spans="2:24">
      <c r="B5372" s="2" t="s">
        <v>7919</v>
      </c>
      <c r="C5372" s="1">
        <v>9891148415</v>
      </c>
      <c r="D5372" s="1"/>
      <c r="E5372" s="1"/>
      <c r="F5372" s="1"/>
      <c r="G5372" s="1" t="s">
        <v>56</v>
      </c>
      <c r="H5372" s="1" t="s">
        <v>476</v>
      </c>
      <c r="I5372"/>
      <c r="J5372"/>
      <c r="K5372"/>
      <c r="L5372"/>
      <c r="M5372"/>
      <c r="N5372"/>
      <c r="O5372"/>
      <c r="Q5372" t="s">
        <v>25</v>
      </c>
      <c r="R5372" s="1" t="s">
        <v>7920</v>
      </c>
      <c r="S5372" s="1"/>
      <c r="T5372" s="1" t="s">
        <v>93</v>
      </c>
      <c r="U5372" s="1" t="s">
        <v>53</v>
      </c>
      <c r="V5372" t="s">
        <v>29</v>
      </c>
      <c r="W5372"/>
      <c r="X5372" t="s">
        <v>30</v>
      </c>
    </row>
    <row r="5373" spans="2:24">
      <c r="B5373" s="2" t="s">
        <v>7921</v>
      </c>
      <c r="C5373" s="1">
        <v>9416390131</v>
      </c>
      <c r="D5373" s="1"/>
      <c r="E5373" s="1"/>
      <c r="F5373" s="1"/>
      <c r="G5373" s="1" t="s">
        <v>146</v>
      </c>
      <c r="H5373" s="1" t="s">
        <v>247</v>
      </c>
      <c r="I5373"/>
      <c r="J5373"/>
      <c r="K5373"/>
      <c r="L5373"/>
      <c r="M5373"/>
      <c r="N5373"/>
      <c r="O5373"/>
      <c r="Q5373" t="s">
        <v>25</v>
      </c>
      <c r="R5373" s="1" t="s">
        <v>7922</v>
      </c>
      <c r="S5373" s="1"/>
      <c r="T5373" s="1" t="s">
        <v>7923</v>
      </c>
      <c r="U5373" s="1" t="s">
        <v>78</v>
      </c>
      <c r="V5373" t="s">
        <v>29</v>
      </c>
      <c r="W5373"/>
      <c r="X5373" t="s">
        <v>30</v>
      </c>
    </row>
    <row r="5374" spans="2:24">
      <c r="B5374" s="2" t="s">
        <v>7924</v>
      </c>
      <c r="C5374" s="1">
        <v>9818201122</v>
      </c>
      <c r="D5374" s="1"/>
      <c r="E5374" s="1"/>
      <c r="F5374" s="1"/>
      <c r="G5374" s="1" t="s">
        <v>146</v>
      </c>
      <c r="H5374" s="1" t="s">
        <v>331</v>
      </c>
      <c r="I5374"/>
      <c r="J5374"/>
      <c r="K5374"/>
      <c r="L5374"/>
      <c r="M5374"/>
      <c r="N5374"/>
      <c r="O5374"/>
      <c r="Q5374" t="s">
        <v>25</v>
      </c>
      <c r="R5374" s="1"/>
      <c r="S5374" s="1"/>
      <c r="T5374" s="1" t="s">
        <v>660</v>
      </c>
      <c r="U5374" s="1" t="s">
        <v>53</v>
      </c>
      <c r="V5374" t="s">
        <v>29</v>
      </c>
      <c r="W5374"/>
      <c r="X5374" t="s">
        <v>30</v>
      </c>
    </row>
    <row r="5375" spans="2:24">
      <c r="B5375" s="2" t="s">
        <v>7925</v>
      </c>
      <c r="C5375" s="1">
        <v>9868841695</v>
      </c>
      <c r="D5375" s="1"/>
      <c r="E5375" s="1"/>
      <c r="F5375" s="1"/>
      <c r="G5375" s="1" t="s">
        <v>72</v>
      </c>
      <c r="H5375" s="1" t="s">
        <v>46</v>
      </c>
      <c r="I5375"/>
      <c r="J5375"/>
      <c r="K5375"/>
      <c r="L5375"/>
      <c r="M5375"/>
      <c r="N5375"/>
      <c r="O5375"/>
      <c r="Q5375" t="s">
        <v>25</v>
      </c>
      <c r="R5375" s="1" t="s">
        <v>7926</v>
      </c>
      <c r="S5375" s="1"/>
      <c r="T5375" s="1" t="s">
        <v>301</v>
      </c>
      <c r="U5375" s="1" t="s">
        <v>53</v>
      </c>
      <c r="V5375" t="s">
        <v>29</v>
      </c>
      <c r="W5375"/>
      <c r="X5375" t="s">
        <v>30</v>
      </c>
    </row>
    <row r="5376" spans="2:24">
      <c r="B5376" s="2" t="s">
        <v>7927</v>
      </c>
      <c r="C5376" s="1">
        <v>9810208464</v>
      </c>
      <c r="D5376" s="1"/>
      <c r="E5376" s="1"/>
      <c r="F5376" s="1"/>
      <c r="G5376" s="1" t="s">
        <v>1216</v>
      </c>
      <c r="H5376" s="1" t="s">
        <v>1065</v>
      </c>
      <c r="I5376"/>
      <c r="J5376"/>
      <c r="K5376"/>
      <c r="L5376"/>
      <c r="M5376"/>
      <c r="N5376"/>
      <c r="O5376"/>
      <c r="Q5376" t="s">
        <v>25</v>
      </c>
      <c r="R5376" s="1" t="s">
        <v>7928</v>
      </c>
      <c r="S5376" s="1"/>
      <c r="T5376" s="1" t="s">
        <v>356</v>
      </c>
      <c r="U5376" s="1" t="s">
        <v>78</v>
      </c>
      <c r="V5376" t="s">
        <v>29</v>
      </c>
      <c r="W5376"/>
      <c r="X5376" t="s">
        <v>30</v>
      </c>
    </row>
    <row r="5377" spans="2:24">
      <c r="B5377" s="2" t="s">
        <v>7929</v>
      </c>
      <c r="C5377" s="1">
        <v>9736637471</v>
      </c>
      <c r="D5377" s="1"/>
      <c r="E5377" s="1"/>
      <c r="F5377" s="1"/>
      <c r="G5377" s="1" t="s">
        <v>146</v>
      </c>
      <c r="H5377" s="1" t="s">
        <v>331</v>
      </c>
      <c r="I5377"/>
      <c r="J5377"/>
      <c r="K5377"/>
      <c r="L5377"/>
      <c r="M5377"/>
      <c r="N5377"/>
      <c r="O5377"/>
      <c r="Q5377" t="s">
        <v>25</v>
      </c>
      <c r="R5377" s="1" t="s">
        <v>7930</v>
      </c>
      <c r="S5377" s="1"/>
      <c r="T5377" s="1" t="s">
        <v>2342</v>
      </c>
      <c r="U5377" s="1" t="s">
        <v>477</v>
      </c>
      <c r="V5377" t="s">
        <v>29</v>
      </c>
      <c r="W5377"/>
      <c r="X5377" t="s">
        <v>30</v>
      </c>
    </row>
    <row r="5378" spans="2:24">
      <c r="B5378" s="2" t="s">
        <v>7931</v>
      </c>
      <c r="C5378" s="1">
        <v>6395273077</v>
      </c>
      <c r="D5378" s="1"/>
      <c r="E5378" s="1"/>
      <c r="F5378" s="1"/>
      <c r="G5378" s="1" t="s">
        <v>45</v>
      </c>
      <c r="H5378" s="1" t="s">
        <v>510</v>
      </c>
      <c r="I5378"/>
      <c r="J5378"/>
      <c r="K5378"/>
      <c r="L5378"/>
      <c r="M5378"/>
      <c r="N5378"/>
      <c r="O5378"/>
      <c r="Q5378" t="s">
        <v>25</v>
      </c>
      <c r="R5378" s="1"/>
      <c r="S5378" s="1"/>
      <c r="T5378" s="1" t="s">
        <v>6869</v>
      </c>
      <c r="U5378" s="1" t="s">
        <v>158</v>
      </c>
      <c r="V5378" t="s">
        <v>29</v>
      </c>
      <c r="W5378"/>
      <c r="X5378" t="s">
        <v>30</v>
      </c>
    </row>
    <row r="5379" spans="2:24">
      <c r="B5379" s="2" t="s">
        <v>7932</v>
      </c>
      <c r="C5379" s="1">
        <v>9850486545</v>
      </c>
      <c r="D5379" s="1"/>
      <c r="E5379" s="1"/>
      <c r="F5379" s="1"/>
      <c r="G5379" s="1" t="s">
        <v>146</v>
      </c>
      <c r="H5379" s="1" t="s">
        <v>331</v>
      </c>
      <c r="I5379"/>
      <c r="J5379"/>
      <c r="K5379"/>
      <c r="L5379"/>
      <c r="M5379"/>
      <c r="N5379"/>
      <c r="O5379"/>
      <c r="Q5379" t="s">
        <v>25</v>
      </c>
      <c r="R5379" s="1"/>
      <c r="S5379" s="1"/>
      <c r="T5379" s="1" t="s">
        <v>7933</v>
      </c>
      <c r="U5379" s="1" t="s">
        <v>33</v>
      </c>
      <c r="V5379" t="s">
        <v>29</v>
      </c>
      <c r="W5379"/>
      <c r="X5379" t="s">
        <v>30</v>
      </c>
    </row>
    <row r="5380" spans="2:24">
      <c r="B5380" s="2" t="s">
        <v>7934</v>
      </c>
      <c r="C5380" s="1">
        <v>9768785629</v>
      </c>
      <c r="D5380" s="1"/>
      <c r="E5380" s="1"/>
      <c r="F5380" s="1"/>
      <c r="G5380" s="1" t="s">
        <v>45</v>
      </c>
      <c r="H5380" s="1" t="s">
        <v>57</v>
      </c>
      <c r="I5380"/>
      <c r="J5380"/>
      <c r="K5380"/>
      <c r="L5380"/>
      <c r="M5380"/>
      <c r="N5380"/>
      <c r="O5380"/>
      <c r="Q5380" t="s">
        <v>25</v>
      </c>
      <c r="R5380" s="1" t="s">
        <v>7935</v>
      </c>
      <c r="S5380" s="1"/>
      <c r="T5380" s="1" t="s">
        <v>498</v>
      </c>
      <c r="U5380" s="1" t="s">
        <v>33</v>
      </c>
      <c r="V5380" t="s">
        <v>29</v>
      </c>
      <c r="W5380"/>
      <c r="X5380" t="s">
        <v>30</v>
      </c>
    </row>
    <row r="5381" spans="2:24">
      <c r="B5381" s="2" t="s">
        <v>7936</v>
      </c>
      <c r="C5381" s="1">
        <v>8500505550</v>
      </c>
      <c r="D5381" s="1"/>
      <c r="E5381" s="1"/>
      <c r="F5381" s="1"/>
      <c r="G5381" s="1" t="s">
        <v>45</v>
      </c>
      <c r="H5381" s="1" t="s">
        <v>695</v>
      </c>
      <c r="I5381"/>
      <c r="J5381"/>
      <c r="K5381"/>
      <c r="L5381"/>
      <c r="M5381"/>
      <c r="N5381"/>
      <c r="O5381"/>
      <c r="Q5381" t="s">
        <v>25</v>
      </c>
      <c r="R5381" s="1" t="s">
        <v>7937</v>
      </c>
      <c r="S5381" s="1"/>
      <c r="T5381" s="1" t="s">
        <v>7938</v>
      </c>
      <c r="U5381" s="1" t="s">
        <v>276</v>
      </c>
      <c r="V5381" t="s">
        <v>29</v>
      </c>
      <c r="W5381"/>
      <c r="X5381" t="s">
        <v>30</v>
      </c>
    </row>
    <row r="5382" spans="2:24">
      <c r="B5382" s="2" t="s">
        <v>7939</v>
      </c>
      <c r="C5382" s="1">
        <v>9654005890</v>
      </c>
      <c r="D5382" s="1"/>
      <c r="E5382" s="1"/>
      <c r="F5382" s="1"/>
      <c r="G5382" s="1" t="s">
        <v>146</v>
      </c>
      <c r="H5382" s="1" t="s">
        <v>247</v>
      </c>
      <c r="I5382"/>
      <c r="J5382"/>
      <c r="K5382"/>
      <c r="L5382"/>
      <c r="M5382"/>
      <c r="N5382"/>
      <c r="O5382"/>
      <c r="Q5382" t="s">
        <v>25</v>
      </c>
      <c r="R5382" s="1"/>
      <c r="S5382" s="1"/>
      <c r="T5382" s="1" t="s">
        <v>73</v>
      </c>
      <c r="U5382" s="1" t="s">
        <v>53</v>
      </c>
      <c r="V5382" t="s">
        <v>29</v>
      </c>
      <c r="W5382"/>
      <c r="X5382" t="s">
        <v>30</v>
      </c>
    </row>
    <row r="5383" spans="2:24">
      <c r="B5383" s="2" t="s">
        <v>7940</v>
      </c>
      <c r="C5383" s="1">
        <v>9833519138</v>
      </c>
      <c r="D5383" s="1"/>
      <c r="E5383" s="1"/>
      <c r="F5383" s="1"/>
      <c r="G5383" s="1" t="s">
        <v>146</v>
      </c>
      <c r="H5383" s="1" t="s">
        <v>331</v>
      </c>
      <c r="I5383"/>
      <c r="J5383"/>
      <c r="K5383"/>
      <c r="L5383"/>
      <c r="M5383"/>
      <c r="N5383"/>
      <c r="O5383"/>
      <c r="Q5383" t="s">
        <v>25</v>
      </c>
      <c r="R5383" s="1" t="s">
        <v>7941</v>
      </c>
      <c r="S5383" s="1"/>
      <c r="T5383" s="1" t="s">
        <v>3093</v>
      </c>
      <c r="U5383" s="1" t="s">
        <v>33</v>
      </c>
      <c r="V5383" t="s">
        <v>29</v>
      </c>
      <c r="W5383"/>
      <c r="X5383" t="s">
        <v>30</v>
      </c>
    </row>
    <row r="5384" spans="2:24">
      <c r="B5384" s="2" t="s">
        <v>7942</v>
      </c>
      <c r="C5384" s="1">
        <v>9811196991</v>
      </c>
      <c r="D5384" s="1"/>
      <c r="E5384" s="1"/>
      <c r="F5384" s="1"/>
      <c r="G5384" s="1" t="s">
        <v>146</v>
      </c>
      <c r="H5384" s="1" t="s">
        <v>247</v>
      </c>
      <c r="I5384"/>
      <c r="J5384"/>
      <c r="K5384"/>
      <c r="L5384"/>
      <c r="M5384"/>
      <c r="N5384"/>
      <c r="O5384"/>
      <c r="Q5384" t="s">
        <v>25</v>
      </c>
      <c r="R5384" s="1"/>
      <c r="S5384" s="1"/>
      <c r="T5384" s="1" t="s">
        <v>93</v>
      </c>
      <c r="U5384" s="1" t="s">
        <v>53</v>
      </c>
      <c r="V5384" t="s">
        <v>29</v>
      </c>
      <c r="W5384"/>
      <c r="X5384" t="s">
        <v>30</v>
      </c>
    </row>
    <row r="5385" spans="2:24">
      <c r="B5385" s="2" t="s">
        <v>7943</v>
      </c>
      <c r="C5385" s="1">
        <v>9630256757</v>
      </c>
      <c r="D5385" s="1"/>
      <c r="E5385" s="1"/>
      <c r="F5385" s="1"/>
      <c r="G5385" s="1" t="s">
        <v>45</v>
      </c>
      <c r="H5385" s="1" t="s">
        <v>57</v>
      </c>
      <c r="I5385"/>
      <c r="J5385"/>
      <c r="K5385"/>
      <c r="L5385"/>
      <c r="M5385"/>
      <c r="N5385"/>
      <c r="O5385"/>
      <c r="Q5385" t="s">
        <v>25</v>
      </c>
      <c r="R5385" s="1" t="s">
        <v>7944</v>
      </c>
      <c r="S5385" s="1"/>
      <c r="T5385" s="1" t="s">
        <v>1801</v>
      </c>
      <c r="U5385" s="1" t="s">
        <v>105</v>
      </c>
      <c r="V5385" t="s">
        <v>29</v>
      </c>
      <c r="W5385"/>
      <c r="X5385" t="s">
        <v>30</v>
      </c>
    </row>
    <row r="5386" spans="2:24">
      <c r="B5386" s="2" t="s">
        <v>7945</v>
      </c>
      <c r="C5386" s="1">
        <v>9466767696</v>
      </c>
      <c r="D5386" s="1"/>
      <c r="E5386" s="1"/>
      <c r="F5386" s="1"/>
      <c r="G5386" s="1" t="s">
        <v>146</v>
      </c>
      <c r="H5386" s="1" t="s">
        <v>331</v>
      </c>
      <c r="I5386"/>
      <c r="J5386"/>
      <c r="K5386"/>
      <c r="L5386"/>
      <c r="M5386"/>
      <c r="N5386"/>
      <c r="O5386"/>
      <c r="Q5386" t="s">
        <v>25</v>
      </c>
      <c r="R5386" s="1"/>
      <c r="S5386" s="1"/>
      <c r="T5386" s="1" t="s">
        <v>1970</v>
      </c>
      <c r="U5386" s="1" t="s">
        <v>78</v>
      </c>
      <c r="V5386" t="s">
        <v>29</v>
      </c>
      <c r="W5386"/>
      <c r="X5386" t="s">
        <v>30</v>
      </c>
    </row>
    <row r="5387" spans="2:24">
      <c r="B5387" s="2" t="s">
        <v>7946</v>
      </c>
      <c r="C5387" s="1">
        <v>9999011998</v>
      </c>
      <c r="D5387" s="1"/>
      <c r="E5387" s="1"/>
      <c r="F5387" s="1"/>
      <c r="G5387" s="1" t="s">
        <v>72</v>
      </c>
      <c r="H5387" s="1" t="s">
        <v>57</v>
      </c>
      <c r="I5387"/>
      <c r="J5387"/>
      <c r="K5387"/>
      <c r="L5387"/>
      <c r="M5387"/>
      <c r="N5387"/>
      <c r="O5387"/>
      <c r="Q5387" t="s">
        <v>25</v>
      </c>
      <c r="R5387" s="1" t="s">
        <v>7947</v>
      </c>
      <c r="S5387" s="1"/>
      <c r="T5387" s="1" t="s">
        <v>356</v>
      </c>
      <c r="U5387" s="1" t="s">
        <v>78</v>
      </c>
      <c r="V5387" t="s">
        <v>29</v>
      </c>
      <c r="W5387"/>
      <c r="X5387" t="s">
        <v>30</v>
      </c>
    </row>
    <row r="5388" spans="2:24">
      <c r="B5388" s="2" t="s">
        <v>7948</v>
      </c>
      <c r="C5388" s="1">
        <v>9457309545</v>
      </c>
      <c r="D5388" s="1"/>
      <c r="E5388" s="1"/>
      <c r="F5388" s="1"/>
      <c r="G5388" s="1" t="s">
        <v>146</v>
      </c>
      <c r="H5388" s="1" t="s">
        <v>247</v>
      </c>
      <c r="I5388"/>
      <c r="J5388"/>
      <c r="K5388"/>
      <c r="L5388"/>
      <c r="M5388"/>
      <c r="N5388"/>
      <c r="O5388"/>
      <c r="Q5388" t="s">
        <v>25</v>
      </c>
      <c r="R5388" s="1" t="s">
        <v>7949</v>
      </c>
      <c r="S5388" s="1"/>
      <c r="T5388" s="1" t="s">
        <v>39</v>
      </c>
      <c r="U5388" s="1" t="s">
        <v>28</v>
      </c>
      <c r="V5388" t="s">
        <v>29</v>
      </c>
      <c r="W5388"/>
      <c r="X5388" t="s">
        <v>30</v>
      </c>
    </row>
    <row r="5389" spans="2:24">
      <c r="B5389" s="2" t="s">
        <v>7950</v>
      </c>
      <c r="C5389" s="1">
        <v>9485860007</v>
      </c>
      <c r="D5389" s="1"/>
      <c r="E5389" s="1"/>
      <c r="F5389" s="1"/>
      <c r="G5389" s="1" t="s">
        <v>1216</v>
      </c>
      <c r="H5389" s="1" t="s">
        <v>46</v>
      </c>
      <c r="I5389"/>
      <c r="J5389"/>
      <c r="K5389"/>
      <c r="L5389"/>
      <c r="M5389"/>
      <c r="N5389"/>
      <c r="O5389"/>
      <c r="Q5389" t="s">
        <v>25</v>
      </c>
      <c r="R5389" s="1"/>
      <c r="S5389" s="1"/>
      <c r="T5389" s="1" t="s">
        <v>758</v>
      </c>
      <c r="U5389" s="1" t="s">
        <v>78</v>
      </c>
      <c r="V5389" t="s">
        <v>29</v>
      </c>
      <c r="W5389"/>
      <c r="X5389" t="s">
        <v>30</v>
      </c>
    </row>
    <row r="5390" spans="2:24">
      <c r="B5390" s="2" t="s">
        <v>7951</v>
      </c>
      <c r="C5390" s="1">
        <v>9818733311</v>
      </c>
      <c r="D5390" s="1"/>
      <c r="E5390" s="1"/>
      <c r="F5390" s="1"/>
      <c r="G5390" s="1" t="s">
        <v>45</v>
      </c>
      <c r="H5390" s="1" t="s">
        <v>46</v>
      </c>
      <c r="I5390"/>
      <c r="J5390"/>
      <c r="K5390"/>
      <c r="L5390"/>
      <c r="M5390"/>
      <c r="N5390"/>
      <c r="O5390"/>
      <c r="Q5390" t="s">
        <v>25</v>
      </c>
      <c r="R5390" s="1" t="s">
        <v>7952</v>
      </c>
      <c r="S5390" s="1"/>
      <c r="T5390" s="1" t="s">
        <v>73</v>
      </c>
      <c r="U5390" s="1" t="s">
        <v>53</v>
      </c>
      <c r="V5390" t="s">
        <v>29</v>
      </c>
      <c r="W5390"/>
      <c r="X5390" t="s">
        <v>30</v>
      </c>
    </row>
    <row r="5391" spans="2:24">
      <c r="B5391" s="2" t="s">
        <v>7953</v>
      </c>
      <c r="C5391" s="1">
        <v>9878784583</v>
      </c>
      <c r="D5391" s="1"/>
      <c r="E5391" s="1"/>
      <c r="F5391" s="1"/>
      <c r="G5391" s="1" t="s">
        <v>45</v>
      </c>
      <c r="H5391" s="1" t="s">
        <v>247</v>
      </c>
      <c r="I5391"/>
      <c r="J5391"/>
      <c r="K5391"/>
      <c r="L5391"/>
      <c r="M5391"/>
      <c r="N5391"/>
      <c r="O5391"/>
      <c r="Q5391" t="s">
        <v>25</v>
      </c>
      <c r="R5391" s="1" t="s">
        <v>7954</v>
      </c>
      <c r="S5391" s="1"/>
      <c r="T5391" s="1" t="s">
        <v>678</v>
      </c>
      <c r="U5391" s="1" t="s">
        <v>90</v>
      </c>
      <c r="V5391" t="s">
        <v>29</v>
      </c>
      <c r="W5391"/>
      <c r="X5391" t="s">
        <v>30</v>
      </c>
    </row>
    <row r="5392" spans="2:24">
      <c r="B5392" s="2" t="s">
        <v>7955</v>
      </c>
      <c r="C5392" s="1">
        <v>9711277575</v>
      </c>
      <c r="D5392" s="1"/>
      <c r="E5392" s="1"/>
      <c r="F5392" s="1"/>
      <c r="G5392" s="1" t="s">
        <v>199</v>
      </c>
      <c r="H5392" s="1" t="s">
        <v>46</v>
      </c>
      <c r="I5392"/>
      <c r="J5392"/>
      <c r="K5392"/>
      <c r="L5392"/>
      <c r="M5392"/>
      <c r="N5392"/>
      <c r="O5392"/>
      <c r="Q5392" t="s">
        <v>25</v>
      </c>
      <c r="R5392" s="1" t="s">
        <v>7956</v>
      </c>
      <c r="S5392" s="1"/>
      <c r="T5392" s="1" t="s">
        <v>39</v>
      </c>
      <c r="U5392" s="1" t="s">
        <v>28</v>
      </c>
      <c r="V5392" t="s">
        <v>29</v>
      </c>
      <c r="W5392"/>
      <c r="X5392" t="s">
        <v>30</v>
      </c>
    </row>
    <row r="5393" spans="2:24">
      <c r="B5393" s="2" t="s">
        <v>7957</v>
      </c>
      <c r="C5393" s="1">
        <v>9814210548</v>
      </c>
      <c r="D5393" s="1"/>
      <c r="E5393" s="1"/>
      <c r="F5393" s="1"/>
      <c r="G5393" s="1" t="s">
        <v>146</v>
      </c>
      <c r="H5393" s="1" t="s">
        <v>1268</v>
      </c>
      <c r="I5393"/>
      <c r="J5393"/>
      <c r="K5393"/>
      <c r="L5393"/>
      <c r="M5393"/>
      <c r="N5393"/>
      <c r="O5393"/>
      <c r="Q5393" t="s">
        <v>25</v>
      </c>
      <c r="R5393" s="1" t="s">
        <v>7958</v>
      </c>
      <c r="S5393" s="1"/>
      <c r="T5393" s="1" t="s">
        <v>1171</v>
      </c>
      <c r="U5393" s="1" t="s">
        <v>90</v>
      </c>
      <c r="V5393" t="s">
        <v>29</v>
      </c>
      <c r="W5393"/>
      <c r="X5393" t="s">
        <v>30</v>
      </c>
    </row>
    <row r="5394" spans="2:24">
      <c r="B5394" s="2" t="s">
        <v>7959</v>
      </c>
      <c r="C5394" s="1">
        <v>7006033459</v>
      </c>
      <c r="D5394" s="1"/>
      <c r="E5394" s="1"/>
      <c r="F5394" s="1"/>
      <c r="G5394" s="1" t="s">
        <v>146</v>
      </c>
      <c r="H5394" s="1" t="s">
        <v>331</v>
      </c>
      <c r="I5394"/>
      <c r="J5394"/>
      <c r="K5394"/>
      <c r="L5394"/>
      <c r="M5394"/>
      <c r="N5394"/>
      <c r="O5394"/>
      <c r="Q5394" t="s">
        <v>25</v>
      </c>
      <c r="R5394" s="1" t="s">
        <v>7960</v>
      </c>
      <c r="S5394" s="1"/>
      <c r="T5394" s="1" t="s">
        <v>147</v>
      </c>
      <c r="U5394" s="1" t="s">
        <v>148</v>
      </c>
      <c r="V5394" t="s">
        <v>29</v>
      </c>
      <c r="W5394"/>
      <c r="X5394" t="s">
        <v>30</v>
      </c>
    </row>
    <row r="5395" spans="2:24">
      <c r="B5395" s="2" t="s">
        <v>7961</v>
      </c>
      <c r="C5395" s="1">
        <v>8882179302</v>
      </c>
      <c r="D5395" s="1"/>
      <c r="E5395" s="1"/>
      <c r="F5395" s="1"/>
      <c r="G5395" s="1" t="s">
        <v>199</v>
      </c>
      <c r="H5395" s="1" t="s">
        <v>57</v>
      </c>
      <c r="I5395"/>
      <c r="J5395"/>
      <c r="K5395"/>
      <c r="L5395"/>
      <c r="M5395"/>
      <c r="N5395"/>
      <c r="O5395"/>
      <c r="Q5395" t="s">
        <v>25</v>
      </c>
      <c r="R5395" s="1" t="s">
        <v>7962</v>
      </c>
      <c r="S5395" s="1"/>
      <c r="T5395" s="1" t="s">
        <v>39</v>
      </c>
      <c r="U5395" s="1" t="s">
        <v>28</v>
      </c>
      <c r="V5395" t="s">
        <v>29</v>
      </c>
      <c r="W5395"/>
      <c r="X5395" t="s">
        <v>30</v>
      </c>
    </row>
    <row r="5396" spans="2:24">
      <c r="B5396" s="2" t="s">
        <v>7963</v>
      </c>
      <c r="C5396" s="1">
        <v>9599709432</v>
      </c>
      <c r="D5396" s="1"/>
      <c r="E5396" s="1"/>
      <c r="F5396" s="1"/>
      <c r="G5396" s="1" t="s">
        <v>72</v>
      </c>
      <c r="H5396" s="1" t="s">
        <v>46</v>
      </c>
      <c r="I5396"/>
      <c r="J5396"/>
      <c r="K5396"/>
      <c r="L5396"/>
      <c r="M5396"/>
      <c r="N5396"/>
      <c r="O5396"/>
      <c r="Q5396" t="s">
        <v>25</v>
      </c>
      <c r="R5396" s="1" t="s">
        <v>7964</v>
      </c>
      <c r="S5396" s="1"/>
      <c r="T5396" s="1" t="s">
        <v>93</v>
      </c>
      <c r="U5396" s="1" t="s">
        <v>53</v>
      </c>
      <c r="V5396" t="s">
        <v>29</v>
      </c>
      <c r="W5396"/>
      <c r="X5396" t="s">
        <v>30</v>
      </c>
    </row>
    <row r="5397" spans="2:24">
      <c r="B5397" s="2" t="s">
        <v>7965</v>
      </c>
      <c r="C5397" s="1"/>
      <c r="D5397" s="1"/>
      <c r="E5397" s="1"/>
      <c r="F5397" s="1"/>
      <c r="G5397" s="1" t="s">
        <v>146</v>
      </c>
      <c r="H5397" s="1" t="s">
        <v>247</v>
      </c>
      <c r="I5397"/>
      <c r="J5397"/>
      <c r="K5397"/>
      <c r="L5397"/>
      <c r="M5397"/>
      <c r="N5397"/>
      <c r="O5397"/>
      <c r="Q5397" t="s">
        <v>25</v>
      </c>
      <c r="R5397" s="1" t="s">
        <v>7966</v>
      </c>
      <c r="S5397" s="1"/>
      <c r="T5397" s="1" t="s">
        <v>93</v>
      </c>
      <c r="U5397" s="1" t="s">
        <v>53</v>
      </c>
      <c r="V5397" t="s">
        <v>29</v>
      </c>
      <c r="W5397"/>
      <c r="X5397" t="s">
        <v>30</v>
      </c>
    </row>
    <row r="5398" spans="2:24">
      <c r="B5398" s="2" t="s">
        <v>7967</v>
      </c>
      <c r="C5398" s="1">
        <v>8755190380</v>
      </c>
      <c r="D5398" s="1"/>
      <c r="E5398" s="1"/>
      <c r="F5398" s="1"/>
      <c r="G5398" s="1" t="s">
        <v>146</v>
      </c>
      <c r="H5398" s="1" t="s">
        <v>331</v>
      </c>
      <c r="I5398"/>
      <c r="J5398"/>
      <c r="K5398"/>
      <c r="L5398"/>
      <c r="M5398"/>
      <c r="N5398"/>
      <c r="O5398"/>
      <c r="Q5398" t="s">
        <v>25</v>
      </c>
      <c r="R5398" s="1"/>
      <c r="S5398" s="1"/>
      <c r="T5398" s="1" t="s">
        <v>1515</v>
      </c>
      <c r="U5398" s="1" t="s">
        <v>28</v>
      </c>
      <c r="V5398" t="s">
        <v>29</v>
      </c>
      <c r="W5398"/>
      <c r="X5398" t="s">
        <v>30</v>
      </c>
    </row>
    <row r="5399" spans="2:24">
      <c r="B5399" s="2" t="s">
        <v>7968</v>
      </c>
      <c r="C5399" s="1">
        <v>9030289853</v>
      </c>
      <c r="D5399" s="1"/>
      <c r="E5399" s="1"/>
      <c r="F5399" s="1"/>
      <c r="G5399" s="1" t="s">
        <v>146</v>
      </c>
      <c r="H5399" s="1" t="s">
        <v>247</v>
      </c>
      <c r="I5399"/>
      <c r="J5399"/>
      <c r="K5399"/>
      <c r="L5399"/>
      <c r="M5399"/>
      <c r="N5399"/>
      <c r="O5399"/>
      <c r="Q5399" t="s">
        <v>25</v>
      </c>
      <c r="R5399" s="1"/>
      <c r="S5399" s="1"/>
      <c r="T5399" s="1" t="s">
        <v>184</v>
      </c>
      <c r="U5399" s="1" t="s">
        <v>185</v>
      </c>
      <c r="V5399" t="s">
        <v>29</v>
      </c>
      <c r="W5399"/>
      <c r="X5399" t="s">
        <v>30</v>
      </c>
    </row>
    <row r="5400" spans="2:24">
      <c r="B5400" s="2" t="s">
        <v>7969</v>
      </c>
      <c r="C5400" s="1">
        <v>9821159311</v>
      </c>
      <c r="D5400" s="1"/>
      <c r="E5400" s="1"/>
      <c r="F5400" s="1"/>
      <c r="G5400" s="1" t="s">
        <v>72</v>
      </c>
      <c r="H5400" s="1" t="s">
        <v>1065</v>
      </c>
      <c r="I5400"/>
      <c r="J5400"/>
      <c r="K5400"/>
      <c r="L5400"/>
      <c r="M5400"/>
      <c r="N5400"/>
      <c r="O5400"/>
      <c r="Q5400" t="s">
        <v>25</v>
      </c>
      <c r="R5400" s="1"/>
      <c r="S5400" s="1"/>
      <c r="T5400" s="1" t="s">
        <v>2726</v>
      </c>
      <c r="U5400" s="1" t="s">
        <v>33</v>
      </c>
      <c r="V5400" t="s">
        <v>29</v>
      </c>
      <c r="W5400"/>
      <c r="X5400" t="s">
        <v>30</v>
      </c>
    </row>
    <row r="5401" spans="2:24">
      <c r="B5401" s="2" t="s">
        <v>7970</v>
      </c>
      <c r="C5401" s="1">
        <v>9917170523</v>
      </c>
      <c r="D5401" s="1"/>
      <c r="E5401" s="1"/>
      <c r="F5401" s="1"/>
      <c r="G5401" s="1" t="s">
        <v>146</v>
      </c>
      <c r="H5401" s="1" t="s">
        <v>247</v>
      </c>
      <c r="I5401"/>
      <c r="J5401"/>
      <c r="K5401"/>
      <c r="L5401"/>
      <c r="M5401"/>
      <c r="N5401"/>
      <c r="O5401"/>
      <c r="Q5401" t="s">
        <v>25</v>
      </c>
      <c r="R5401" s="1" t="s">
        <v>7971</v>
      </c>
      <c r="S5401" s="1"/>
      <c r="T5401" s="1" t="s">
        <v>2000</v>
      </c>
      <c r="U5401" s="1" t="s">
        <v>289</v>
      </c>
      <c r="V5401" t="s">
        <v>29</v>
      </c>
      <c r="W5401"/>
      <c r="X5401" t="s">
        <v>30</v>
      </c>
    </row>
    <row r="5402" spans="2:24">
      <c r="B5402" s="2" t="s">
        <v>7972</v>
      </c>
      <c r="C5402" s="1">
        <v>9971997949</v>
      </c>
      <c r="D5402" s="1"/>
      <c r="E5402" s="1"/>
      <c r="F5402" s="1"/>
      <c r="G5402" s="1" t="s">
        <v>146</v>
      </c>
      <c r="H5402" s="1" t="s">
        <v>476</v>
      </c>
      <c r="I5402"/>
      <c r="J5402"/>
      <c r="K5402"/>
      <c r="L5402"/>
      <c r="M5402"/>
      <c r="N5402"/>
      <c r="O5402"/>
      <c r="Q5402" t="s">
        <v>25</v>
      </c>
      <c r="R5402" s="1" t="s">
        <v>7973</v>
      </c>
      <c r="S5402" s="1"/>
      <c r="T5402" s="1" t="s">
        <v>93</v>
      </c>
      <c r="U5402" s="1" t="s">
        <v>53</v>
      </c>
      <c r="V5402" t="s">
        <v>29</v>
      </c>
      <c r="W5402"/>
      <c r="X5402" t="s">
        <v>30</v>
      </c>
    </row>
    <row r="5403" spans="2:24">
      <c r="B5403" s="2" t="s">
        <v>7974</v>
      </c>
      <c r="C5403" s="1">
        <v>919937450651</v>
      </c>
      <c r="D5403" s="1"/>
      <c r="E5403" s="1"/>
      <c r="F5403" s="1"/>
      <c r="G5403" s="1" t="s">
        <v>146</v>
      </c>
      <c r="H5403" s="1" t="s">
        <v>695</v>
      </c>
      <c r="I5403"/>
      <c r="J5403"/>
      <c r="K5403"/>
      <c r="L5403"/>
      <c r="M5403"/>
      <c r="N5403"/>
      <c r="O5403"/>
      <c r="Q5403" t="s">
        <v>25</v>
      </c>
      <c r="R5403" s="1"/>
      <c r="S5403" s="1"/>
      <c r="T5403" s="1" t="s">
        <v>1014</v>
      </c>
      <c r="U5403" s="1" t="s">
        <v>240</v>
      </c>
      <c r="V5403" t="s">
        <v>29</v>
      </c>
      <c r="W5403"/>
      <c r="X5403" t="s">
        <v>30</v>
      </c>
    </row>
    <row r="5404" spans="2:24">
      <c r="B5404" s="2" t="s">
        <v>7975</v>
      </c>
      <c r="C5404" s="1">
        <v>7411265788</v>
      </c>
      <c r="D5404" s="1"/>
      <c r="E5404" s="1"/>
      <c r="F5404" s="1"/>
      <c r="G5404" s="1" t="s">
        <v>45</v>
      </c>
      <c r="H5404" s="1" t="s">
        <v>57</v>
      </c>
      <c r="I5404"/>
      <c r="J5404"/>
      <c r="K5404"/>
      <c r="L5404"/>
      <c r="M5404"/>
      <c r="N5404"/>
      <c r="O5404"/>
      <c r="Q5404" t="s">
        <v>25</v>
      </c>
      <c r="R5404" s="1"/>
      <c r="S5404" s="1"/>
      <c r="T5404" s="1" t="s">
        <v>1836</v>
      </c>
      <c r="U5404" s="1" t="s">
        <v>105</v>
      </c>
      <c r="V5404" t="s">
        <v>29</v>
      </c>
      <c r="W5404"/>
      <c r="X5404" t="s">
        <v>30</v>
      </c>
    </row>
    <row r="5405" spans="2:24">
      <c r="B5405" s="2" t="s">
        <v>7976</v>
      </c>
      <c r="C5405" s="1">
        <f>918273782031</f>
        <v>918273782031</v>
      </c>
      <c r="D5405" s="1"/>
      <c r="E5405" s="1"/>
      <c r="F5405" s="1"/>
      <c r="G5405" s="1" t="s">
        <v>146</v>
      </c>
      <c r="H5405" s="1" t="s">
        <v>247</v>
      </c>
      <c r="I5405"/>
      <c r="J5405"/>
      <c r="K5405"/>
      <c r="L5405"/>
      <c r="M5405"/>
      <c r="N5405"/>
      <c r="O5405"/>
      <c r="Q5405" t="s">
        <v>25</v>
      </c>
      <c r="R5405" s="1" t="s">
        <v>7977</v>
      </c>
      <c r="S5405" s="1"/>
      <c r="T5405" s="1" t="s">
        <v>7978</v>
      </c>
      <c r="U5405" s="1" t="s">
        <v>289</v>
      </c>
      <c r="V5405" t="s">
        <v>29</v>
      </c>
      <c r="W5405"/>
      <c r="X5405" t="s">
        <v>30</v>
      </c>
    </row>
    <row r="5406" spans="2:24">
      <c r="B5406" s="2" t="s">
        <v>7979</v>
      </c>
      <c r="C5406" s="1">
        <v>9971636313</v>
      </c>
      <c r="D5406" s="1"/>
      <c r="E5406" s="1"/>
      <c r="F5406" s="1"/>
      <c r="G5406" s="1" t="s">
        <v>146</v>
      </c>
      <c r="H5406" s="1" t="s">
        <v>331</v>
      </c>
      <c r="I5406"/>
      <c r="J5406"/>
      <c r="K5406"/>
      <c r="L5406"/>
      <c r="M5406"/>
      <c r="N5406"/>
      <c r="O5406"/>
      <c r="Q5406" t="s">
        <v>25</v>
      </c>
      <c r="R5406" s="1" t="s">
        <v>7980</v>
      </c>
      <c r="S5406" s="1"/>
      <c r="T5406" s="1" t="s">
        <v>73</v>
      </c>
      <c r="U5406" s="1" t="s">
        <v>53</v>
      </c>
      <c r="V5406" t="s">
        <v>29</v>
      </c>
      <c r="W5406"/>
      <c r="X5406" t="s">
        <v>30</v>
      </c>
    </row>
    <row r="5407" spans="2:24">
      <c r="B5407" s="2" t="s">
        <v>7981</v>
      </c>
      <c r="C5407" s="1">
        <v>9811140301</v>
      </c>
      <c r="D5407" s="1"/>
      <c r="E5407" s="1"/>
      <c r="F5407" s="1"/>
      <c r="G5407" s="1" t="s">
        <v>72</v>
      </c>
      <c r="H5407" s="1" t="s">
        <v>92</v>
      </c>
      <c r="I5407"/>
      <c r="J5407"/>
      <c r="K5407"/>
      <c r="L5407"/>
      <c r="M5407"/>
      <c r="N5407"/>
      <c r="O5407"/>
      <c r="Q5407" t="s">
        <v>25</v>
      </c>
      <c r="R5407" s="1" t="s">
        <v>7982</v>
      </c>
      <c r="S5407" s="1"/>
      <c r="T5407" s="1" t="s">
        <v>382</v>
      </c>
      <c r="U5407" s="1" t="s">
        <v>53</v>
      </c>
      <c r="V5407" t="s">
        <v>29</v>
      </c>
      <c r="W5407"/>
      <c r="X5407" t="s">
        <v>30</v>
      </c>
    </row>
    <row r="5408" spans="2:24">
      <c r="B5408" s="2" t="s">
        <v>7983</v>
      </c>
      <c r="C5408" s="1">
        <v>9011883203</v>
      </c>
      <c r="D5408" s="1"/>
      <c r="E5408" s="1"/>
      <c r="F5408" s="1"/>
      <c r="G5408" s="1" t="s">
        <v>56</v>
      </c>
      <c r="H5408" s="1" t="s">
        <v>57</v>
      </c>
      <c r="I5408"/>
      <c r="J5408"/>
      <c r="K5408"/>
      <c r="L5408"/>
      <c r="M5408"/>
      <c r="N5408"/>
      <c r="O5408"/>
      <c r="Q5408" t="s">
        <v>25</v>
      </c>
      <c r="R5408" s="1" t="s">
        <v>7984</v>
      </c>
      <c r="S5408" s="1"/>
      <c r="T5408" s="1" t="s">
        <v>3770</v>
      </c>
      <c r="U5408" s="1" t="s">
        <v>33</v>
      </c>
      <c r="V5408" t="s">
        <v>29</v>
      </c>
      <c r="W5408"/>
      <c r="X5408" t="s">
        <v>30</v>
      </c>
    </row>
    <row r="5409" spans="2:24">
      <c r="B5409" s="2" t="s">
        <v>7985</v>
      </c>
      <c r="C5409" s="1">
        <v>9098982319</v>
      </c>
      <c r="D5409" s="1"/>
      <c r="E5409" s="1"/>
      <c r="F5409" s="1"/>
      <c r="G5409" s="1" t="s">
        <v>56</v>
      </c>
      <c r="H5409" s="1" t="s">
        <v>46</v>
      </c>
      <c r="I5409"/>
      <c r="J5409"/>
      <c r="K5409"/>
      <c r="L5409"/>
      <c r="M5409"/>
      <c r="N5409"/>
      <c r="O5409"/>
      <c r="Q5409" t="s">
        <v>25</v>
      </c>
      <c r="R5409" s="1"/>
      <c r="S5409" s="1"/>
      <c r="T5409" s="1" t="s">
        <v>410</v>
      </c>
      <c r="U5409" s="1" t="s">
        <v>350</v>
      </c>
      <c r="V5409" t="s">
        <v>29</v>
      </c>
      <c r="W5409"/>
      <c r="X5409" t="s">
        <v>30</v>
      </c>
    </row>
    <row r="5410" spans="2:24">
      <c r="B5410" s="2" t="s">
        <v>7986</v>
      </c>
      <c r="C5410" s="1">
        <v>9938099269</v>
      </c>
      <c r="D5410" s="1"/>
      <c r="E5410" s="1"/>
      <c r="F5410" s="1"/>
      <c r="G5410" s="1" t="s">
        <v>146</v>
      </c>
      <c r="H5410" s="1" t="s">
        <v>476</v>
      </c>
      <c r="I5410"/>
      <c r="J5410"/>
      <c r="K5410"/>
      <c r="L5410"/>
      <c r="M5410"/>
      <c r="N5410"/>
      <c r="O5410"/>
      <c r="Q5410" t="s">
        <v>25</v>
      </c>
      <c r="R5410" s="1" t="s">
        <v>7987</v>
      </c>
      <c r="S5410" s="1"/>
      <c r="T5410" s="1" t="s">
        <v>962</v>
      </c>
      <c r="U5410" s="1" t="s">
        <v>240</v>
      </c>
      <c r="V5410" t="s">
        <v>29</v>
      </c>
      <c r="W5410"/>
      <c r="X5410" t="s">
        <v>30</v>
      </c>
    </row>
    <row r="5411" spans="2:24">
      <c r="B5411" s="2" t="s">
        <v>7988</v>
      </c>
      <c r="C5411" s="1">
        <v>9711400150</v>
      </c>
      <c r="D5411" s="1"/>
      <c r="E5411" s="1"/>
      <c r="F5411" s="1"/>
      <c r="G5411" s="1" t="s">
        <v>146</v>
      </c>
      <c r="H5411" s="1" t="s">
        <v>247</v>
      </c>
      <c r="I5411"/>
      <c r="J5411"/>
      <c r="K5411"/>
      <c r="L5411"/>
      <c r="M5411"/>
      <c r="N5411"/>
      <c r="O5411"/>
      <c r="Q5411" t="s">
        <v>25</v>
      </c>
      <c r="R5411" s="1"/>
      <c r="S5411" s="1"/>
      <c r="T5411" s="1" t="s">
        <v>93</v>
      </c>
      <c r="U5411" s="1" t="s">
        <v>53</v>
      </c>
      <c r="V5411" t="s">
        <v>29</v>
      </c>
      <c r="W5411"/>
      <c r="X5411" t="s">
        <v>30</v>
      </c>
    </row>
    <row r="5412" spans="2:24">
      <c r="B5412" s="2" t="s">
        <v>7989</v>
      </c>
      <c r="C5412" s="1"/>
      <c r="D5412" s="1"/>
      <c r="E5412" s="1"/>
      <c r="F5412" s="1"/>
      <c r="G5412" s="1" t="s">
        <v>56</v>
      </c>
      <c r="H5412" s="1" t="s">
        <v>46</v>
      </c>
      <c r="I5412"/>
      <c r="J5412"/>
      <c r="K5412"/>
      <c r="L5412"/>
      <c r="M5412"/>
      <c r="N5412"/>
      <c r="O5412"/>
      <c r="Q5412" t="s">
        <v>25</v>
      </c>
      <c r="R5412" s="1"/>
      <c r="S5412" s="1"/>
      <c r="T5412" s="1" t="s">
        <v>423</v>
      </c>
      <c r="U5412" s="1" t="s">
        <v>28</v>
      </c>
      <c r="V5412" t="s">
        <v>29</v>
      </c>
      <c r="W5412"/>
      <c r="X5412" t="s">
        <v>30</v>
      </c>
    </row>
    <row r="5413" spans="2:24">
      <c r="B5413" s="2" t="s">
        <v>7990</v>
      </c>
      <c r="C5413" s="1">
        <v>7015477464</v>
      </c>
      <c r="D5413" s="1"/>
      <c r="E5413" s="1"/>
      <c r="F5413" s="1"/>
      <c r="G5413" s="1" t="s">
        <v>146</v>
      </c>
      <c r="H5413" s="1" t="s">
        <v>1268</v>
      </c>
      <c r="I5413"/>
      <c r="J5413"/>
      <c r="K5413"/>
      <c r="L5413"/>
      <c r="M5413"/>
      <c r="N5413"/>
      <c r="O5413"/>
      <c r="Q5413" t="s">
        <v>25</v>
      </c>
      <c r="R5413" s="1" t="s">
        <v>7991</v>
      </c>
      <c r="S5413" s="1"/>
      <c r="T5413" s="1" t="s">
        <v>363</v>
      </c>
      <c r="U5413" s="1" t="s">
        <v>78</v>
      </c>
      <c r="V5413" t="s">
        <v>29</v>
      </c>
      <c r="W5413"/>
      <c r="X5413" t="s">
        <v>30</v>
      </c>
    </row>
    <row r="5414" spans="2:24">
      <c r="B5414" s="2" t="s">
        <v>7992</v>
      </c>
      <c r="C5414" s="1">
        <v>9953938259</v>
      </c>
      <c r="D5414" s="1"/>
      <c r="E5414" s="1"/>
      <c r="F5414" s="1"/>
      <c r="G5414" s="1" t="s">
        <v>919</v>
      </c>
      <c r="H5414" s="1" t="s">
        <v>247</v>
      </c>
      <c r="I5414"/>
      <c r="J5414"/>
      <c r="K5414"/>
      <c r="L5414"/>
      <c r="M5414"/>
      <c r="N5414"/>
      <c r="O5414"/>
      <c r="Q5414" t="s">
        <v>25</v>
      </c>
      <c r="R5414" s="1"/>
      <c r="S5414" s="1"/>
      <c r="T5414" s="1" t="s">
        <v>356</v>
      </c>
      <c r="U5414" s="1" t="s">
        <v>78</v>
      </c>
      <c r="V5414" t="s">
        <v>29</v>
      </c>
      <c r="W5414"/>
      <c r="X5414" t="s">
        <v>30</v>
      </c>
    </row>
    <row r="5415" spans="2:24">
      <c r="B5415" s="2" t="s">
        <v>7993</v>
      </c>
      <c r="C5415" s="1">
        <v>9358191244</v>
      </c>
      <c r="D5415" s="1"/>
      <c r="E5415" s="1"/>
      <c r="F5415" s="1"/>
      <c r="G5415" s="1" t="s">
        <v>146</v>
      </c>
      <c r="H5415" s="1" t="s">
        <v>1268</v>
      </c>
      <c r="I5415"/>
      <c r="J5415"/>
      <c r="K5415"/>
      <c r="L5415"/>
      <c r="M5415"/>
      <c r="N5415"/>
      <c r="O5415"/>
      <c r="Q5415" t="s">
        <v>25</v>
      </c>
      <c r="R5415" s="1"/>
      <c r="S5415" s="1"/>
      <c r="T5415" s="1" t="s">
        <v>328</v>
      </c>
      <c r="U5415" s="1" t="s">
        <v>28</v>
      </c>
      <c r="V5415" t="s">
        <v>29</v>
      </c>
      <c r="W5415"/>
      <c r="X5415" t="s">
        <v>30</v>
      </c>
    </row>
    <row r="5416" spans="2:24">
      <c r="B5416" s="2" t="s">
        <v>7994</v>
      </c>
      <c r="C5416" s="1">
        <v>8874441845</v>
      </c>
      <c r="D5416" s="1"/>
      <c r="E5416" s="1"/>
      <c r="F5416" s="1"/>
      <c r="G5416" s="1" t="s">
        <v>45</v>
      </c>
      <c r="H5416" s="1" t="s">
        <v>476</v>
      </c>
      <c r="I5416"/>
      <c r="J5416"/>
      <c r="K5416"/>
      <c r="L5416"/>
      <c r="M5416"/>
      <c r="N5416"/>
      <c r="O5416"/>
      <c r="Q5416" t="s">
        <v>25</v>
      </c>
      <c r="R5416" s="1"/>
      <c r="S5416" s="1"/>
      <c r="T5416" s="1" t="s">
        <v>264</v>
      </c>
      <c r="U5416" s="1" t="s">
        <v>28</v>
      </c>
      <c r="V5416" t="s">
        <v>29</v>
      </c>
      <c r="W5416"/>
      <c r="X5416" t="s">
        <v>30</v>
      </c>
    </row>
    <row r="5417" spans="2:24">
      <c r="B5417" s="2" t="s">
        <v>7995</v>
      </c>
      <c r="C5417" s="1">
        <v>9950080383</v>
      </c>
      <c r="D5417" s="1"/>
      <c r="E5417" s="1"/>
      <c r="F5417" s="1"/>
      <c r="G5417" s="1" t="s">
        <v>146</v>
      </c>
      <c r="H5417" s="1" t="s">
        <v>476</v>
      </c>
      <c r="I5417"/>
      <c r="J5417"/>
      <c r="K5417"/>
      <c r="L5417"/>
      <c r="M5417"/>
      <c r="N5417"/>
      <c r="O5417"/>
      <c r="Q5417" t="s">
        <v>25</v>
      </c>
      <c r="R5417" s="1"/>
      <c r="S5417" s="1"/>
      <c r="T5417" s="1" t="s">
        <v>95</v>
      </c>
      <c r="U5417" s="1" t="s">
        <v>43</v>
      </c>
      <c r="V5417" t="s">
        <v>29</v>
      </c>
      <c r="W5417"/>
      <c r="X5417" t="s">
        <v>30</v>
      </c>
    </row>
    <row r="5418" spans="2:24">
      <c r="B5418" s="2" t="s">
        <v>7996</v>
      </c>
      <c r="C5418" s="1">
        <v>8707769049</v>
      </c>
      <c r="D5418" s="1"/>
      <c r="E5418" s="1"/>
      <c r="F5418" s="1"/>
      <c r="G5418" s="1" t="s">
        <v>146</v>
      </c>
      <c r="H5418" s="1" t="s">
        <v>46</v>
      </c>
      <c r="I5418"/>
      <c r="J5418"/>
      <c r="K5418"/>
      <c r="L5418"/>
      <c r="M5418"/>
      <c r="N5418"/>
      <c r="O5418"/>
      <c r="Q5418" t="s">
        <v>25</v>
      </c>
      <c r="R5418" s="1"/>
      <c r="S5418" s="1"/>
      <c r="T5418" s="1" t="s">
        <v>281</v>
      </c>
      <c r="U5418" s="1" t="s">
        <v>28</v>
      </c>
      <c r="V5418" t="s">
        <v>29</v>
      </c>
      <c r="W5418"/>
      <c r="X5418" t="s">
        <v>30</v>
      </c>
    </row>
    <row r="5419" spans="2:24">
      <c r="B5419" s="2" t="s">
        <v>7997</v>
      </c>
      <c r="C5419" s="1">
        <v>9558541656</v>
      </c>
      <c r="D5419" s="1"/>
      <c r="E5419" s="1"/>
      <c r="F5419" s="1"/>
      <c r="G5419" s="1" t="s">
        <v>915</v>
      </c>
      <c r="H5419" s="1" t="s">
        <v>57</v>
      </c>
      <c r="I5419"/>
      <c r="J5419"/>
      <c r="K5419"/>
      <c r="L5419"/>
      <c r="M5419"/>
      <c r="N5419"/>
      <c r="O5419"/>
      <c r="Q5419" t="s">
        <v>25</v>
      </c>
      <c r="R5419" s="1" t="s">
        <v>7998</v>
      </c>
      <c r="S5419" s="1"/>
      <c r="T5419" s="1" t="s">
        <v>115</v>
      </c>
      <c r="U5419" s="1" t="s">
        <v>116</v>
      </c>
      <c r="V5419" t="s">
        <v>29</v>
      </c>
      <c r="W5419"/>
      <c r="X5419" t="s">
        <v>30</v>
      </c>
    </row>
    <row r="5420" spans="2:24">
      <c r="B5420" s="2" t="s">
        <v>7999</v>
      </c>
      <c r="C5420" s="1">
        <v>9415018252</v>
      </c>
      <c r="D5420" s="1"/>
      <c r="E5420" s="1"/>
      <c r="F5420" s="1"/>
      <c r="G5420" s="1" t="s">
        <v>146</v>
      </c>
      <c r="H5420" s="1" t="s">
        <v>247</v>
      </c>
      <c r="I5420"/>
      <c r="J5420"/>
      <c r="K5420"/>
      <c r="L5420"/>
      <c r="M5420"/>
      <c r="N5420"/>
      <c r="O5420"/>
      <c r="Q5420" t="s">
        <v>25</v>
      </c>
      <c r="R5420" s="1"/>
      <c r="S5420" s="1"/>
      <c r="T5420" s="1" t="s">
        <v>264</v>
      </c>
      <c r="U5420" s="1" t="s">
        <v>28</v>
      </c>
      <c r="V5420" t="s">
        <v>29</v>
      </c>
      <c r="W5420"/>
      <c r="X5420" t="s">
        <v>30</v>
      </c>
    </row>
    <row r="5421" spans="2:24">
      <c r="B5421" s="2" t="s">
        <v>8000</v>
      </c>
      <c r="C5421" s="1">
        <v>8890700114</v>
      </c>
      <c r="D5421" s="1"/>
      <c r="E5421" s="1"/>
      <c r="F5421" s="1"/>
      <c r="G5421" s="1" t="s">
        <v>146</v>
      </c>
      <c r="H5421" s="1" t="s">
        <v>331</v>
      </c>
      <c r="I5421"/>
      <c r="J5421"/>
      <c r="K5421"/>
      <c r="L5421"/>
      <c r="M5421"/>
      <c r="N5421"/>
      <c r="O5421"/>
      <c r="Q5421" t="s">
        <v>25</v>
      </c>
      <c r="R5421" s="1" t="s">
        <v>8001</v>
      </c>
      <c r="S5421" s="1"/>
      <c r="T5421" s="1" t="s">
        <v>128</v>
      </c>
      <c r="U5421" s="1" t="s">
        <v>43</v>
      </c>
      <c r="V5421" t="s">
        <v>29</v>
      </c>
      <c r="W5421"/>
      <c r="X5421" t="s">
        <v>30</v>
      </c>
    </row>
    <row r="5422" spans="2:24">
      <c r="B5422" s="2" t="s">
        <v>8002</v>
      </c>
      <c r="C5422" s="1">
        <v>9826498448</v>
      </c>
      <c r="D5422" s="1"/>
      <c r="E5422" s="1"/>
      <c r="F5422" s="1"/>
      <c r="G5422" s="1" t="s">
        <v>146</v>
      </c>
      <c r="H5422" s="1" t="s">
        <v>331</v>
      </c>
      <c r="I5422"/>
      <c r="J5422"/>
      <c r="K5422"/>
      <c r="L5422"/>
      <c r="M5422"/>
      <c r="N5422"/>
      <c r="O5422"/>
      <c r="Q5422" t="s">
        <v>25</v>
      </c>
      <c r="R5422" s="1" t="s">
        <v>8003</v>
      </c>
      <c r="S5422" s="1"/>
      <c r="T5422" s="1" t="s">
        <v>8004</v>
      </c>
      <c r="U5422" s="1" t="s">
        <v>105</v>
      </c>
      <c r="V5422" t="s">
        <v>29</v>
      </c>
      <c r="W5422"/>
      <c r="X5422" t="s">
        <v>30</v>
      </c>
    </row>
    <row r="5423" spans="2:24">
      <c r="B5423" s="2" t="s">
        <v>8005</v>
      </c>
      <c r="C5423" s="1">
        <v>9971340046</v>
      </c>
      <c r="D5423" s="1"/>
      <c r="E5423" s="1"/>
      <c r="F5423" s="1"/>
      <c r="G5423" s="1" t="s">
        <v>146</v>
      </c>
      <c r="H5423" s="1" t="s">
        <v>331</v>
      </c>
      <c r="I5423"/>
      <c r="J5423"/>
      <c r="K5423"/>
      <c r="L5423"/>
      <c r="M5423"/>
      <c r="N5423"/>
      <c r="O5423"/>
      <c r="Q5423" t="s">
        <v>25</v>
      </c>
      <c r="R5423" s="1" t="s">
        <v>8006</v>
      </c>
      <c r="S5423" s="1"/>
      <c r="T5423" s="1" t="s">
        <v>594</v>
      </c>
      <c r="U5423" s="1" t="s">
        <v>53</v>
      </c>
      <c r="V5423" t="s">
        <v>29</v>
      </c>
      <c r="W5423"/>
      <c r="X5423" t="s">
        <v>30</v>
      </c>
    </row>
    <row r="5424" spans="2:24">
      <c r="B5424" s="2" t="s">
        <v>8007</v>
      </c>
      <c r="C5424" s="1">
        <v>7668829114</v>
      </c>
      <c r="D5424" s="1"/>
      <c r="E5424" s="1"/>
      <c r="F5424" s="1"/>
      <c r="G5424" s="1" t="s">
        <v>146</v>
      </c>
      <c r="H5424" s="1" t="s">
        <v>476</v>
      </c>
      <c r="I5424"/>
      <c r="J5424"/>
      <c r="K5424"/>
      <c r="L5424"/>
      <c r="M5424"/>
      <c r="N5424"/>
      <c r="O5424"/>
      <c r="Q5424" t="s">
        <v>25</v>
      </c>
      <c r="R5424" s="1" t="s">
        <v>8008</v>
      </c>
      <c r="S5424" s="1"/>
      <c r="T5424" s="1" t="s">
        <v>380</v>
      </c>
      <c r="U5424" s="1" t="s">
        <v>28</v>
      </c>
      <c r="V5424" t="s">
        <v>29</v>
      </c>
      <c r="W5424"/>
      <c r="X5424" t="s">
        <v>30</v>
      </c>
    </row>
    <row r="5425" spans="2:24">
      <c r="B5425" s="2" t="s">
        <v>8009</v>
      </c>
      <c r="C5425" s="1">
        <v>7979706141</v>
      </c>
      <c r="D5425" s="1"/>
      <c r="E5425" s="1"/>
      <c r="F5425" s="1"/>
      <c r="G5425" s="1" t="s">
        <v>146</v>
      </c>
      <c r="H5425" s="1" t="s">
        <v>247</v>
      </c>
      <c r="I5425"/>
      <c r="J5425"/>
      <c r="K5425"/>
      <c r="L5425"/>
      <c r="M5425"/>
      <c r="N5425"/>
      <c r="O5425"/>
      <c r="Q5425" t="s">
        <v>25</v>
      </c>
      <c r="R5425" s="1"/>
      <c r="S5425" s="1"/>
      <c r="T5425" s="1" t="s">
        <v>849</v>
      </c>
      <c r="U5425" s="1" t="s">
        <v>284</v>
      </c>
      <c r="V5425" t="s">
        <v>29</v>
      </c>
      <c r="W5425"/>
      <c r="X5425" t="s">
        <v>30</v>
      </c>
    </row>
    <row r="5426" spans="2:24">
      <c r="B5426" s="2" t="s">
        <v>8010</v>
      </c>
      <c r="C5426" s="1">
        <v>9887859320</v>
      </c>
      <c r="D5426" s="1"/>
      <c r="E5426" s="1"/>
      <c r="F5426" s="1"/>
      <c r="G5426" s="1" t="s">
        <v>146</v>
      </c>
      <c r="H5426" s="1" t="s">
        <v>331</v>
      </c>
      <c r="I5426"/>
      <c r="J5426"/>
      <c r="K5426"/>
      <c r="L5426"/>
      <c r="M5426"/>
      <c r="N5426"/>
      <c r="O5426"/>
      <c r="Q5426" t="s">
        <v>25</v>
      </c>
      <c r="R5426" s="1"/>
      <c r="S5426" s="1"/>
      <c r="T5426" s="1" t="s">
        <v>5007</v>
      </c>
      <c r="U5426" s="1" t="s">
        <v>43</v>
      </c>
      <c r="V5426" t="s">
        <v>29</v>
      </c>
      <c r="W5426"/>
      <c r="X5426" t="s">
        <v>30</v>
      </c>
    </row>
    <row r="5427" spans="2:24">
      <c r="B5427" s="2" t="s">
        <v>8011</v>
      </c>
      <c r="C5427" s="1">
        <v>9996115001</v>
      </c>
      <c r="D5427" s="1"/>
      <c r="E5427" s="1"/>
      <c r="F5427" s="1"/>
      <c r="G5427" s="1" t="s">
        <v>146</v>
      </c>
      <c r="H5427" s="1" t="s">
        <v>247</v>
      </c>
      <c r="I5427"/>
      <c r="J5427"/>
      <c r="K5427"/>
      <c r="L5427"/>
      <c r="M5427"/>
      <c r="N5427"/>
      <c r="O5427"/>
      <c r="Q5427" t="s">
        <v>25</v>
      </c>
      <c r="R5427" s="1" t="s">
        <v>8012</v>
      </c>
      <c r="S5427" s="1"/>
      <c r="T5427" s="1" t="s">
        <v>1995</v>
      </c>
      <c r="U5427" s="1" t="s">
        <v>78</v>
      </c>
      <c r="V5427" t="s">
        <v>29</v>
      </c>
      <c r="W5427"/>
      <c r="X5427" t="s">
        <v>30</v>
      </c>
    </row>
    <row r="5428" spans="2:24">
      <c r="B5428" s="2" t="s">
        <v>8013</v>
      </c>
      <c r="C5428" s="1">
        <v>9466723344</v>
      </c>
      <c r="D5428" s="1"/>
      <c r="E5428" s="1"/>
      <c r="F5428" s="1"/>
      <c r="G5428" s="1" t="s">
        <v>146</v>
      </c>
      <c r="H5428" s="1" t="s">
        <v>331</v>
      </c>
      <c r="I5428"/>
      <c r="J5428"/>
      <c r="K5428"/>
      <c r="L5428"/>
      <c r="M5428"/>
      <c r="N5428"/>
      <c r="O5428"/>
      <c r="Q5428" t="s">
        <v>25</v>
      </c>
      <c r="R5428" s="1" t="s">
        <v>8014</v>
      </c>
      <c r="S5428" s="1"/>
      <c r="T5428" s="1" t="s">
        <v>7923</v>
      </c>
      <c r="U5428" s="1" t="s">
        <v>78</v>
      </c>
      <c r="V5428" t="s">
        <v>29</v>
      </c>
      <c r="W5428"/>
      <c r="X5428" t="s">
        <v>30</v>
      </c>
    </row>
    <row r="5429" spans="2:24">
      <c r="B5429" s="2" t="s">
        <v>8015</v>
      </c>
      <c r="C5429" s="1">
        <v>9992387002</v>
      </c>
      <c r="D5429" s="1"/>
      <c r="E5429" s="1"/>
      <c r="F5429" s="1"/>
      <c r="G5429" s="1" t="s">
        <v>146</v>
      </c>
      <c r="H5429" s="1" t="s">
        <v>331</v>
      </c>
      <c r="I5429"/>
      <c r="J5429"/>
      <c r="K5429"/>
      <c r="L5429"/>
      <c r="M5429"/>
      <c r="N5429"/>
      <c r="O5429"/>
      <c r="Q5429" t="s">
        <v>25</v>
      </c>
      <c r="R5429" s="1"/>
      <c r="S5429" s="1"/>
      <c r="T5429" s="1" t="s">
        <v>1970</v>
      </c>
      <c r="U5429" s="1" t="s">
        <v>78</v>
      </c>
      <c r="V5429" t="s">
        <v>29</v>
      </c>
      <c r="W5429"/>
      <c r="X5429" t="s">
        <v>30</v>
      </c>
    </row>
    <row r="5430" spans="2:24">
      <c r="B5430" s="2" t="s">
        <v>8016</v>
      </c>
      <c r="C5430" s="1">
        <v>9811403878</v>
      </c>
      <c r="D5430" s="1"/>
      <c r="E5430" s="1"/>
      <c r="F5430" s="1"/>
      <c r="G5430" s="1" t="s">
        <v>199</v>
      </c>
      <c r="H5430" s="1" t="s">
        <v>247</v>
      </c>
      <c r="I5430"/>
      <c r="J5430"/>
      <c r="K5430"/>
      <c r="L5430"/>
      <c r="M5430"/>
      <c r="N5430"/>
      <c r="O5430"/>
      <c r="Q5430" t="s">
        <v>25</v>
      </c>
      <c r="R5430" s="1" t="s">
        <v>8017</v>
      </c>
      <c r="S5430" s="1"/>
      <c r="T5430" s="1" t="s">
        <v>356</v>
      </c>
      <c r="U5430" s="1" t="s">
        <v>78</v>
      </c>
      <c r="V5430" t="s">
        <v>29</v>
      </c>
      <c r="W5430"/>
      <c r="X5430" t="s">
        <v>30</v>
      </c>
    </row>
    <row r="5431" spans="2:24">
      <c r="B5431" s="2" t="s">
        <v>8018</v>
      </c>
      <c r="C5431" s="1">
        <f>919560364178</f>
        <v>919560364178</v>
      </c>
      <c r="D5431" s="1"/>
      <c r="E5431" s="1"/>
      <c r="F5431" s="1"/>
      <c r="G5431" s="1" t="s">
        <v>146</v>
      </c>
      <c r="H5431" s="1" t="s">
        <v>331</v>
      </c>
      <c r="I5431"/>
      <c r="J5431"/>
      <c r="K5431"/>
      <c r="L5431"/>
      <c r="M5431"/>
      <c r="N5431"/>
      <c r="O5431"/>
      <c r="Q5431" t="s">
        <v>25</v>
      </c>
      <c r="R5431" s="1"/>
      <c r="S5431" s="1"/>
      <c r="T5431" s="1" t="s">
        <v>594</v>
      </c>
      <c r="U5431" s="1" t="s">
        <v>53</v>
      </c>
      <c r="V5431" t="s">
        <v>29</v>
      </c>
      <c r="W5431"/>
      <c r="X5431" t="s">
        <v>30</v>
      </c>
    </row>
    <row r="5432" spans="2:24">
      <c r="B5432" s="2" t="s">
        <v>8019</v>
      </c>
      <c r="C5432" s="1">
        <v>9942431062</v>
      </c>
      <c r="D5432" s="1"/>
      <c r="E5432" s="1"/>
      <c r="F5432" s="1"/>
      <c r="G5432" s="1" t="s">
        <v>45</v>
      </c>
      <c r="H5432" s="1" t="s">
        <v>57</v>
      </c>
      <c r="I5432"/>
      <c r="J5432"/>
      <c r="K5432"/>
      <c r="L5432"/>
      <c r="M5432"/>
      <c r="N5432"/>
      <c r="O5432"/>
      <c r="Q5432" t="s">
        <v>25</v>
      </c>
      <c r="R5432" s="1"/>
      <c r="S5432" s="1"/>
      <c r="T5432" s="1" t="s">
        <v>7108</v>
      </c>
      <c r="U5432" s="1" t="s">
        <v>179</v>
      </c>
      <c r="V5432" t="s">
        <v>29</v>
      </c>
      <c r="W5432"/>
      <c r="X5432" t="s">
        <v>30</v>
      </c>
    </row>
    <row r="5433" spans="2:24">
      <c r="B5433" s="2" t="s">
        <v>8020</v>
      </c>
      <c r="C5433" s="1">
        <v>8791118862</v>
      </c>
      <c r="D5433" s="1"/>
      <c r="E5433" s="1"/>
      <c r="F5433" s="1"/>
      <c r="G5433" s="1" t="s">
        <v>146</v>
      </c>
      <c r="H5433" s="1" t="s">
        <v>476</v>
      </c>
      <c r="I5433"/>
      <c r="J5433"/>
      <c r="K5433"/>
      <c r="L5433"/>
      <c r="M5433"/>
      <c r="N5433"/>
      <c r="O5433"/>
      <c r="Q5433" t="s">
        <v>25</v>
      </c>
      <c r="R5433" s="1" t="s">
        <v>8021</v>
      </c>
      <c r="S5433" s="1"/>
      <c r="T5433" s="1" t="s">
        <v>380</v>
      </c>
      <c r="U5433" s="1" t="s">
        <v>28</v>
      </c>
      <c r="V5433" t="s">
        <v>29</v>
      </c>
      <c r="W5433"/>
      <c r="X5433" t="s">
        <v>30</v>
      </c>
    </row>
    <row r="5434" spans="2:24">
      <c r="B5434" s="2" t="s">
        <v>8022</v>
      </c>
      <c r="C5434" s="1">
        <v>8510075020</v>
      </c>
      <c r="D5434" s="1"/>
      <c r="E5434" s="1"/>
      <c r="F5434" s="1"/>
      <c r="G5434" s="1" t="s">
        <v>72</v>
      </c>
      <c r="H5434" s="1" t="s">
        <v>231</v>
      </c>
      <c r="I5434"/>
      <c r="J5434"/>
      <c r="K5434"/>
      <c r="L5434"/>
      <c r="M5434"/>
      <c r="N5434"/>
      <c r="O5434"/>
      <c r="Q5434" t="s">
        <v>25</v>
      </c>
      <c r="R5434" s="1" t="s">
        <v>8023</v>
      </c>
      <c r="S5434" s="1"/>
      <c r="T5434" s="1" t="s">
        <v>39</v>
      </c>
      <c r="U5434" s="1" t="s">
        <v>28</v>
      </c>
      <c r="V5434" t="s">
        <v>29</v>
      </c>
      <c r="W5434"/>
      <c r="X5434" t="s">
        <v>30</v>
      </c>
    </row>
    <row r="5435" spans="2:24">
      <c r="B5435" s="2" t="s">
        <v>8024</v>
      </c>
      <c r="C5435" s="1">
        <f>919343412030</f>
        <v>919343412030</v>
      </c>
      <c r="D5435" s="1"/>
      <c r="E5435" s="1"/>
      <c r="F5435" s="1"/>
      <c r="G5435" s="1" t="s">
        <v>45</v>
      </c>
      <c r="H5435" s="1" t="s">
        <v>92</v>
      </c>
      <c r="I5435"/>
      <c r="J5435"/>
      <c r="K5435"/>
      <c r="L5435"/>
      <c r="M5435"/>
      <c r="N5435"/>
      <c r="O5435"/>
      <c r="Q5435" t="s">
        <v>25</v>
      </c>
      <c r="R5435" s="1" t="s">
        <v>8025</v>
      </c>
      <c r="S5435" s="1"/>
      <c r="T5435" s="1" t="s">
        <v>1019</v>
      </c>
      <c r="U5435" s="1" t="s">
        <v>102</v>
      </c>
      <c r="V5435" t="s">
        <v>29</v>
      </c>
      <c r="W5435"/>
      <c r="X5435" t="s">
        <v>30</v>
      </c>
    </row>
    <row r="5436" spans="2:24">
      <c r="B5436" s="2" t="s">
        <v>8026</v>
      </c>
      <c r="C5436" s="1">
        <v>9324536841</v>
      </c>
      <c r="D5436" s="1"/>
      <c r="E5436" s="1"/>
      <c r="F5436" s="1"/>
      <c r="G5436" s="1" t="s">
        <v>146</v>
      </c>
      <c r="H5436" s="1" t="s">
        <v>247</v>
      </c>
      <c r="I5436"/>
      <c r="J5436"/>
      <c r="K5436"/>
      <c r="L5436"/>
      <c r="M5436"/>
      <c r="N5436"/>
      <c r="O5436"/>
      <c r="Q5436" t="s">
        <v>25</v>
      </c>
      <c r="R5436" s="1"/>
      <c r="S5436" s="1"/>
      <c r="T5436" s="1" t="s">
        <v>211</v>
      </c>
      <c r="U5436" s="1" t="s">
        <v>33</v>
      </c>
      <c r="V5436" t="s">
        <v>29</v>
      </c>
      <c r="W5436"/>
      <c r="X5436" t="s">
        <v>30</v>
      </c>
    </row>
    <row r="5437" spans="2:24">
      <c r="B5437" s="2" t="s">
        <v>8027</v>
      </c>
      <c r="C5437" s="1">
        <v>8860337292</v>
      </c>
      <c r="D5437" s="1"/>
      <c r="E5437" s="1"/>
      <c r="F5437" s="1"/>
      <c r="G5437" s="1" t="s">
        <v>72</v>
      </c>
      <c r="H5437" s="1" t="s">
        <v>231</v>
      </c>
      <c r="I5437"/>
      <c r="J5437"/>
      <c r="K5437"/>
      <c r="L5437"/>
      <c r="M5437"/>
      <c r="N5437"/>
      <c r="O5437"/>
      <c r="Q5437" t="s">
        <v>25</v>
      </c>
      <c r="R5437" s="1"/>
      <c r="S5437" s="1"/>
      <c r="T5437" s="1" t="s">
        <v>423</v>
      </c>
      <c r="U5437" s="1" t="s">
        <v>28</v>
      </c>
      <c r="V5437" t="s">
        <v>29</v>
      </c>
      <c r="W5437"/>
      <c r="X5437" t="s">
        <v>30</v>
      </c>
    </row>
    <row r="5438" spans="2:24">
      <c r="B5438" s="2" t="s">
        <v>8028</v>
      </c>
      <c r="C5438" s="1">
        <v>9422660141</v>
      </c>
      <c r="D5438" s="1"/>
      <c r="E5438" s="1"/>
      <c r="F5438" s="1"/>
      <c r="G5438" s="1" t="s">
        <v>146</v>
      </c>
      <c r="H5438" s="1" t="s">
        <v>247</v>
      </c>
      <c r="I5438"/>
      <c r="J5438"/>
      <c r="K5438"/>
      <c r="L5438"/>
      <c r="M5438"/>
      <c r="N5438"/>
      <c r="O5438"/>
      <c r="Q5438" t="s">
        <v>25</v>
      </c>
      <c r="R5438" s="1"/>
      <c r="S5438" s="1"/>
      <c r="T5438" s="1" t="s">
        <v>8029</v>
      </c>
      <c r="U5438" s="1" t="s">
        <v>33</v>
      </c>
      <c r="V5438" t="s">
        <v>29</v>
      </c>
      <c r="W5438"/>
      <c r="X5438" t="s">
        <v>30</v>
      </c>
    </row>
    <row r="5439" spans="2:24">
      <c r="B5439" s="2" t="s">
        <v>8030</v>
      </c>
      <c r="C5439" s="1">
        <v>9441400399</v>
      </c>
      <c r="D5439" s="1"/>
      <c r="E5439" s="1"/>
      <c r="F5439" s="1"/>
      <c r="G5439" s="1" t="s">
        <v>146</v>
      </c>
      <c r="H5439" s="1" t="s">
        <v>331</v>
      </c>
      <c r="I5439"/>
      <c r="J5439"/>
      <c r="K5439"/>
      <c r="L5439"/>
      <c r="M5439"/>
      <c r="N5439"/>
      <c r="O5439"/>
      <c r="Q5439" t="s">
        <v>25</v>
      </c>
      <c r="R5439" s="1" t="s">
        <v>8031</v>
      </c>
      <c r="S5439" s="1"/>
      <c r="T5439" s="1" t="s">
        <v>3610</v>
      </c>
      <c r="U5439" s="1" t="s">
        <v>179</v>
      </c>
      <c r="V5439" t="s">
        <v>29</v>
      </c>
      <c r="W5439"/>
      <c r="X5439" t="s">
        <v>30</v>
      </c>
    </row>
    <row r="5440" spans="2:24">
      <c r="B5440" s="2" t="s">
        <v>8032</v>
      </c>
      <c r="C5440" s="1">
        <v>9892328541</v>
      </c>
      <c r="D5440" s="1"/>
      <c r="E5440" s="1"/>
      <c r="F5440" s="1"/>
      <c r="G5440" s="1" t="s">
        <v>45</v>
      </c>
      <c r="H5440" s="1" t="s">
        <v>46</v>
      </c>
      <c r="I5440"/>
      <c r="J5440"/>
      <c r="K5440"/>
      <c r="L5440"/>
      <c r="M5440"/>
      <c r="N5440"/>
      <c r="O5440"/>
      <c r="Q5440" t="s">
        <v>25</v>
      </c>
      <c r="R5440" s="1"/>
      <c r="S5440" s="1"/>
      <c r="T5440" s="1" t="s">
        <v>211</v>
      </c>
      <c r="U5440" s="1" t="s">
        <v>33</v>
      </c>
      <c r="V5440" t="s">
        <v>29</v>
      </c>
      <c r="W5440"/>
      <c r="X5440" t="s">
        <v>30</v>
      </c>
    </row>
    <row r="5441" spans="2:24">
      <c r="B5441" s="2" t="s">
        <v>8033</v>
      </c>
      <c r="C5441" s="1">
        <f>918851588857</f>
        <v>918851588857</v>
      </c>
      <c r="D5441" s="1"/>
      <c r="E5441" s="1"/>
      <c r="F5441" s="1"/>
      <c r="G5441" s="1" t="s">
        <v>72</v>
      </c>
      <c r="H5441" s="1" t="s">
        <v>46</v>
      </c>
      <c r="I5441"/>
      <c r="J5441"/>
      <c r="K5441"/>
      <c r="L5441"/>
      <c r="M5441"/>
      <c r="N5441"/>
      <c r="O5441"/>
      <c r="Q5441" t="s">
        <v>25</v>
      </c>
      <c r="R5441" s="1" t="s">
        <v>8034</v>
      </c>
      <c r="S5441" s="1"/>
      <c r="T5441" s="1" t="s">
        <v>39</v>
      </c>
      <c r="U5441" s="1" t="s">
        <v>28</v>
      </c>
      <c r="V5441" t="s">
        <v>29</v>
      </c>
      <c r="W5441"/>
      <c r="X5441" t="s">
        <v>30</v>
      </c>
    </row>
    <row r="5442" spans="2:24">
      <c r="B5442" s="2" t="s">
        <v>8035</v>
      </c>
      <c r="C5442" s="1">
        <v>9816031980</v>
      </c>
      <c r="D5442" s="1"/>
      <c r="E5442" s="1"/>
      <c r="F5442" s="1"/>
      <c r="G5442" s="1" t="s">
        <v>56</v>
      </c>
      <c r="H5442" s="1" t="s">
        <v>46</v>
      </c>
      <c r="I5442"/>
      <c r="J5442"/>
      <c r="K5442"/>
      <c r="L5442"/>
      <c r="M5442"/>
      <c r="N5442"/>
      <c r="O5442"/>
      <c r="Q5442" t="s">
        <v>25</v>
      </c>
      <c r="R5442" s="1"/>
      <c r="S5442" s="1"/>
      <c r="T5442" s="1" t="s">
        <v>8036</v>
      </c>
      <c r="U5442" s="1" t="s">
        <v>477</v>
      </c>
      <c r="V5442" t="s">
        <v>29</v>
      </c>
      <c r="W5442"/>
      <c r="X5442" t="s">
        <v>30</v>
      </c>
    </row>
    <row r="5443" spans="2:24">
      <c r="B5443" s="2" t="s">
        <v>8037</v>
      </c>
      <c r="C5443" s="1">
        <v>7755020750</v>
      </c>
      <c r="D5443" s="1"/>
      <c r="E5443" s="1"/>
      <c r="F5443" s="1"/>
      <c r="G5443" s="1" t="s">
        <v>146</v>
      </c>
      <c r="H5443" s="1" t="s">
        <v>331</v>
      </c>
      <c r="I5443"/>
      <c r="J5443"/>
      <c r="K5443"/>
      <c r="L5443"/>
      <c r="M5443"/>
      <c r="N5443"/>
      <c r="O5443"/>
      <c r="Q5443" t="s">
        <v>25</v>
      </c>
      <c r="R5443" s="1" t="s">
        <v>8038</v>
      </c>
      <c r="S5443" s="1"/>
      <c r="T5443" s="1" t="s">
        <v>217</v>
      </c>
      <c r="U5443" s="1" t="s">
        <v>28</v>
      </c>
      <c r="V5443" t="s">
        <v>29</v>
      </c>
      <c r="W5443"/>
      <c r="X5443" t="s">
        <v>30</v>
      </c>
    </row>
    <row r="5444" spans="2:24">
      <c r="B5444" s="2" t="s">
        <v>8039</v>
      </c>
      <c r="C5444" s="1">
        <v>9520676583</v>
      </c>
      <c r="D5444" s="1"/>
      <c r="E5444" s="1"/>
      <c r="F5444" s="1"/>
      <c r="G5444" s="1" t="s">
        <v>146</v>
      </c>
      <c r="H5444" s="1" t="s">
        <v>57</v>
      </c>
      <c r="I5444"/>
      <c r="J5444"/>
      <c r="K5444"/>
      <c r="L5444"/>
      <c r="M5444"/>
      <c r="N5444"/>
      <c r="O5444"/>
      <c r="Q5444" t="s">
        <v>25</v>
      </c>
      <c r="R5444" s="1"/>
      <c r="S5444" s="1"/>
      <c r="T5444" s="1" t="s">
        <v>8040</v>
      </c>
      <c r="U5444" s="1" t="s">
        <v>289</v>
      </c>
      <c r="V5444" t="s">
        <v>29</v>
      </c>
      <c r="W5444"/>
      <c r="X5444" t="s">
        <v>30</v>
      </c>
    </row>
    <row r="5445" spans="2:24">
      <c r="B5445" s="2" t="s">
        <v>8041</v>
      </c>
      <c r="C5445" s="1">
        <v>7351432053</v>
      </c>
      <c r="D5445" s="1"/>
      <c r="E5445" s="1"/>
      <c r="F5445" s="1"/>
      <c r="G5445" s="1" t="s">
        <v>146</v>
      </c>
      <c r="H5445" s="1" t="s">
        <v>476</v>
      </c>
      <c r="I5445"/>
      <c r="J5445"/>
      <c r="K5445"/>
      <c r="L5445"/>
      <c r="M5445"/>
      <c r="N5445"/>
      <c r="O5445"/>
      <c r="Q5445" t="s">
        <v>25</v>
      </c>
      <c r="R5445" s="1"/>
      <c r="S5445" s="1"/>
      <c r="T5445" s="1" t="s">
        <v>73</v>
      </c>
      <c r="U5445" s="1" t="s">
        <v>53</v>
      </c>
      <c r="V5445" t="s">
        <v>29</v>
      </c>
      <c r="W5445"/>
      <c r="X5445" t="s">
        <v>30</v>
      </c>
    </row>
    <row r="5446" spans="2:24">
      <c r="B5446" s="2" t="s">
        <v>8042</v>
      </c>
      <c r="C5446" s="1">
        <v>9420441503</v>
      </c>
      <c r="D5446" s="1"/>
      <c r="E5446" s="1"/>
      <c r="F5446" s="1"/>
      <c r="G5446" s="1" t="s">
        <v>45</v>
      </c>
      <c r="H5446" s="1" t="s">
        <v>57</v>
      </c>
      <c r="I5446"/>
      <c r="J5446"/>
      <c r="K5446"/>
      <c r="L5446"/>
      <c r="M5446"/>
      <c r="N5446"/>
      <c r="O5446"/>
      <c r="Q5446" t="s">
        <v>25</v>
      </c>
      <c r="R5446" s="1"/>
      <c r="S5446" s="1"/>
      <c r="T5446" s="1" t="s">
        <v>2352</v>
      </c>
      <c r="U5446" s="1" t="s">
        <v>33</v>
      </c>
      <c r="V5446" t="s">
        <v>29</v>
      </c>
      <c r="W5446"/>
      <c r="X5446" t="s">
        <v>30</v>
      </c>
    </row>
    <row r="5447" spans="2:24">
      <c r="B5447" s="2" t="s">
        <v>8043</v>
      </c>
      <c r="C5447" s="1">
        <v>9728435902</v>
      </c>
      <c r="D5447" s="1"/>
      <c r="E5447" s="1"/>
      <c r="F5447" s="1"/>
      <c r="G5447" s="1" t="s">
        <v>146</v>
      </c>
      <c r="H5447" s="1" t="s">
        <v>57</v>
      </c>
      <c r="I5447"/>
      <c r="J5447"/>
      <c r="K5447"/>
      <c r="L5447"/>
      <c r="M5447"/>
      <c r="N5447"/>
      <c r="O5447"/>
      <c r="Q5447" t="s">
        <v>25</v>
      </c>
      <c r="R5447" s="1" t="s">
        <v>8044</v>
      </c>
      <c r="S5447" s="1"/>
      <c r="T5447" s="1" t="s">
        <v>7163</v>
      </c>
      <c r="U5447" s="1" t="s">
        <v>78</v>
      </c>
      <c r="V5447" t="s">
        <v>29</v>
      </c>
      <c r="W5447"/>
      <c r="X5447" t="s">
        <v>30</v>
      </c>
    </row>
    <row r="5448" spans="2:24">
      <c r="B5448" s="2" t="s">
        <v>8045</v>
      </c>
      <c r="C5448" s="1">
        <v>7750000878</v>
      </c>
      <c r="D5448" s="1"/>
      <c r="E5448" s="1"/>
      <c r="F5448" s="1"/>
      <c r="G5448" s="1" t="s">
        <v>45</v>
      </c>
      <c r="H5448" s="1" t="s">
        <v>695</v>
      </c>
      <c r="I5448"/>
      <c r="J5448"/>
      <c r="K5448"/>
      <c r="L5448"/>
      <c r="M5448"/>
      <c r="N5448"/>
      <c r="O5448"/>
      <c r="Q5448" t="s">
        <v>25</v>
      </c>
      <c r="R5448" s="1" t="s">
        <v>8046</v>
      </c>
      <c r="S5448" s="1"/>
      <c r="T5448" s="1" t="s">
        <v>1014</v>
      </c>
      <c r="U5448" s="1" t="s">
        <v>240</v>
      </c>
      <c r="V5448" t="s">
        <v>29</v>
      </c>
      <c r="W5448"/>
      <c r="X5448" t="s">
        <v>30</v>
      </c>
    </row>
    <row r="5449" spans="2:24">
      <c r="B5449" s="2" t="s">
        <v>8047</v>
      </c>
      <c r="C5449" s="1">
        <v>8459456932</v>
      </c>
      <c r="D5449" s="1"/>
      <c r="E5449" s="1"/>
      <c r="F5449" s="1"/>
      <c r="G5449" s="1" t="s">
        <v>146</v>
      </c>
      <c r="H5449" s="1" t="s">
        <v>331</v>
      </c>
      <c r="I5449"/>
      <c r="J5449"/>
      <c r="K5449"/>
      <c r="L5449"/>
      <c r="M5449"/>
      <c r="N5449"/>
      <c r="O5449"/>
      <c r="Q5449" t="s">
        <v>25</v>
      </c>
      <c r="R5449" s="1" t="s">
        <v>8048</v>
      </c>
      <c r="S5449" s="1"/>
      <c r="T5449" s="1" t="s">
        <v>8049</v>
      </c>
      <c r="U5449" s="1" t="s">
        <v>319</v>
      </c>
      <c r="V5449" t="s">
        <v>29</v>
      </c>
      <c r="W5449"/>
      <c r="X5449" t="s">
        <v>30</v>
      </c>
    </row>
    <row r="5450" spans="2:24">
      <c r="B5450" s="2" t="s">
        <v>8050</v>
      </c>
      <c r="C5450" s="1">
        <v>7736161030</v>
      </c>
      <c r="D5450" s="1"/>
      <c r="E5450" s="1"/>
      <c r="F5450" s="1"/>
      <c r="G5450" s="1" t="s">
        <v>45</v>
      </c>
      <c r="H5450" s="1" t="s">
        <v>247</v>
      </c>
      <c r="I5450"/>
      <c r="J5450"/>
      <c r="K5450"/>
      <c r="L5450"/>
      <c r="M5450"/>
      <c r="N5450"/>
      <c r="O5450"/>
      <c r="Q5450" t="s">
        <v>25</v>
      </c>
      <c r="R5450" s="1" t="s">
        <v>8051</v>
      </c>
      <c r="S5450" s="1"/>
      <c r="T5450" s="1" t="s">
        <v>508</v>
      </c>
      <c r="U5450" s="1" t="s">
        <v>60</v>
      </c>
      <c r="V5450" t="s">
        <v>29</v>
      </c>
      <c r="W5450"/>
      <c r="X5450" t="s">
        <v>30</v>
      </c>
    </row>
    <row r="5451" spans="2:24">
      <c r="B5451" s="2" t="s">
        <v>8052</v>
      </c>
      <c r="C5451" s="1">
        <v>7826901001</v>
      </c>
      <c r="D5451" s="1"/>
      <c r="E5451" s="1"/>
      <c r="F5451" s="1"/>
      <c r="G5451" s="1" t="s">
        <v>45</v>
      </c>
      <c r="H5451" s="1" t="s">
        <v>92</v>
      </c>
      <c r="I5451"/>
      <c r="J5451"/>
      <c r="K5451"/>
      <c r="L5451"/>
      <c r="M5451"/>
      <c r="N5451"/>
      <c r="O5451"/>
      <c r="Q5451" t="s">
        <v>25</v>
      </c>
      <c r="R5451" s="1" t="s">
        <v>8053</v>
      </c>
      <c r="S5451" s="1"/>
      <c r="T5451" s="1" t="s">
        <v>784</v>
      </c>
      <c r="U5451" s="1" t="s">
        <v>179</v>
      </c>
      <c r="V5451" t="s">
        <v>29</v>
      </c>
      <c r="W5451"/>
      <c r="X5451" t="s">
        <v>30</v>
      </c>
    </row>
    <row r="5452" spans="2:24">
      <c r="B5452" s="2" t="s">
        <v>8054</v>
      </c>
      <c r="C5452" s="1">
        <v>9805223750</v>
      </c>
      <c r="D5452" s="1"/>
      <c r="E5452" s="1"/>
      <c r="F5452" s="1"/>
      <c r="G5452" s="1" t="s">
        <v>708</v>
      </c>
      <c r="H5452" s="1" t="s">
        <v>331</v>
      </c>
      <c r="I5452"/>
      <c r="J5452"/>
      <c r="K5452"/>
      <c r="L5452"/>
      <c r="M5452"/>
      <c r="N5452"/>
      <c r="O5452"/>
      <c r="Q5452" t="s">
        <v>25</v>
      </c>
      <c r="R5452" s="1"/>
      <c r="S5452" s="1"/>
      <c r="T5452" s="1" t="s">
        <v>5192</v>
      </c>
      <c r="U5452" s="1" t="s">
        <v>477</v>
      </c>
      <c r="V5452" t="s">
        <v>29</v>
      </c>
      <c r="W5452"/>
      <c r="X5452" t="s">
        <v>30</v>
      </c>
    </row>
    <row r="5453" spans="2:24">
      <c r="B5453" s="2" t="s">
        <v>8055</v>
      </c>
      <c r="C5453" s="1">
        <v>9740304892</v>
      </c>
      <c r="D5453" s="1"/>
      <c r="E5453" s="1"/>
      <c r="F5453" s="1"/>
      <c r="G5453" s="1" t="s">
        <v>146</v>
      </c>
      <c r="H5453" s="1" t="s">
        <v>743</v>
      </c>
      <c r="I5453"/>
      <c r="J5453"/>
      <c r="K5453"/>
      <c r="L5453"/>
      <c r="M5453"/>
      <c r="N5453"/>
      <c r="O5453"/>
      <c r="Q5453" t="s">
        <v>25</v>
      </c>
      <c r="R5453" s="1"/>
      <c r="S5453" s="1"/>
      <c r="T5453" s="1" t="s">
        <v>631</v>
      </c>
      <c r="U5453" s="1" t="s">
        <v>102</v>
      </c>
      <c r="V5453" t="s">
        <v>29</v>
      </c>
      <c r="W5453"/>
      <c r="X5453" t="s">
        <v>30</v>
      </c>
    </row>
    <row r="5454" spans="2:24">
      <c r="B5454" s="2" t="s">
        <v>8056</v>
      </c>
      <c r="C5454" s="1">
        <v>9000004761</v>
      </c>
      <c r="D5454" s="1"/>
      <c r="E5454" s="1"/>
      <c r="F5454" s="1"/>
      <c r="G5454" s="1" t="s">
        <v>199</v>
      </c>
      <c r="H5454" s="1" t="s">
        <v>57</v>
      </c>
      <c r="I5454"/>
      <c r="J5454"/>
      <c r="K5454"/>
      <c r="L5454"/>
      <c r="M5454"/>
      <c r="N5454"/>
      <c r="O5454"/>
      <c r="Q5454" t="s">
        <v>25</v>
      </c>
      <c r="R5454" s="1" t="s">
        <v>8057</v>
      </c>
      <c r="S5454" s="1"/>
      <c r="T5454" s="1" t="s">
        <v>184</v>
      </c>
      <c r="U5454" s="1" t="s">
        <v>185</v>
      </c>
      <c r="V5454" t="s">
        <v>29</v>
      </c>
      <c r="W5454"/>
      <c r="X5454" t="s">
        <v>30</v>
      </c>
    </row>
    <row r="5455" spans="2:24">
      <c r="B5455" s="2" t="s">
        <v>8058</v>
      </c>
      <c r="C5455" s="1">
        <v>8920901869</v>
      </c>
      <c r="D5455" s="1"/>
      <c r="E5455" s="1"/>
      <c r="F5455" s="1"/>
      <c r="G5455" s="1" t="s">
        <v>72</v>
      </c>
      <c r="H5455" s="1" t="s">
        <v>57</v>
      </c>
      <c r="I5455"/>
      <c r="J5455"/>
      <c r="K5455"/>
      <c r="L5455"/>
      <c r="M5455"/>
      <c r="N5455"/>
      <c r="O5455"/>
      <c r="Q5455" t="s">
        <v>25</v>
      </c>
      <c r="R5455" s="1"/>
      <c r="S5455" s="1"/>
      <c r="T5455" s="1" t="s">
        <v>820</v>
      </c>
      <c r="U5455" s="1" t="s">
        <v>53</v>
      </c>
      <c r="V5455" t="s">
        <v>29</v>
      </c>
      <c r="W5455"/>
      <c r="X5455" t="s">
        <v>30</v>
      </c>
    </row>
    <row r="5456" spans="2:24">
      <c r="B5456" s="2" t="s">
        <v>8059</v>
      </c>
      <c r="C5456" s="1">
        <v>9661242977</v>
      </c>
      <c r="D5456" s="1"/>
      <c r="E5456" s="1"/>
      <c r="F5456" s="1"/>
      <c r="G5456" s="1" t="s">
        <v>56</v>
      </c>
      <c r="H5456" s="1" t="s">
        <v>46</v>
      </c>
      <c r="I5456"/>
      <c r="J5456"/>
      <c r="K5456"/>
      <c r="L5456"/>
      <c r="M5456"/>
      <c r="N5456"/>
      <c r="O5456"/>
      <c r="Q5456" t="s">
        <v>25</v>
      </c>
      <c r="R5456" s="1"/>
      <c r="S5456" s="1"/>
      <c r="T5456" s="1" t="s">
        <v>637</v>
      </c>
      <c r="U5456" s="1" t="s">
        <v>158</v>
      </c>
      <c r="V5456" t="s">
        <v>29</v>
      </c>
      <c r="W5456"/>
      <c r="X5456" t="s">
        <v>30</v>
      </c>
    </row>
    <row r="5457" spans="2:24">
      <c r="B5457" s="2" t="s">
        <v>8060</v>
      </c>
      <c r="C5457" s="1">
        <v>9760505344</v>
      </c>
      <c r="D5457" s="1"/>
      <c r="E5457" s="1"/>
      <c r="F5457" s="1"/>
      <c r="G5457" s="1" t="s">
        <v>146</v>
      </c>
      <c r="H5457" s="1" t="s">
        <v>331</v>
      </c>
      <c r="I5457"/>
      <c r="J5457"/>
      <c r="K5457"/>
      <c r="L5457"/>
      <c r="M5457"/>
      <c r="N5457"/>
      <c r="O5457"/>
      <c r="Q5457" t="s">
        <v>25</v>
      </c>
      <c r="R5457" s="1" t="s">
        <v>8061</v>
      </c>
      <c r="S5457" s="1"/>
      <c r="T5457" s="1" t="s">
        <v>4029</v>
      </c>
      <c r="U5457" s="1" t="s">
        <v>289</v>
      </c>
      <c r="V5457" t="s">
        <v>29</v>
      </c>
      <c r="W5457"/>
      <c r="X5457" t="s">
        <v>30</v>
      </c>
    </row>
    <row r="5458" spans="2:24">
      <c r="B5458" s="2" t="s">
        <v>8062</v>
      </c>
      <c r="C5458" s="1">
        <v>9973829141</v>
      </c>
      <c r="D5458" s="1"/>
      <c r="E5458" s="1"/>
      <c r="F5458" s="1"/>
      <c r="G5458" s="1" t="s">
        <v>146</v>
      </c>
      <c r="H5458" s="1" t="s">
        <v>331</v>
      </c>
      <c r="I5458"/>
      <c r="J5458"/>
      <c r="K5458"/>
      <c r="L5458"/>
      <c r="M5458"/>
      <c r="N5458"/>
      <c r="O5458"/>
      <c r="Q5458" t="s">
        <v>25</v>
      </c>
      <c r="R5458" s="1" t="s">
        <v>8063</v>
      </c>
      <c r="S5458" s="1"/>
      <c r="T5458" s="1" t="s">
        <v>849</v>
      </c>
      <c r="U5458" s="1" t="s">
        <v>284</v>
      </c>
      <c r="V5458" t="s">
        <v>29</v>
      </c>
      <c r="W5458"/>
      <c r="X5458" t="s">
        <v>30</v>
      </c>
    </row>
    <row r="5459" spans="2:24">
      <c r="B5459" s="2" t="s">
        <v>8064</v>
      </c>
      <c r="C5459" s="1">
        <v>8882771989</v>
      </c>
      <c r="D5459" s="1"/>
      <c r="E5459" s="1"/>
      <c r="F5459" s="1"/>
      <c r="G5459" s="1" t="s">
        <v>56</v>
      </c>
      <c r="H5459" s="1" t="s">
        <v>57</v>
      </c>
      <c r="I5459"/>
      <c r="J5459"/>
      <c r="K5459"/>
      <c r="L5459"/>
      <c r="M5459"/>
      <c r="N5459"/>
      <c r="O5459"/>
      <c r="Q5459" t="s">
        <v>25</v>
      </c>
      <c r="R5459" s="1"/>
      <c r="S5459" s="1"/>
      <c r="T5459" s="1" t="s">
        <v>374</v>
      </c>
      <c r="U5459" s="1" t="s">
        <v>78</v>
      </c>
      <c r="V5459" t="s">
        <v>29</v>
      </c>
      <c r="W5459"/>
      <c r="X5459" t="s">
        <v>30</v>
      </c>
    </row>
    <row r="5460" spans="2:24">
      <c r="B5460" s="2" t="s">
        <v>8065</v>
      </c>
      <c r="C5460" s="1">
        <v>8739933999</v>
      </c>
      <c r="D5460" s="1"/>
      <c r="E5460" s="1"/>
      <c r="F5460" s="1"/>
      <c r="G5460" s="1" t="s">
        <v>146</v>
      </c>
      <c r="H5460" s="1" t="s">
        <v>1268</v>
      </c>
      <c r="I5460"/>
      <c r="J5460"/>
      <c r="K5460"/>
      <c r="L5460"/>
      <c r="M5460"/>
      <c r="N5460"/>
      <c r="O5460"/>
      <c r="Q5460" t="s">
        <v>25</v>
      </c>
      <c r="R5460" s="1" t="s">
        <v>8066</v>
      </c>
      <c r="S5460" s="1"/>
      <c r="T5460" s="1" t="s">
        <v>128</v>
      </c>
      <c r="U5460" s="1" t="s">
        <v>43</v>
      </c>
      <c r="V5460" t="s">
        <v>29</v>
      </c>
      <c r="W5460"/>
      <c r="X5460" t="s">
        <v>30</v>
      </c>
    </row>
    <row r="5461" spans="2:24">
      <c r="B5461" s="2" t="s">
        <v>8067</v>
      </c>
      <c r="C5461" s="1">
        <v>7838606028</v>
      </c>
      <c r="D5461" s="1"/>
      <c r="E5461" s="1"/>
      <c r="F5461" s="1"/>
      <c r="G5461" s="1" t="s">
        <v>72</v>
      </c>
      <c r="H5461" s="1" t="s">
        <v>46</v>
      </c>
      <c r="I5461"/>
      <c r="J5461"/>
      <c r="K5461"/>
      <c r="L5461"/>
      <c r="M5461"/>
      <c r="N5461"/>
      <c r="O5461"/>
      <c r="Q5461" t="s">
        <v>25</v>
      </c>
      <c r="R5461" s="1" t="s">
        <v>8068</v>
      </c>
      <c r="S5461" s="1"/>
      <c r="T5461" s="1" t="s">
        <v>789</v>
      </c>
      <c r="U5461" s="1" t="s">
        <v>53</v>
      </c>
      <c r="V5461" t="s">
        <v>29</v>
      </c>
      <c r="W5461"/>
      <c r="X5461" t="s">
        <v>30</v>
      </c>
    </row>
    <row r="5462" spans="2:24">
      <c r="B5462" s="2" t="s">
        <v>8069</v>
      </c>
      <c r="C5462" s="1">
        <v>8888510510</v>
      </c>
      <c r="D5462" s="1"/>
      <c r="E5462" s="1"/>
      <c r="F5462" s="1"/>
      <c r="G5462" s="1" t="s">
        <v>45</v>
      </c>
      <c r="H5462" s="1" t="s">
        <v>247</v>
      </c>
      <c r="I5462"/>
      <c r="J5462"/>
      <c r="K5462"/>
      <c r="L5462"/>
      <c r="M5462"/>
      <c r="N5462"/>
      <c r="O5462"/>
      <c r="Q5462" t="s">
        <v>25</v>
      </c>
      <c r="R5462" s="1"/>
      <c r="S5462" s="1"/>
      <c r="T5462" s="1" t="s">
        <v>305</v>
      </c>
      <c r="U5462" s="1" t="s">
        <v>33</v>
      </c>
      <c r="V5462" t="s">
        <v>29</v>
      </c>
      <c r="W5462"/>
      <c r="X5462" t="s">
        <v>30</v>
      </c>
    </row>
    <row r="5463" spans="2:24">
      <c r="B5463" s="2" t="s">
        <v>8070</v>
      </c>
      <c r="C5463" s="1">
        <v>9039711762</v>
      </c>
      <c r="D5463" s="1"/>
      <c r="E5463" s="1"/>
      <c r="F5463" s="1"/>
      <c r="G5463" s="1" t="s">
        <v>45</v>
      </c>
      <c r="H5463" s="1" t="s">
        <v>57</v>
      </c>
      <c r="I5463"/>
      <c r="J5463"/>
      <c r="K5463"/>
      <c r="L5463"/>
      <c r="M5463"/>
      <c r="N5463"/>
      <c r="O5463"/>
      <c r="Q5463" t="s">
        <v>25</v>
      </c>
      <c r="R5463" s="1" t="s">
        <v>8071</v>
      </c>
      <c r="S5463" s="1"/>
      <c r="T5463" s="1" t="s">
        <v>4581</v>
      </c>
      <c r="U5463" s="1" t="s">
        <v>350</v>
      </c>
      <c r="V5463" t="s">
        <v>29</v>
      </c>
      <c r="W5463"/>
      <c r="X5463" t="s">
        <v>30</v>
      </c>
    </row>
    <row r="5464" spans="2:24">
      <c r="B5464" s="2" t="s">
        <v>8072</v>
      </c>
      <c r="C5464" s="1">
        <v>9911755441</v>
      </c>
      <c r="D5464" s="1"/>
      <c r="E5464" s="1"/>
      <c r="F5464" s="1"/>
      <c r="G5464" s="1" t="s">
        <v>56</v>
      </c>
      <c r="H5464" s="1" t="s">
        <v>4543</v>
      </c>
      <c r="I5464"/>
      <c r="J5464"/>
      <c r="K5464"/>
      <c r="L5464"/>
      <c r="M5464"/>
      <c r="N5464"/>
      <c r="O5464"/>
      <c r="Q5464" t="s">
        <v>25</v>
      </c>
      <c r="R5464" s="1" t="s">
        <v>8073</v>
      </c>
      <c r="S5464" s="1"/>
      <c r="T5464" s="1" t="s">
        <v>93</v>
      </c>
      <c r="U5464" s="1" t="s">
        <v>53</v>
      </c>
      <c r="V5464" t="s">
        <v>29</v>
      </c>
      <c r="W5464"/>
      <c r="X5464" t="s">
        <v>30</v>
      </c>
    </row>
    <row r="5465" spans="2:24">
      <c r="B5465" s="2" t="s">
        <v>8074</v>
      </c>
      <c r="C5465" s="1">
        <v>9999312435</v>
      </c>
      <c r="D5465" s="1"/>
      <c r="E5465" s="1"/>
      <c r="F5465" s="1"/>
      <c r="G5465" s="1" t="s">
        <v>72</v>
      </c>
      <c r="H5465" s="1" t="s">
        <v>46</v>
      </c>
      <c r="I5465"/>
      <c r="J5465"/>
      <c r="K5465"/>
      <c r="L5465"/>
      <c r="M5465"/>
      <c r="N5465"/>
      <c r="O5465"/>
      <c r="Q5465" t="s">
        <v>25</v>
      </c>
      <c r="R5465" s="1" t="s">
        <v>8075</v>
      </c>
      <c r="S5465" s="1"/>
      <c r="T5465" s="1" t="s">
        <v>789</v>
      </c>
      <c r="U5465" s="1" t="s">
        <v>53</v>
      </c>
      <c r="V5465" t="s">
        <v>29</v>
      </c>
      <c r="W5465"/>
      <c r="X5465" t="s">
        <v>30</v>
      </c>
    </row>
    <row r="5466" spans="2:24">
      <c r="B5466" s="2" t="s">
        <v>8076</v>
      </c>
      <c r="C5466" s="1">
        <v>8878608452</v>
      </c>
      <c r="D5466" s="1"/>
      <c r="E5466" s="1"/>
      <c r="F5466" s="1"/>
      <c r="G5466" s="1" t="s">
        <v>72</v>
      </c>
      <c r="H5466" s="1" t="s">
        <v>46</v>
      </c>
      <c r="I5466"/>
      <c r="J5466"/>
      <c r="K5466"/>
      <c r="L5466"/>
      <c r="M5466"/>
      <c r="N5466"/>
      <c r="O5466"/>
      <c r="Q5466" t="s">
        <v>25</v>
      </c>
      <c r="R5466" s="1" t="s">
        <v>8077</v>
      </c>
      <c r="S5466" s="1"/>
      <c r="T5466" s="1" t="s">
        <v>988</v>
      </c>
      <c r="U5466" s="1" t="s">
        <v>105</v>
      </c>
      <c r="V5466" t="s">
        <v>29</v>
      </c>
      <c r="W5466"/>
      <c r="X5466" t="s">
        <v>30</v>
      </c>
    </row>
    <row r="5467" spans="2:24">
      <c r="B5467" s="2" t="s">
        <v>8078</v>
      </c>
      <c r="C5467" s="1">
        <f>919822497555</f>
        <v>919822497555</v>
      </c>
      <c r="D5467" s="1"/>
      <c r="E5467" s="1"/>
      <c r="F5467" s="1"/>
      <c r="G5467" s="1" t="s">
        <v>199</v>
      </c>
      <c r="H5467" s="1" t="s">
        <v>57</v>
      </c>
      <c r="I5467"/>
      <c r="J5467"/>
      <c r="K5467"/>
      <c r="L5467"/>
      <c r="M5467"/>
      <c r="N5467"/>
      <c r="O5467"/>
      <c r="Q5467" t="s">
        <v>25</v>
      </c>
      <c r="R5467" s="1"/>
      <c r="S5467" s="1"/>
      <c r="T5467" s="1" t="s">
        <v>137</v>
      </c>
      <c r="U5467" s="1" t="s">
        <v>33</v>
      </c>
      <c r="V5467" t="s">
        <v>29</v>
      </c>
      <c r="W5467"/>
      <c r="X5467" t="s">
        <v>30</v>
      </c>
    </row>
    <row r="5468" spans="2:24">
      <c r="B5468" s="2" t="s">
        <v>8079</v>
      </c>
      <c r="C5468" s="1">
        <v>9227232228</v>
      </c>
      <c r="D5468" s="1"/>
      <c r="E5468" s="1"/>
      <c r="F5468" s="1"/>
      <c r="G5468" s="1" t="s">
        <v>72</v>
      </c>
      <c r="H5468" s="1" t="s">
        <v>57</v>
      </c>
      <c r="I5468"/>
      <c r="J5468"/>
      <c r="K5468"/>
      <c r="L5468"/>
      <c r="M5468"/>
      <c r="N5468"/>
      <c r="O5468"/>
      <c r="Q5468" t="s">
        <v>25</v>
      </c>
      <c r="R5468" s="1" t="s">
        <v>8080</v>
      </c>
      <c r="S5468" s="1"/>
      <c r="T5468" s="1" t="s">
        <v>115</v>
      </c>
      <c r="U5468" s="1" t="s">
        <v>116</v>
      </c>
      <c r="V5468" t="s">
        <v>29</v>
      </c>
      <c r="W5468"/>
      <c r="X5468" t="s">
        <v>30</v>
      </c>
    </row>
    <row r="5469" spans="2:24">
      <c r="B5469" s="2" t="s">
        <v>8081</v>
      </c>
      <c r="C5469" s="1">
        <v>6353917904</v>
      </c>
      <c r="D5469" s="1"/>
      <c r="E5469" s="1"/>
      <c r="F5469" s="1"/>
      <c r="G5469" s="1" t="s">
        <v>45</v>
      </c>
      <c r="H5469" s="1" t="s">
        <v>331</v>
      </c>
      <c r="I5469"/>
      <c r="J5469"/>
      <c r="K5469"/>
      <c r="L5469"/>
      <c r="M5469"/>
      <c r="N5469"/>
      <c r="O5469"/>
      <c r="Q5469" t="s">
        <v>25</v>
      </c>
      <c r="R5469" s="1" t="s">
        <v>8082</v>
      </c>
      <c r="S5469" s="1"/>
      <c r="T5469" s="1" t="s">
        <v>965</v>
      </c>
      <c r="U5469" s="1" t="s">
        <v>116</v>
      </c>
      <c r="V5469" t="s">
        <v>29</v>
      </c>
      <c r="W5469"/>
      <c r="X5469" t="s">
        <v>30</v>
      </c>
    </row>
    <row r="5470" spans="2:24">
      <c r="B5470" s="2" t="s">
        <v>8083</v>
      </c>
      <c r="C5470" s="1">
        <v>8442009777</v>
      </c>
      <c r="D5470" s="1"/>
      <c r="E5470" s="1"/>
      <c r="F5470" s="1"/>
      <c r="G5470" s="1" t="s">
        <v>56</v>
      </c>
      <c r="H5470" s="1" t="s">
        <v>231</v>
      </c>
      <c r="I5470"/>
      <c r="J5470"/>
      <c r="K5470"/>
      <c r="L5470"/>
      <c r="M5470"/>
      <c r="N5470"/>
      <c r="O5470"/>
      <c r="Q5470" t="s">
        <v>25</v>
      </c>
      <c r="R5470" s="1" t="s">
        <v>8084</v>
      </c>
      <c r="S5470" s="1"/>
      <c r="T5470" s="1" t="s">
        <v>5007</v>
      </c>
      <c r="U5470" s="1" t="s">
        <v>43</v>
      </c>
      <c r="V5470" t="s">
        <v>29</v>
      </c>
      <c r="W5470"/>
      <c r="X5470" t="s">
        <v>30</v>
      </c>
    </row>
    <row r="5471" spans="2:24">
      <c r="B5471" s="2" t="s">
        <v>8085</v>
      </c>
      <c r="C5471" s="1">
        <v>8698123254</v>
      </c>
      <c r="D5471" s="1"/>
      <c r="E5471" s="1"/>
      <c r="F5471" s="1"/>
      <c r="G5471" s="1" t="s">
        <v>72</v>
      </c>
      <c r="H5471" s="1" t="s">
        <v>46</v>
      </c>
      <c r="I5471"/>
      <c r="J5471"/>
      <c r="K5471"/>
      <c r="L5471"/>
      <c r="M5471"/>
      <c r="N5471"/>
      <c r="O5471"/>
      <c r="Q5471" t="s">
        <v>25</v>
      </c>
      <c r="R5471" s="1"/>
      <c r="S5471" s="1"/>
      <c r="T5471" s="1" t="s">
        <v>1859</v>
      </c>
      <c r="U5471" s="1" t="s">
        <v>33</v>
      </c>
      <c r="V5471" t="s">
        <v>29</v>
      </c>
      <c r="W5471"/>
      <c r="X5471" t="s">
        <v>30</v>
      </c>
    </row>
    <row r="5472" spans="2:24">
      <c r="B5472" s="2" t="s">
        <v>8086</v>
      </c>
      <c r="C5472" s="1">
        <v>9049043735</v>
      </c>
      <c r="D5472" s="1"/>
      <c r="E5472" s="1"/>
      <c r="F5472" s="1"/>
      <c r="G5472" s="1" t="s">
        <v>45</v>
      </c>
      <c r="H5472" s="1" t="s">
        <v>57</v>
      </c>
      <c r="I5472"/>
      <c r="J5472"/>
      <c r="K5472"/>
      <c r="L5472"/>
      <c r="M5472"/>
      <c r="N5472"/>
      <c r="O5472"/>
      <c r="Q5472" t="s">
        <v>25</v>
      </c>
      <c r="R5472" s="1"/>
      <c r="S5472" s="1"/>
      <c r="T5472" s="1" t="s">
        <v>305</v>
      </c>
      <c r="U5472" s="1" t="s">
        <v>33</v>
      </c>
      <c r="V5472" t="s">
        <v>29</v>
      </c>
      <c r="W5472"/>
      <c r="X5472" t="s">
        <v>30</v>
      </c>
    </row>
    <row r="5473" spans="2:24">
      <c r="B5473" s="2" t="s">
        <v>8087</v>
      </c>
      <c r="C5473" s="1">
        <v>9810096118</v>
      </c>
      <c r="D5473" s="1"/>
      <c r="E5473" s="1"/>
      <c r="F5473" s="1"/>
      <c r="G5473" s="1" t="s">
        <v>915</v>
      </c>
      <c r="H5473" s="1" t="s">
        <v>46</v>
      </c>
      <c r="I5473"/>
      <c r="J5473"/>
      <c r="K5473"/>
      <c r="L5473"/>
      <c r="M5473"/>
      <c r="N5473"/>
      <c r="O5473"/>
      <c r="Q5473" t="s">
        <v>25</v>
      </c>
      <c r="R5473" s="1" t="s">
        <v>8088</v>
      </c>
      <c r="S5473" s="1"/>
      <c r="T5473" s="1" t="s">
        <v>575</v>
      </c>
      <c r="U5473" s="1" t="s">
        <v>78</v>
      </c>
      <c r="V5473" t="s">
        <v>29</v>
      </c>
      <c r="W5473"/>
      <c r="X5473" t="s">
        <v>30</v>
      </c>
    </row>
    <row r="5474" spans="2:24">
      <c r="B5474" s="2" t="s">
        <v>8089</v>
      </c>
      <c r="C5474" s="1">
        <v>8005521684</v>
      </c>
      <c r="D5474" s="1"/>
      <c r="E5474" s="1"/>
      <c r="F5474" s="1"/>
      <c r="G5474" s="1" t="s">
        <v>45</v>
      </c>
      <c r="H5474" s="1" t="s">
        <v>57</v>
      </c>
      <c r="I5474"/>
      <c r="J5474"/>
      <c r="K5474"/>
      <c r="L5474"/>
      <c r="M5474"/>
      <c r="N5474"/>
      <c r="O5474"/>
      <c r="Q5474" t="s">
        <v>25</v>
      </c>
      <c r="R5474" s="1" t="s">
        <v>8090</v>
      </c>
      <c r="S5474" s="1"/>
      <c r="T5474" s="1" t="s">
        <v>172</v>
      </c>
      <c r="U5474" s="1" t="s">
        <v>43</v>
      </c>
      <c r="V5474" t="s">
        <v>29</v>
      </c>
      <c r="W5474"/>
      <c r="X5474" t="s">
        <v>30</v>
      </c>
    </row>
    <row r="5475" spans="2:24">
      <c r="B5475" s="2" t="s">
        <v>8091</v>
      </c>
      <c r="C5475" s="1">
        <v>9856230169</v>
      </c>
      <c r="D5475" s="1"/>
      <c r="E5475" s="1"/>
      <c r="F5475" s="1"/>
      <c r="G5475" s="1" t="s">
        <v>45</v>
      </c>
      <c r="H5475" s="1" t="s">
        <v>46</v>
      </c>
      <c r="I5475"/>
      <c r="J5475"/>
      <c r="K5475"/>
      <c r="L5475"/>
      <c r="M5475"/>
      <c r="N5475"/>
      <c r="O5475"/>
      <c r="Q5475" t="s">
        <v>25</v>
      </c>
      <c r="R5475" s="1"/>
      <c r="S5475" s="1"/>
      <c r="T5475" s="1" t="s">
        <v>249</v>
      </c>
      <c r="U5475" s="1" t="s">
        <v>250</v>
      </c>
      <c r="V5475" t="s">
        <v>29</v>
      </c>
      <c r="W5475"/>
      <c r="X5475" t="s">
        <v>30</v>
      </c>
    </row>
    <row r="5476" spans="2:24">
      <c r="B5476" s="2" t="s">
        <v>8092</v>
      </c>
      <c r="C5476" s="1">
        <v>8459067783</v>
      </c>
      <c r="D5476" s="1"/>
      <c r="E5476" s="1"/>
      <c r="F5476" s="1"/>
      <c r="G5476" s="1" t="s">
        <v>146</v>
      </c>
      <c r="H5476" s="1" t="s">
        <v>476</v>
      </c>
      <c r="I5476"/>
      <c r="J5476"/>
      <c r="K5476"/>
      <c r="L5476"/>
      <c r="M5476"/>
      <c r="N5476"/>
      <c r="O5476"/>
      <c r="Q5476" t="s">
        <v>25</v>
      </c>
      <c r="R5476" s="1"/>
      <c r="S5476" s="1"/>
      <c r="T5476" s="1" t="s">
        <v>73</v>
      </c>
      <c r="U5476" s="1" t="s">
        <v>53</v>
      </c>
      <c r="V5476" t="s">
        <v>29</v>
      </c>
      <c r="W5476"/>
      <c r="X5476" t="s">
        <v>30</v>
      </c>
    </row>
    <row r="5477" spans="2:24">
      <c r="B5477" s="2" t="s">
        <v>8093</v>
      </c>
      <c r="C5477" s="1">
        <v>9871718358</v>
      </c>
      <c r="D5477" s="1"/>
      <c r="E5477" s="1"/>
      <c r="F5477" s="1"/>
      <c r="G5477" s="1" t="s">
        <v>915</v>
      </c>
      <c r="H5477" s="1" t="s">
        <v>57</v>
      </c>
      <c r="I5477"/>
      <c r="J5477"/>
      <c r="K5477"/>
      <c r="L5477"/>
      <c r="M5477"/>
      <c r="N5477"/>
      <c r="O5477"/>
      <c r="Q5477" t="s">
        <v>25</v>
      </c>
      <c r="R5477" s="1"/>
      <c r="S5477" s="1"/>
      <c r="T5477" s="1" t="s">
        <v>6654</v>
      </c>
      <c r="U5477" s="1" t="s">
        <v>28</v>
      </c>
      <c r="V5477" t="s">
        <v>29</v>
      </c>
      <c r="W5477"/>
      <c r="X5477" t="s">
        <v>30</v>
      </c>
    </row>
    <row r="5478" spans="2:24">
      <c r="B5478" s="2" t="s">
        <v>8094</v>
      </c>
      <c r="C5478" s="1">
        <v>7302727607</v>
      </c>
      <c r="D5478" s="1"/>
      <c r="E5478" s="1"/>
      <c r="F5478" s="1"/>
      <c r="G5478" s="1" t="s">
        <v>45</v>
      </c>
      <c r="H5478" s="1" t="s">
        <v>57</v>
      </c>
      <c r="I5478"/>
      <c r="J5478"/>
      <c r="K5478"/>
      <c r="L5478"/>
      <c r="M5478"/>
      <c r="N5478"/>
      <c r="O5478"/>
      <c r="Q5478" t="s">
        <v>25</v>
      </c>
      <c r="R5478" s="1" t="s">
        <v>8095</v>
      </c>
      <c r="S5478" s="1"/>
      <c r="T5478" s="1" t="s">
        <v>84</v>
      </c>
      <c r="U5478" s="1" t="s">
        <v>53</v>
      </c>
      <c r="V5478" t="s">
        <v>29</v>
      </c>
      <c r="W5478"/>
      <c r="X5478" t="s">
        <v>30</v>
      </c>
    </row>
    <row r="5479" spans="2:24">
      <c r="B5479" s="2" t="s">
        <v>8096</v>
      </c>
      <c r="C5479" s="1">
        <v>9350488101</v>
      </c>
      <c r="D5479" s="1"/>
      <c r="E5479" s="1"/>
      <c r="F5479" s="1"/>
      <c r="G5479" s="1" t="s">
        <v>1216</v>
      </c>
      <c r="H5479" s="1" t="s">
        <v>46</v>
      </c>
      <c r="I5479"/>
      <c r="J5479"/>
      <c r="K5479"/>
      <c r="L5479"/>
      <c r="M5479"/>
      <c r="N5479"/>
      <c r="O5479"/>
      <c r="Q5479" t="s">
        <v>25</v>
      </c>
      <c r="R5479" s="1"/>
      <c r="S5479" s="1"/>
      <c r="T5479" s="1" t="s">
        <v>423</v>
      </c>
      <c r="U5479" s="1" t="s">
        <v>28</v>
      </c>
      <c r="V5479" t="s">
        <v>29</v>
      </c>
      <c r="W5479"/>
      <c r="X5479" t="s">
        <v>30</v>
      </c>
    </row>
    <row r="5480" spans="2:24">
      <c r="B5480" s="2" t="s">
        <v>8097</v>
      </c>
      <c r="C5480" s="1">
        <v>9350864107</v>
      </c>
      <c r="D5480" s="1"/>
      <c r="E5480" s="1"/>
      <c r="F5480" s="1"/>
      <c r="G5480" s="1" t="s">
        <v>146</v>
      </c>
      <c r="H5480" s="1" t="s">
        <v>476</v>
      </c>
      <c r="I5480"/>
      <c r="J5480"/>
      <c r="K5480"/>
      <c r="L5480"/>
      <c r="M5480"/>
      <c r="N5480"/>
      <c r="O5480"/>
      <c r="Q5480" t="s">
        <v>25</v>
      </c>
      <c r="R5480" s="1" t="s">
        <v>8098</v>
      </c>
      <c r="S5480" s="1"/>
      <c r="T5480" s="1" t="s">
        <v>843</v>
      </c>
      <c r="U5480" s="1" t="s">
        <v>78</v>
      </c>
      <c r="V5480" t="s">
        <v>29</v>
      </c>
      <c r="W5480"/>
      <c r="X5480" t="s">
        <v>30</v>
      </c>
    </row>
    <row r="5481" spans="2:24">
      <c r="B5481" s="2" t="s">
        <v>8099</v>
      </c>
      <c r="C5481" s="1">
        <v>9097112007</v>
      </c>
      <c r="D5481" s="1"/>
      <c r="E5481" s="1"/>
      <c r="F5481" s="1"/>
      <c r="G5481" s="1" t="s">
        <v>146</v>
      </c>
      <c r="H5481" s="1" t="s">
        <v>476</v>
      </c>
      <c r="I5481"/>
      <c r="J5481"/>
      <c r="K5481"/>
      <c r="L5481"/>
      <c r="M5481"/>
      <c r="N5481"/>
      <c r="O5481"/>
      <c r="Q5481" t="s">
        <v>25</v>
      </c>
      <c r="R5481" s="1" t="s">
        <v>8100</v>
      </c>
      <c r="S5481" s="1"/>
      <c r="T5481" s="1" t="s">
        <v>2732</v>
      </c>
      <c r="U5481" s="1" t="s">
        <v>284</v>
      </c>
      <c r="V5481" t="s">
        <v>29</v>
      </c>
      <c r="W5481"/>
      <c r="X5481" t="s">
        <v>30</v>
      </c>
    </row>
    <row r="5482" spans="2:24">
      <c r="B5482" s="2" t="s">
        <v>8101</v>
      </c>
      <c r="C5482" s="1">
        <v>9814631973</v>
      </c>
      <c r="D5482" s="1"/>
      <c r="E5482" s="1"/>
      <c r="F5482" s="1"/>
      <c r="G5482" s="1" t="s">
        <v>45</v>
      </c>
      <c r="H5482" s="1" t="s">
        <v>331</v>
      </c>
      <c r="I5482"/>
      <c r="J5482"/>
      <c r="K5482"/>
      <c r="L5482"/>
      <c r="M5482"/>
      <c r="N5482"/>
      <c r="O5482"/>
      <c r="Q5482" t="s">
        <v>25</v>
      </c>
      <c r="R5482" s="1" t="s">
        <v>8102</v>
      </c>
      <c r="S5482" s="1"/>
      <c r="T5482" s="1" t="s">
        <v>1779</v>
      </c>
      <c r="U5482" s="1" t="s">
        <v>90</v>
      </c>
      <c r="V5482" t="s">
        <v>29</v>
      </c>
      <c r="W5482"/>
      <c r="X5482" t="s">
        <v>30</v>
      </c>
    </row>
    <row r="5483" spans="2:24">
      <c r="B5483" s="2" t="s">
        <v>8103</v>
      </c>
      <c r="C5483" s="1">
        <v>9580189583</v>
      </c>
      <c r="D5483" s="1"/>
      <c r="E5483" s="1"/>
      <c r="F5483" s="1"/>
      <c r="G5483" s="1" t="s">
        <v>45</v>
      </c>
      <c r="H5483" s="1" t="s">
        <v>57</v>
      </c>
      <c r="I5483"/>
      <c r="J5483"/>
      <c r="K5483"/>
      <c r="L5483"/>
      <c r="M5483"/>
      <c r="N5483"/>
      <c r="O5483"/>
      <c r="Q5483" t="s">
        <v>25</v>
      </c>
      <c r="R5483" s="1"/>
      <c r="S5483" s="1"/>
      <c r="T5483" s="1" t="s">
        <v>830</v>
      </c>
      <c r="U5483" s="1" t="s">
        <v>28</v>
      </c>
      <c r="V5483" t="s">
        <v>29</v>
      </c>
      <c r="W5483"/>
      <c r="X5483" t="s">
        <v>30</v>
      </c>
    </row>
    <row r="5484" spans="2:24">
      <c r="B5484" s="2" t="s">
        <v>8104</v>
      </c>
      <c r="C5484" s="1">
        <v>9711860445</v>
      </c>
      <c r="D5484" s="1"/>
      <c r="E5484" s="1"/>
      <c r="F5484" s="1"/>
      <c r="G5484" s="1" t="s">
        <v>72</v>
      </c>
      <c r="H5484" s="1" t="s">
        <v>57</v>
      </c>
      <c r="I5484"/>
      <c r="J5484"/>
      <c r="K5484"/>
      <c r="L5484"/>
      <c r="M5484"/>
      <c r="N5484"/>
      <c r="O5484"/>
      <c r="Q5484" t="s">
        <v>25</v>
      </c>
      <c r="R5484" s="1" t="s">
        <v>8105</v>
      </c>
      <c r="S5484" s="1"/>
      <c r="T5484" s="1" t="s">
        <v>423</v>
      </c>
      <c r="U5484" s="1" t="s">
        <v>28</v>
      </c>
      <c r="V5484" t="s">
        <v>29</v>
      </c>
      <c r="W5484"/>
      <c r="X5484" t="s">
        <v>30</v>
      </c>
    </row>
    <row r="5485" spans="2:24">
      <c r="B5485" s="2" t="s">
        <v>8106</v>
      </c>
      <c r="C5485" s="1">
        <v>9447006146</v>
      </c>
      <c r="D5485" s="1"/>
      <c r="E5485" s="1"/>
      <c r="F5485" s="1"/>
      <c r="G5485" s="1" t="s">
        <v>45</v>
      </c>
      <c r="H5485" s="1" t="s">
        <v>331</v>
      </c>
      <c r="I5485"/>
      <c r="J5485"/>
      <c r="K5485"/>
      <c r="L5485"/>
      <c r="M5485"/>
      <c r="N5485"/>
      <c r="O5485"/>
      <c r="Q5485" t="s">
        <v>25</v>
      </c>
      <c r="R5485" s="1" t="s">
        <v>8107</v>
      </c>
      <c r="S5485" s="1"/>
      <c r="T5485" s="1" t="s">
        <v>489</v>
      </c>
      <c r="U5485" s="1" t="s">
        <v>60</v>
      </c>
      <c r="V5485" t="s">
        <v>29</v>
      </c>
      <c r="W5485"/>
      <c r="X5485" t="s">
        <v>30</v>
      </c>
    </row>
    <row r="5486" spans="2:24">
      <c r="B5486" s="2" t="s">
        <v>8108</v>
      </c>
      <c r="C5486" s="1">
        <v>9811369558</v>
      </c>
      <c r="D5486" s="1"/>
      <c r="E5486" s="1"/>
      <c r="F5486" s="1"/>
      <c r="G5486" s="1" t="s">
        <v>56</v>
      </c>
      <c r="H5486" s="1" t="s">
        <v>46</v>
      </c>
      <c r="I5486"/>
      <c r="J5486"/>
      <c r="K5486"/>
      <c r="L5486"/>
      <c r="M5486"/>
      <c r="N5486"/>
      <c r="O5486"/>
      <c r="Q5486" t="s">
        <v>25</v>
      </c>
      <c r="R5486" s="1"/>
      <c r="S5486" s="1"/>
      <c r="T5486" s="1" t="s">
        <v>374</v>
      </c>
      <c r="U5486" s="1" t="s">
        <v>78</v>
      </c>
      <c r="V5486" t="s">
        <v>29</v>
      </c>
      <c r="W5486"/>
      <c r="X5486" t="s">
        <v>30</v>
      </c>
    </row>
    <row r="5487" spans="2:24">
      <c r="B5487" s="2" t="s">
        <v>8109</v>
      </c>
      <c r="C5487" s="1">
        <v>9698972409</v>
      </c>
      <c r="D5487" s="1"/>
      <c r="E5487" s="1"/>
      <c r="F5487" s="1"/>
      <c r="G5487" s="1" t="s">
        <v>72</v>
      </c>
      <c r="H5487" s="1" t="s">
        <v>46</v>
      </c>
      <c r="I5487"/>
      <c r="J5487"/>
      <c r="K5487"/>
      <c r="L5487"/>
      <c r="M5487"/>
      <c r="N5487"/>
      <c r="O5487"/>
      <c r="Q5487" t="s">
        <v>25</v>
      </c>
      <c r="R5487" s="1"/>
      <c r="S5487" s="1"/>
      <c r="T5487" s="1" t="s">
        <v>258</v>
      </c>
      <c r="U5487" s="1" t="s">
        <v>179</v>
      </c>
      <c r="V5487" t="s">
        <v>29</v>
      </c>
      <c r="W5487"/>
      <c r="X5487" t="s">
        <v>30</v>
      </c>
    </row>
    <row r="5488" spans="2:24">
      <c r="B5488" s="2" t="s">
        <v>8110</v>
      </c>
      <c r="C5488" s="1">
        <f>918802839036</f>
        <v>918802839036</v>
      </c>
      <c r="D5488" s="1"/>
      <c r="E5488" s="1"/>
      <c r="F5488" s="1"/>
      <c r="G5488" s="1" t="s">
        <v>72</v>
      </c>
      <c r="H5488" s="1" t="s">
        <v>46</v>
      </c>
      <c r="I5488"/>
      <c r="J5488"/>
      <c r="K5488"/>
      <c r="L5488"/>
      <c r="M5488"/>
      <c r="N5488"/>
      <c r="O5488"/>
      <c r="Q5488" t="s">
        <v>25</v>
      </c>
      <c r="R5488" s="1" t="s">
        <v>8111</v>
      </c>
      <c r="S5488" s="1"/>
      <c r="T5488" s="1" t="s">
        <v>73</v>
      </c>
      <c r="U5488" s="1" t="s">
        <v>53</v>
      </c>
      <c r="V5488" t="s">
        <v>29</v>
      </c>
      <c r="W5488"/>
      <c r="X5488" t="s">
        <v>30</v>
      </c>
    </row>
    <row r="5489" spans="2:24">
      <c r="B5489" s="2" t="s">
        <v>8112</v>
      </c>
      <c r="C5489" s="1">
        <v>9571077770</v>
      </c>
      <c r="D5489" s="1"/>
      <c r="E5489" s="1"/>
      <c r="F5489" s="1"/>
      <c r="G5489" s="1" t="s">
        <v>72</v>
      </c>
      <c r="H5489" s="1" t="s">
        <v>57</v>
      </c>
      <c r="I5489"/>
      <c r="J5489"/>
      <c r="K5489"/>
      <c r="L5489"/>
      <c r="M5489"/>
      <c r="N5489"/>
      <c r="O5489"/>
      <c r="Q5489" t="s">
        <v>25</v>
      </c>
      <c r="R5489" s="1"/>
      <c r="S5489" s="1"/>
      <c r="T5489" s="1" t="s">
        <v>123</v>
      </c>
      <c r="U5489" s="1" t="s">
        <v>43</v>
      </c>
      <c r="V5489" t="s">
        <v>29</v>
      </c>
      <c r="W5489"/>
      <c r="X5489" t="s">
        <v>30</v>
      </c>
    </row>
    <row r="5490" spans="2:24">
      <c r="B5490" s="2" t="s">
        <v>8113</v>
      </c>
      <c r="C5490" s="1">
        <v>9571077770</v>
      </c>
      <c r="D5490" s="1"/>
      <c r="E5490" s="1"/>
      <c r="F5490" s="1"/>
      <c r="G5490" s="1" t="s">
        <v>72</v>
      </c>
      <c r="H5490" s="1" t="s">
        <v>57</v>
      </c>
      <c r="I5490"/>
      <c r="J5490"/>
      <c r="K5490"/>
      <c r="L5490"/>
      <c r="M5490"/>
      <c r="N5490"/>
      <c r="O5490"/>
      <c r="Q5490" t="s">
        <v>25</v>
      </c>
      <c r="R5490" s="1" t="s">
        <v>8114</v>
      </c>
      <c r="S5490" s="1"/>
      <c r="T5490" s="1" t="s">
        <v>128</v>
      </c>
      <c r="U5490" s="1" t="s">
        <v>43</v>
      </c>
      <c r="V5490" t="s">
        <v>29</v>
      </c>
      <c r="W5490"/>
      <c r="X5490" t="s">
        <v>30</v>
      </c>
    </row>
    <row r="5491" spans="2:24">
      <c r="B5491" s="2" t="s">
        <v>8115</v>
      </c>
      <c r="C5491" s="1">
        <v>7778963785</v>
      </c>
      <c r="D5491" s="1"/>
      <c r="E5491" s="1"/>
      <c r="F5491" s="1"/>
      <c r="G5491" s="1" t="s">
        <v>1216</v>
      </c>
      <c r="H5491" s="1" t="s">
        <v>46</v>
      </c>
      <c r="I5491"/>
      <c r="J5491"/>
      <c r="K5491"/>
      <c r="L5491"/>
      <c r="M5491"/>
      <c r="N5491"/>
      <c r="O5491"/>
      <c r="Q5491" t="s">
        <v>25</v>
      </c>
      <c r="R5491" s="1"/>
      <c r="S5491" s="1"/>
      <c r="T5491" s="1" t="s">
        <v>8116</v>
      </c>
      <c r="U5491" s="1" t="s">
        <v>28</v>
      </c>
      <c r="V5491" t="s">
        <v>29</v>
      </c>
      <c r="W5491"/>
      <c r="X5491" t="s">
        <v>30</v>
      </c>
    </row>
    <row r="5492" spans="2:24">
      <c r="B5492" s="2" t="s">
        <v>8117</v>
      </c>
      <c r="C5492" s="1">
        <v>7738261003</v>
      </c>
      <c r="D5492" s="1"/>
      <c r="E5492" s="1"/>
      <c r="F5492" s="1"/>
      <c r="G5492" s="1" t="s">
        <v>45</v>
      </c>
      <c r="H5492" s="1" t="s">
        <v>247</v>
      </c>
      <c r="I5492"/>
      <c r="J5492"/>
      <c r="K5492"/>
      <c r="L5492"/>
      <c r="M5492"/>
      <c r="N5492"/>
      <c r="O5492"/>
      <c r="Q5492" t="s">
        <v>25</v>
      </c>
      <c r="R5492" s="1"/>
      <c r="S5492" s="1"/>
      <c r="T5492" s="1" t="s">
        <v>7538</v>
      </c>
      <c r="U5492" s="1" t="s">
        <v>33</v>
      </c>
      <c r="V5492" t="s">
        <v>29</v>
      </c>
      <c r="W5492"/>
      <c r="X5492" t="s">
        <v>30</v>
      </c>
    </row>
    <row r="5493" spans="2:24">
      <c r="B5493" s="2" t="s">
        <v>8118</v>
      </c>
      <c r="C5493" s="1">
        <v>9922965525</v>
      </c>
      <c r="D5493" s="1"/>
      <c r="E5493" s="1"/>
      <c r="F5493" s="1"/>
      <c r="G5493" s="1" t="s">
        <v>45</v>
      </c>
      <c r="H5493" s="1" t="s">
        <v>57</v>
      </c>
      <c r="I5493"/>
      <c r="J5493"/>
      <c r="K5493"/>
      <c r="L5493"/>
      <c r="M5493"/>
      <c r="N5493"/>
      <c r="O5493"/>
      <c r="Q5493" t="s">
        <v>25</v>
      </c>
      <c r="R5493" s="1"/>
      <c r="S5493" s="1"/>
      <c r="T5493" s="1" t="s">
        <v>305</v>
      </c>
      <c r="U5493" s="1" t="s">
        <v>33</v>
      </c>
      <c r="V5493" t="s">
        <v>29</v>
      </c>
      <c r="W5493"/>
      <c r="X5493" t="s">
        <v>30</v>
      </c>
    </row>
    <row r="5494" spans="2:24">
      <c r="B5494" s="2" t="s">
        <v>8119</v>
      </c>
      <c r="C5494" s="1">
        <v>9161628999</v>
      </c>
      <c r="D5494" s="1"/>
      <c r="E5494" s="1"/>
      <c r="F5494" s="1"/>
      <c r="G5494" s="1" t="s">
        <v>199</v>
      </c>
      <c r="H5494" s="1" t="s">
        <v>57</v>
      </c>
      <c r="I5494"/>
      <c r="J5494"/>
      <c r="K5494"/>
      <c r="L5494"/>
      <c r="M5494"/>
      <c r="N5494"/>
      <c r="O5494"/>
      <c r="Q5494" t="s">
        <v>25</v>
      </c>
      <c r="R5494" s="1"/>
      <c r="S5494" s="1"/>
      <c r="T5494" s="1" t="s">
        <v>533</v>
      </c>
      <c r="U5494" s="1" t="s">
        <v>28</v>
      </c>
      <c r="V5494" t="s">
        <v>29</v>
      </c>
      <c r="W5494"/>
      <c r="X5494" t="s">
        <v>30</v>
      </c>
    </row>
    <row r="5495" spans="2:24">
      <c r="B5495" s="2" t="s">
        <v>8120</v>
      </c>
      <c r="C5495" s="1">
        <v>7558632017</v>
      </c>
      <c r="D5495" s="1"/>
      <c r="E5495" s="1"/>
      <c r="F5495" s="1"/>
      <c r="G5495" s="1" t="s">
        <v>72</v>
      </c>
      <c r="H5495" s="1" t="s">
        <v>57</v>
      </c>
      <c r="I5495"/>
      <c r="J5495"/>
      <c r="K5495"/>
      <c r="L5495"/>
      <c r="M5495"/>
      <c r="N5495"/>
      <c r="O5495"/>
      <c r="Q5495" t="s">
        <v>25</v>
      </c>
      <c r="R5495" s="1" t="s">
        <v>8121</v>
      </c>
      <c r="S5495" s="1"/>
      <c r="T5495" s="1" t="s">
        <v>318</v>
      </c>
      <c r="U5495" s="1" t="s">
        <v>319</v>
      </c>
      <c r="V5495" t="s">
        <v>29</v>
      </c>
      <c r="W5495"/>
      <c r="X5495" t="s">
        <v>30</v>
      </c>
    </row>
    <row r="5496" spans="2:24">
      <c r="B5496" s="2" t="s">
        <v>8122</v>
      </c>
      <c r="C5496" s="1">
        <v>9711004120</v>
      </c>
      <c r="D5496" s="1"/>
      <c r="E5496" s="1"/>
      <c r="F5496" s="1"/>
      <c r="G5496" s="1" t="s">
        <v>56</v>
      </c>
      <c r="H5496" s="1" t="s">
        <v>46</v>
      </c>
      <c r="I5496"/>
      <c r="J5496"/>
      <c r="K5496"/>
      <c r="L5496"/>
      <c r="M5496"/>
      <c r="N5496"/>
      <c r="O5496"/>
      <c r="Q5496" t="s">
        <v>25</v>
      </c>
      <c r="R5496" s="1" t="s">
        <v>8123</v>
      </c>
      <c r="S5496" s="1"/>
      <c r="T5496" s="1" t="s">
        <v>374</v>
      </c>
      <c r="U5496" s="1" t="s">
        <v>78</v>
      </c>
      <c r="V5496" t="s">
        <v>29</v>
      </c>
      <c r="W5496"/>
      <c r="X5496" t="s">
        <v>30</v>
      </c>
    </row>
    <row r="5497" spans="2:24">
      <c r="B5497" s="2" t="s">
        <v>8124</v>
      </c>
      <c r="C5497" s="1">
        <v>9796156319</v>
      </c>
      <c r="D5497" s="1"/>
      <c r="E5497" s="1"/>
      <c r="F5497" s="1"/>
      <c r="G5497" s="1" t="s">
        <v>45</v>
      </c>
      <c r="H5497" s="1" t="s">
        <v>57</v>
      </c>
      <c r="I5497"/>
      <c r="J5497"/>
      <c r="K5497"/>
      <c r="L5497"/>
      <c r="M5497"/>
      <c r="N5497"/>
      <c r="O5497"/>
      <c r="Q5497" t="s">
        <v>25</v>
      </c>
      <c r="R5497" s="1"/>
      <c r="S5497" s="1"/>
      <c r="T5497" s="1" t="s">
        <v>147</v>
      </c>
      <c r="U5497" s="1" t="s">
        <v>148</v>
      </c>
      <c r="V5497" t="s">
        <v>29</v>
      </c>
      <c r="W5497"/>
      <c r="X5497" t="s">
        <v>30</v>
      </c>
    </row>
    <row r="5498" spans="2:24">
      <c r="B5498" s="2" t="s">
        <v>8125</v>
      </c>
      <c r="C5498" s="1">
        <v>7411289634</v>
      </c>
      <c r="D5498" s="1"/>
      <c r="E5498" s="1"/>
      <c r="F5498" s="1"/>
      <c r="G5498" s="1" t="s">
        <v>5011</v>
      </c>
      <c r="H5498" s="1" t="s">
        <v>46</v>
      </c>
      <c r="I5498"/>
      <c r="J5498"/>
      <c r="K5498"/>
      <c r="L5498"/>
      <c r="M5498"/>
      <c r="N5498"/>
      <c r="O5498"/>
      <c r="Q5498" t="s">
        <v>25</v>
      </c>
      <c r="R5498" s="1" t="s">
        <v>8126</v>
      </c>
      <c r="S5498" s="1"/>
      <c r="T5498" s="1" t="s">
        <v>2064</v>
      </c>
      <c r="U5498" s="1" t="s">
        <v>102</v>
      </c>
      <c r="V5498" t="s">
        <v>29</v>
      </c>
      <c r="W5498"/>
      <c r="X5498" t="s">
        <v>30</v>
      </c>
    </row>
    <row r="5499" spans="2:24">
      <c r="B5499" s="2" t="s">
        <v>8127</v>
      </c>
      <c r="C5499" s="1">
        <v>7827873878</v>
      </c>
      <c r="D5499" s="1"/>
      <c r="E5499" s="1"/>
      <c r="F5499" s="1"/>
      <c r="G5499" s="1" t="s">
        <v>72</v>
      </c>
      <c r="H5499" s="1" t="s">
        <v>57</v>
      </c>
      <c r="I5499"/>
      <c r="J5499"/>
      <c r="K5499"/>
      <c r="L5499"/>
      <c r="M5499"/>
      <c r="N5499"/>
      <c r="O5499"/>
      <c r="Q5499" t="s">
        <v>25</v>
      </c>
      <c r="R5499" s="1" t="s">
        <v>8128</v>
      </c>
      <c r="S5499" s="1"/>
      <c r="T5499" s="1" t="s">
        <v>2726</v>
      </c>
      <c r="U5499" s="1" t="s">
        <v>33</v>
      </c>
      <c r="V5499" t="s">
        <v>29</v>
      </c>
      <c r="W5499"/>
      <c r="X5499" t="s">
        <v>30</v>
      </c>
    </row>
    <row r="5500" spans="2:24">
      <c r="B5500" s="2" t="s">
        <v>8129</v>
      </c>
      <c r="C5500" s="1">
        <v>7908590873</v>
      </c>
      <c r="D5500" s="1"/>
      <c r="E5500" s="1"/>
      <c r="F5500" s="1"/>
      <c r="G5500" s="1" t="s">
        <v>915</v>
      </c>
      <c r="H5500" s="1" t="s">
        <v>57</v>
      </c>
      <c r="I5500"/>
      <c r="J5500"/>
      <c r="K5500"/>
      <c r="L5500"/>
      <c r="M5500"/>
      <c r="N5500"/>
      <c r="O5500"/>
      <c r="Q5500" t="s">
        <v>25</v>
      </c>
      <c r="R5500" s="1"/>
      <c r="S5500" s="1"/>
      <c r="T5500" s="1" t="s">
        <v>1509</v>
      </c>
      <c r="U5500" s="1" t="s">
        <v>70</v>
      </c>
      <c r="V5500" t="s">
        <v>29</v>
      </c>
      <c r="W5500"/>
      <c r="X5500" t="s">
        <v>30</v>
      </c>
    </row>
    <row r="5501" spans="2:24">
      <c r="B5501" s="2" t="s">
        <v>8130</v>
      </c>
      <c r="C5501" s="1">
        <v>7696306117</v>
      </c>
      <c r="D5501" s="1"/>
      <c r="E5501" s="1"/>
      <c r="F5501" s="1"/>
      <c r="G5501" s="1" t="s">
        <v>1216</v>
      </c>
      <c r="H5501" s="1" t="s">
        <v>46</v>
      </c>
      <c r="I5501"/>
      <c r="J5501"/>
      <c r="K5501"/>
      <c r="L5501"/>
      <c r="M5501"/>
      <c r="N5501"/>
      <c r="O5501"/>
      <c r="Q5501" t="s">
        <v>25</v>
      </c>
      <c r="R5501" s="1"/>
      <c r="S5501" s="1"/>
      <c r="T5501" s="1" t="s">
        <v>1779</v>
      </c>
      <c r="U5501" s="1" t="s">
        <v>90</v>
      </c>
      <c r="V5501" t="s">
        <v>29</v>
      </c>
      <c r="W5501"/>
      <c r="X5501" t="s">
        <v>30</v>
      </c>
    </row>
    <row r="5502" spans="2:24">
      <c r="B5502" s="2" t="s">
        <v>8131</v>
      </c>
      <c r="C5502" s="1">
        <v>9560705965</v>
      </c>
      <c r="D5502" s="1"/>
      <c r="E5502" s="1"/>
      <c r="F5502" s="1"/>
      <c r="G5502" s="1" t="s">
        <v>199</v>
      </c>
      <c r="H5502" s="1" t="s">
        <v>57</v>
      </c>
      <c r="I5502"/>
      <c r="J5502"/>
      <c r="K5502"/>
      <c r="L5502"/>
      <c r="M5502"/>
      <c r="N5502"/>
      <c r="O5502"/>
      <c r="Q5502" t="s">
        <v>25</v>
      </c>
      <c r="R5502" s="1"/>
      <c r="S5502" s="1"/>
      <c r="T5502" s="1" t="s">
        <v>820</v>
      </c>
      <c r="U5502" s="1" t="s">
        <v>53</v>
      </c>
      <c r="V5502" t="s">
        <v>29</v>
      </c>
      <c r="W5502"/>
      <c r="X5502" t="s">
        <v>30</v>
      </c>
    </row>
    <row r="5503" spans="2:24">
      <c r="B5503" s="2" t="s">
        <v>8132</v>
      </c>
      <c r="C5503" s="1">
        <v>9810043468</v>
      </c>
      <c r="D5503" s="1"/>
      <c r="E5503" s="1"/>
      <c r="F5503" s="1"/>
      <c r="G5503" s="1" t="s">
        <v>230</v>
      </c>
      <c r="H5503" s="1" t="s">
        <v>46</v>
      </c>
      <c r="I5503"/>
      <c r="J5503"/>
      <c r="K5503"/>
      <c r="L5503"/>
      <c r="M5503"/>
      <c r="N5503"/>
      <c r="O5503"/>
      <c r="Q5503" t="s">
        <v>25</v>
      </c>
      <c r="R5503" s="1"/>
      <c r="S5503" s="1"/>
      <c r="T5503" s="1" t="s">
        <v>8133</v>
      </c>
      <c r="U5503" s="1" t="s">
        <v>28</v>
      </c>
      <c r="V5503" t="s">
        <v>29</v>
      </c>
      <c r="W5503"/>
      <c r="X5503" t="s">
        <v>30</v>
      </c>
    </row>
    <row r="5504" spans="2:24">
      <c r="B5504" s="2" t="s">
        <v>8134</v>
      </c>
      <c r="C5504" s="1">
        <v>9911686620</v>
      </c>
      <c r="D5504" s="1"/>
      <c r="E5504" s="1"/>
      <c r="F5504" s="1"/>
      <c r="G5504" s="1" t="s">
        <v>1216</v>
      </c>
      <c r="H5504" s="1" t="s">
        <v>46</v>
      </c>
      <c r="I5504"/>
      <c r="J5504"/>
      <c r="K5504"/>
      <c r="L5504"/>
      <c r="M5504"/>
      <c r="N5504"/>
      <c r="O5504"/>
      <c r="Q5504" t="s">
        <v>25</v>
      </c>
      <c r="R5504" s="1"/>
      <c r="S5504" s="1"/>
      <c r="T5504" s="1" t="s">
        <v>1093</v>
      </c>
      <c r="U5504" s="1" t="s">
        <v>28</v>
      </c>
      <c r="V5504" t="s">
        <v>29</v>
      </c>
      <c r="W5504"/>
      <c r="X5504" t="s">
        <v>30</v>
      </c>
    </row>
    <row r="5505" spans="2:24">
      <c r="B5505" s="2" t="s">
        <v>8135</v>
      </c>
      <c r="C5505" s="1">
        <v>9863353544</v>
      </c>
      <c r="D5505" s="1"/>
      <c r="E5505" s="1"/>
      <c r="F5505" s="1"/>
      <c r="G5505" s="1" t="s">
        <v>45</v>
      </c>
      <c r="H5505" s="1" t="s">
        <v>46</v>
      </c>
      <c r="I5505"/>
      <c r="J5505"/>
      <c r="K5505"/>
      <c r="L5505"/>
      <c r="M5505"/>
      <c r="N5505"/>
      <c r="O5505"/>
      <c r="Q5505" t="s">
        <v>25</v>
      </c>
      <c r="R5505" s="1" t="s">
        <v>8136</v>
      </c>
      <c r="S5505" s="1"/>
      <c r="T5505" s="1" t="s">
        <v>5335</v>
      </c>
      <c r="U5505" s="1" t="s">
        <v>4734</v>
      </c>
      <c r="V5505" t="s">
        <v>29</v>
      </c>
      <c r="W5505"/>
      <c r="X5505" t="s">
        <v>30</v>
      </c>
    </row>
    <row r="5506" spans="2:24">
      <c r="B5506" s="2" t="s">
        <v>8137</v>
      </c>
      <c r="C5506" s="1">
        <v>9419004044</v>
      </c>
      <c r="D5506" s="1"/>
      <c r="E5506" s="1"/>
      <c r="F5506" s="1"/>
      <c r="G5506" s="1" t="s">
        <v>45</v>
      </c>
      <c r="H5506" s="1" t="s">
        <v>510</v>
      </c>
      <c r="I5506"/>
      <c r="J5506"/>
      <c r="K5506"/>
      <c r="L5506"/>
      <c r="M5506"/>
      <c r="N5506"/>
      <c r="O5506"/>
      <c r="Q5506" t="s">
        <v>25</v>
      </c>
      <c r="R5506" s="1" t="s">
        <v>8138</v>
      </c>
      <c r="S5506" s="1"/>
      <c r="T5506" s="1" t="s">
        <v>147</v>
      </c>
      <c r="U5506" s="1" t="s">
        <v>148</v>
      </c>
      <c r="V5506" t="s">
        <v>29</v>
      </c>
      <c r="W5506"/>
      <c r="X5506" t="s">
        <v>30</v>
      </c>
    </row>
    <row r="5507" spans="2:24">
      <c r="B5507" s="2" t="s">
        <v>8139</v>
      </c>
      <c r="C5507" s="1">
        <v>7983125783</v>
      </c>
      <c r="D5507" s="1"/>
      <c r="E5507" s="1"/>
      <c r="F5507" s="1"/>
      <c r="G5507" s="1" t="s">
        <v>72</v>
      </c>
      <c r="H5507" s="1" t="s">
        <v>57</v>
      </c>
      <c r="I5507"/>
      <c r="J5507"/>
      <c r="K5507"/>
      <c r="L5507"/>
      <c r="M5507"/>
      <c r="N5507"/>
      <c r="O5507"/>
      <c r="Q5507" t="s">
        <v>25</v>
      </c>
      <c r="R5507" s="1" t="s">
        <v>8140</v>
      </c>
      <c r="S5507" s="1"/>
      <c r="T5507" s="1" t="s">
        <v>423</v>
      </c>
      <c r="U5507" s="1" t="s">
        <v>28</v>
      </c>
      <c r="V5507" t="s">
        <v>29</v>
      </c>
      <c r="W5507"/>
      <c r="X5507" t="s">
        <v>30</v>
      </c>
    </row>
    <row r="5508" spans="2:24">
      <c r="B5508" s="2" t="s">
        <v>8141</v>
      </c>
      <c r="C5508" s="1">
        <v>9570682430</v>
      </c>
      <c r="D5508" s="1"/>
      <c r="E5508" s="1"/>
      <c r="F5508" s="1"/>
      <c r="G5508" s="1" t="s">
        <v>731</v>
      </c>
      <c r="H5508" s="1" t="s">
        <v>46</v>
      </c>
      <c r="I5508"/>
      <c r="J5508"/>
      <c r="K5508"/>
      <c r="L5508"/>
      <c r="M5508"/>
      <c r="N5508"/>
      <c r="O5508"/>
      <c r="Q5508" t="s">
        <v>25</v>
      </c>
      <c r="R5508" s="1" t="s">
        <v>8142</v>
      </c>
      <c r="S5508" s="1"/>
      <c r="T5508" s="1" t="s">
        <v>423</v>
      </c>
      <c r="U5508" s="1" t="s">
        <v>28</v>
      </c>
      <c r="V5508" t="s">
        <v>29</v>
      </c>
      <c r="W5508"/>
      <c r="X5508" t="s">
        <v>30</v>
      </c>
    </row>
    <row r="5509" spans="2:24">
      <c r="B5509" s="2" t="s">
        <v>8143</v>
      </c>
      <c r="C5509" s="1">
        <v>9880329022</v>
      </c>
      <c r="D5509" s="1"/>
      <c r="E5509" s="1"/>
      <c r="F5509" s="1"/>
      <c r="G5509" s="1" t="s">
        <v>45</v>
      </c>
      <c r="H5509" s="1" t="s">
        <v>57</v>
      </c>
      <c r="I5509"/>
      <c r="J5509"/>
      <c r="K5509"/>
      <c r="L5509"/>
      <c r="M5509"/>
      <c r="N5509"/>
      <c r="O5509"/>
      <c r="Q5509" t="s">
        <v>25</v>
      </c>
      <c r="R5509" s="1" t="s">
        <v>8144</v>
      </c>
      <c r="S5509" s="1"/>
      <c r="T5509" s="1" t="s">
        <v>309</v>
      </c>
      <c r="U5509" s="1" t="s">
        <v>102</v>
      </c>
      <c r="V5509" t="s">
        <v>29</v>
      </c>
      <c r="W5509"/>
      <c r="X5509" t="s">
        <v>30</v>
      </c>
    </row>
    <row r="5510" spans="2:24">
      <c r="B5510" s="2" t="s">
        <v>8145</v>
      </c>
      <c r="C5510" s="1">
        <v>8667441355</v>
      </c>
      <c r="D5510" s="1"/>
      <c r="E5510" s="1"/>
      <c r="F5510" s="1"/>
      <c r="G5510" s="1" t="s">
        <v>56</v>
      </c>
      <c r="H5510" s="1" t="s">
        <v>57</v>
      </c>
      <c r="I5510"/>
      <c r="J5510"/>
      <c r="K5510"/>
      <c r="L5510"/>
      <c r="M5510"/>
      <c r="N5510"/>
      <c r="O5510"/>
      <c r="Q5510" t="s">
        <v>25</v>
      </c>
      <c r="R5510" s="1" t="s">
        <v>8146</v>
      </c>
      <c r="S5510" s="1"/>
      <c r="T5510" s="1" t="s">
        <v>258</v>
      </c>
      <c r="U5510" s="1" t="s">
        <v>179</v>
      </c>
      <c r="V5510" t="s">
        <v>29</v>
      </c>
      <c r="W5510"/>
      <c r="X5510" t="s">
        <v>30</v>
      </c>
    </row>
    <row r="5511" spans="2:24">
      <c r="B5511" s="2" t="s">
        <v>8147</v>
      </c>
      <c r="C5511" s="1">
        <v>9236761844</v>
      </c>
      <c r="D5511" s="1"/>
      <c r="E5511" s="1"/>
      <c r="F5511" s="1"/>
      <c r="G5511" s="1" t="s">
        <v>146</v>
      </c>
      <c r="H5511" s="1" t="s">
        <v>57</v>
      </c>
      <c r="I5511"/>
      <c r="J5511"/>
      <c r="K5511"/>
      <c r="L5511"/>
      <c r="M5511"/>
      <c r="N5511"/>
      <c r="O5511"/>
      <c r="Q5511" t="s">
        <v>25</v>
      </c>
      <c r="R5511" s="1"/>
      <c r="S5511" s="1"/>
      <c r="T5511" s="1" t="s">
        <v>3870</v>
      </c>
      <c r="U5511" s="1" t="s">
        <v>28</v>
      </c>
      <c r="V5511" t="s">
        <v>29</v>
      </c>
      <c r="W5511"/>
      <c r="X5511" t="s">
        <v>30</v>
      </c>
    </row>
    <row r="5512" spans="2:24">
      <c r="B5512" s="2" t="s">
        <v>8148</v>
      </c>
      <c r="C5512" s="1">
        <v>9811413199</v>
      </c>
      <c r="D5512" s="1"/>
      <c r="E5512" s="1"/>
      <c r="F5512" s="1"/>
      <c r="G5512" s="1" t="s">
        <v>230</v>
      </c>
      <c r="H5512" s="1" t="s">
        <v>57</v>
      </c>
      <c r="I5512"/>
      <c r="J5512"/>
      <c r="K5512"/>
      <c r="L5512"/>
      <c r="M5512"/>
      <c r="N5512"/>
      <c r="O5512"/>
      <c r="Q5512" t="s">
        <v>25</v>
      </c>
      <c r="R5512" s="1"/>
      <c r="S5512" s="1"/>
      <c r="T5512" s="1" t="s">
        <v>84</v>
      </c>
      <c r="U5512" s="1" t="s">
        <v>53</v>
      </c>
      <c r="V5512" t="s">
        <v>29</v>
      </c>
      <c r="W5512"/>
      <c r="X5512" t="s">
        <v>30</v>
      </c>
    </row>
    <row r="5513" spans="2:24">
      <c r="B5513" s="2" t="s">
        <v>8149</v>
      </c>
      <c r="C5513" s="1">
        <v>9802350222</v>
      </c>
      <c r="D5513" s="1"/>
      <c r="E5513" s="1"/>
      <c r="F5513" s="1"/>
      <c r="G5513" s="1" t="s">
        <v>146</v>
      </c>
      <c r="H5513" s="1" t="s">
        <v>331</v>
      </c>
      <c r="I5513"/>
      <c r="J5513"/>
      <c r="K5513"/>
      <c r="L5513"/>
      <c r="M5513"/>
      <c r="N5513"/>
      <c r="O5513"/>
      <c r="Q5513" t="s">
        <v>25</v>
      </c>
      <c r="R5513" s="1" t="s">
        <v>8150</v>
      </c>
      <c r="S5513" s="1"/>
      <c r="T5513" s="1" t="s">
        <v>746</v>
      </c>
      <c r="U5513" s="1" t="s">
        <v>78</v>
      </c>
      <c r="V5513" t="s">
        <v>29</v>
      </c>
      <c r="W5513"/>
      <c r="X5513" t="s">
        <v>30</v>
      </c>
    </row>
    <row r="5514" spans="2:24">
      <c r="B5514" s="2" t="s">
        <v>8151</v>
      </c>
      <c r="C5514" s="1">
        <v>8008003466</v>
      </c>
      <c r="D5514" s="1"/>
      <c r="E5514" s="1"/>
      <c r="F5514" s="1"/>
      <c r="G5514" s="1" t="s">
        <v>56</v>
      </c>
      <c r="H5514" s="1" t="s">
        <v>57</v>
      </c>
      <c r="I5514"/>
      <c r="J5514"/>
      <c r="K5514"/>
      <c r="L5514"/>
      <c r="M5514"/>
      <c r="N5514"/>
      <c r="O5514"/>
      <c r="Q5514" t="s">
        <v>25</v>
      </c>
      <c r="R5514" s="1" t="s">
        <v>8152</v>
      </c>
      <c r="S5514" s="1"/>
      <c r="T5514" s="1" t="s">
        <v>184</v>
      </c>
      <c r="U5514" s="1" t="s">
        <v>185</v>
      </c>
      <c r="V5514" t="s">
        <v>29</v>
      </c>
      <c r="W5514"/>
      <c r="X5514" t="s">
        <v>30</v>
      </c>
    </row>
    <row r="5515" spans="2:24">
      <c r="B5515" s="2" t="s">
        <v>8153</v>
      </c>
      <c r="C5515" s="1">
        <v>8008003466</v>
      </c>
      <c r="D5515" s="1"/>
      <c r="E5515" s="1"/>
      <c r="F5515" s="1"/>
      <c r="G5515" s="1" t="s">
        <v>56</v>
      </c>
      <c r="H5515" s="1" t="s">
        <v>247</v>
      </c>
      <c r="I5515"/>
      <c r="J5515"/>
      <c r="K5515"/>
      <c r="L5515"/>
      <c r="M5515"/>
      <c r="N5515"/>
      <c r="O5515"/>
      <c r="Q5515" t="s">
        <v>25</v>
      </c>
      <c r="R5515" s="1" t="s">
        <v>8154</v>
      </c>
      <c r="S5515" s="1"/>
      <c r="T5515" s="1" t="s">
        <v>184</v>
      </c>
      <c r="U5515" s="1" t="s">
        <v>185</v>
      </c>
      <c r="V5515" t="s">
        <v>29</v>
      </c>
      <c r="W5515"/>
      <c r="X5515" t="s">
        <v>30</v>
      </c>
    </row>
    <row r="5516" spans="2:24">
      <c r="B5516" s="2" t="s">
        <v>8155</v>
      </c>
      <c r="C5516" s="1">
        <v>9755382565</v>
      </c>
      <c r="D5516" s="1"/>
      <c r="E5516" s="1"/>
      <c r="F5516" s="1"/>
      <c r="G5516" s="1" t="s">
        <v>72</v>
      </c>
      <c r="H5516" s="1" t="s">
        <v>46</v>
      </c>
      <c r="I5516"/>
      <c r="J5516"/>
      <c r="K5516"/>
      <c r="L5516"/>
      <c r="M5516"/>
      <c r="N5516"/>
      <c r="O5516"/>
      <c r="Q5516" t="s">
        <v>25</v>
      </c>
      <c r="R5516" s="1"/>
      <c r="S5516" s="1"/>
      <c r="T5516" s="1" t="s">
        <v>110</v>
      </c>
      <c r="U5516" s="1" t="s">
        <v>105</v>
      </c>
      <c r="V5516" t="s">
        <v>29</v>
      </c>
      <c r="W5516"/>
      <c r="X5516" t="s">
        <v>30</v>
      </c>
    </row>
    <row r="5517" spans="2:24">
      <c r="B5517" s="2" t="s">
        <v>8156</v>
      </c>
      <c r="C5517" s="1">
        <v>9903493242</v>
      </c>
      <c r="D5517" s="1"/>
      <c r="E5517" s="1"/>
      <c r="F5517" s="1"/>
      <c r="G5517" s="1" t="s">
        <v>146</v>
      </c>
      <c r="H5517" s="1" t="s">
        <v>1268</v>
      </c>
      <c r="I5517"/>
      <c r="J5517"/>
      <c r="K5517"/>
      <c r="L5517"/>
      <c r="M5517"/>
      <c r="N5517"/>
      <c r="O5517"/>
      <c r="Q5517" t="s">
        <v>25</v>
      </c>
      <c r="R5517" s="1" t="s">
        <v>8157</v>
      </c>
      <c r="S5517" s="1"/>
      <c r="T5517" s="1" t="s">
        <v>614</v>
      </c>
      <c r="U5517" s="1" t="s">
        <v>70</v>
      </c>
      <c r="V5517" t="s">
        <v>29</v>
      </c>
      <c r="W5517"/>
      <c r="X5517" t="s">
        <v>30</v>
      </c>
    </row>
    <row r="5518" spans="2:24">
      <c r="B5518" s="2" t="s">
        <v>8158</v>
      </c>
      <c r="C5518" s="1">
        <v>9625453434</v>
      </c>
      <c r="D5518" s="1"/>
      <c r="E5518" s="1"/>
      <c r="F5518" s="1"/>
      <c r="G5518" s="1" t="s">
        <v>45</v>
      </c>
      <c r="H5518" s="1" t="s">
        <v>247</v>
      </c>
      <c r="I5518"/>
      <c r="J5518"/>
      <c r="K5518"/>
      <c r="L5518"/>
      <c r="M5518"/>
      <c r="N5518"/>
      <c r="O5518"/>
      <c r="Q5518" t="s">
        <v>25</v>
      </c>
      <c r="R5518" s="1" t="s">
        <v>8159</v>
      </c>
      <c r="S5518" s="1"/>
      <c r="T5518" s="1" t="s">
        <v>286</v>
      </c>
      <c r="U5518" s="1" t="s">
        <v>28</v>
      </c>
      <c r="V5518" t="s">
        <v>29</v>
      </c>
      <c r="W5518"/>
      <c r="X5518" t="s">
        <v>30</v>
      </c>
    </row>
    <row r="5519" spans="2:24">
      <c r="B5519" s="2" t="s">
        <v>8160</v>
      </c>
      <c r="C5519" s="1">
        <v>9911866608</v>
      </c>
      <c r="D5519" s="1"/>
      <c r="E5519" s="1"/>
      <c r="F5519" s="1"/>
      <c r="G5519" s="1" t="s">
        <v>230</v>
      </c>
      <c r="H5519" s="1" t="s">
        <v>46</v>
      </c>
      <c r="I5519"/>
      <c r="J5519"/>
      <c r="K5519"/>
      <c r="L5519"/>
      <c r="M5519"/>
      <c r="N5519"/>
      <c r="O5519"/>
      <c r="Q5519" t="s">
        <v>25</v>
      </c>
      <c r="R5519" s="1" t="s">
        <v>8161</v>
      </c>
      <c r="S5519" s="1"/>
      <c r="T5519" s="1" t="s">
        <v>423</v>
      </c>
      <c r="U5519" s="1" t="s">
        <v>28</v>
      </c>
      <c r="V5519" t="s">
        <v>29</v>
      </c>
      <c r="W5519"/>
      <c r="X5519" t="s">
        <v>30</v>
      </c>
    </row>
    <row r="5520" spans="2:24">
      <c r="B5520" s="2" t="s">
        <v>8162</v>
      </c>
      <c r="C5520" s="1">
        <v>8572818443</v>
      </c>
      <c r="D5520" s="1"/>
      <c r="E5520" s="1"/>
      <c r="F5520" s="1"/>
      <c r="G5520" s="1" t="s">
        <v>146</v>
      </c>
      <c r="H5520" s="1" t="s">
        <v>331</v>
      </c>
      <c r="I5520"/>
      <c r="J5520"/>
      <c r="K5520"/>
      <c r="L5520"/>
      <c r="M5520"/>
      <c r="N5520"/>
      <c r="O5520"/>
      <c r="Q5520" t="s">
        <v>25</v>
      </c>
      <c r="R5520" s="1" t="s">
        <v>8163</v>
      </c>
      <c r="S5520" s="1"/>
      <c r="T5520" s="1" t="s">
        <v>1663</v>
      </c>
      <c r="U5520" s="1" t="s">
        <v>78</v>
      </c>
      <c r="V5520" t="s">
        <v>29</v>
      </c>
      <c r="W5520"/>
      <c r="X5520" t="s">
        <v>30</v>
      </c>
    </row>
    <row r="5521" spans="2:24">
      <c r="B5521" s="2" t="s">
        <v>8164</v>
      </c>
      <c r="C5521" s="1">
        <v>9645778268</v>
      </c>
      <c r="D5521" s="1"/>
      <c r="E5521" s="1"/>
      <c r="F5521" s="1"/>
      <c r="G5521" s="1" t="s">
        <v>915</v>
      </c>
      <c r="H5521" s="1" t="s">
        <v>57</v>
      </c>
      <c r="I5521"/>
      <c r="J5521"/>
      <c r="K5521"/>
      <c r="L5521"/>
      <c r="M5521"/>
      <c r="N5521"/>
      <c r="O5521"/>
      <c r="Q5521" t="s">
        <v>25</v>
      </c>
      <c r="R5521" s="1" t="s">
        <v>8165</v>
      </c>
      <c r="S5521" s="1"/>
      <c r="T5521" s="1" t="s">
        <v>59</v>
      </c>
      <c r="U5521" s="1" t="s">
        <v>60</v>
      </c>
      <c r="V5521" t="s">
        <v>29</v>
      </c>
      <c r="W5521"/>
      <c r="X5521" t="s">
        <v>30</v>
      </c>
    </row>
    <row r="5522" spans="2:24">
      <c r="B5522" s="2" t="s">
        <v>8166</v>
      </c>
      <c r="C5522" s="1">
        <v>9207440145</v>
      </c>
      <c r="D5522" s="1"/>
      <c r="E5522" s="1"/>
      <c r="F5522" s="1"/>
      <c r="G5522" s="1" t="s">
        <v>56</v>
      </c>
      <c r="H5522" s="1" t="s">
        <v>57</v>
      </c>
      <c r="I5522"/>
      <c r="J5522"/>
      <c r="K5522"/>
      <c r="L5522"/>
      <c r="M5522"/>
      <c r="N5522"/>
      <c r="O5522"/>
      <c r="Q5522" t="s">
        <v>25</v>
      </c>
      <c r="R5522" s="1" t="s">
        <v>8167</v>
      </c>
      <c r="S5522" s="1"/>
      <c r="T5522" s="1" t="s">
        <v>792</v>
      </c>
      <c r="U5522" s="1" t="s">
        <v>60</v>
      </c>
      <c r="V5522" t="s">
        <v>29</v>
      </c>
      <c r="W5522"/>
      <c r="X5522" t="s">
        <v>30</v>
      </c>
    </row>
    <row r="5523" spans="2:24">
      <c r="B5523" s="2" t="s">
        <v>8168</v>
      </c>
      <c r="C5523" s="1">
        <v>7994844285</v>
      </c>
      <c r="D5523" s="1"/>
      <c r="E5523" s="1"/>
      <c r="F5523" s="1"/>
      <c r="G5523" s="1" t="s">
        <v>56</v>
      </c>
      <c r="H5523" s="1" t="s">
        <v>46</v>
      </c>
      <c r="I5523"/>
      <c r="J5523"/>
      <c r="K5523"/>
      <c r="L5523"/>
      <c r="M5523"/>
      <c r="N5523"/>
      <c r="O5523"/>
      <c r="Q5523" t="s">
        <v>25</v>
      </c>
      <c r="R5523" s="1"/>
      <c r="S5523" s="1"/>
      <c r="T5523" s="1" t="s">
        <v>8169</v>
      </c>
      <c r="U5523" s="1" t="s">
        <v>60</v>
      </c>
      <c r="V5523" t="s">
        <v>29</v>
      </c>
      <c r="W5523"/>
      <c r="X5523" t="s">
        <v>30</v>
      </c>
    </row>
    <row r="5524" spans="2:24">
      <c r="B5524" s="2" t="s">
        <v>8170</v>
      </c>
      <c r="C5524" s="1">
        <f>919064977131</f>
        <v>919064977131</v>
      </c>
      <c r="D5524" s="1"/>
      <c r="E5524" s="1"/>
      <c r="F5524" s="1"/>
      <c r="G5524" s="1" t="s">
        <v>56</v>
      </c>
      <c r="H5524" s="1" t="s">
        <v>57</v>
      </c>
      <c r="I5524"/>
      <c r="J5524"/>
      <c r="K5524"/>
      <c r="L5524"/>
      <c r="M5524"/>
      <c r="N5524"/>
      <c r="O5524"/>
      <c r="Q5524" t="s">
        <v>25</v>
      </c>
      <c r="R5524" s="1"/>
      <c r="S5524" s="1"/>
      <c r="T5524" s="1" t="s">
        <v>8171</v>
      </c>
      <c r="U5524" s="1" t="s">
        <v>70</v>
      </c>
      <c r="V5524" t="s">
        <v>29</v>
      </c>
      <c r="W5524"/>
      <c r="X5524" t="s">
        <v>30</v>
      </c>
    </row>
    <row r="5525" spans="2:24">
      <c r="B5525" s="2" t="s">
        <v>8172</v>
      </c>
      <c r="C5525" s="1">
        <v>9557310386</v>
      </c>
      <c r="D5525" s="1"/>
      <c r="E5525" s="1"/>
      <c r="F5525" s="1"/>
      <c r="G5525" s="1" t="s">
        <v>146</v>
      </c>
      <c r="H5525" s="1" t="s">
        <v>331</v>
      </c>
      <c r="I5525"/>
      <c r="J5525"/>
      <c r="K5525"/>
      <c r="L5525"/>
      <c r="M5525"/>
      <c r="N5525"/>
      <c r="O5525"/>
      <c r="Q5525" t="s">
        <v>25</v>
      </c>
      <c r="R5525" s="1" t="s">
        <v>8173</v>
      </c>
      <c r="S5525" s="1"/>
      <c r="T5525" s="1" t="s">
        <v>5562</v>
      </c>
      <c r="U5525" s="1" t="s">
        <v>28</v>
      </c>
      <c r="V5525" t="s">
        <v>29</v>
      </c>
      <c r="W5525"/>
      <c r="X5525" t="s">
        <v>30</v>
      </c>
    </row>
    <row r="5526" spans="2:24">
      <c r="B5526" s="2" t="s">
        <v>8174</v>
      </c>
      <c r="C5526" s="1">
        <v>8070970980</v>
      </c>
      <c r="D5526" s="1"/>
      <c r="E5526" s="1"/>
      <c r="F5526" s="1"/>
      <c r="G5526" s="1" t="s">
        <v>45</v>
      </c>
      <c r="H5526" s="1" t="s">
        <v>476</v>
      </c>
      <c r="I5526"/>
      <c r="J5526"/>
      <c r="K5526"/>
      <c r="L5526"/>
      <c r="M5526"/>
      <c r="N5526"/>
      <c r="O5526"/>
      <c r="Q5526" t="s">
        <v>25</v>
      </c>
      <c r="R5526" s="1"/>
      <c r="S5526" s="1"/>
      <c r="T5526" s="1" t="s">
        <v>2664</v>
      </c>
      <c r="U5526" s="1" t="s">
        <v>33</v>
      </c>
      <c r="V5526" t="s">
        <v>29</v>
      </c>
      <c r="W5526"/>
      <c r="X5526" t="s">
        <v>30</v>
      </c>
    </row>
    <row r="5527" spans="2:24">
      <c r="B5527" s="2" t="s">
        <v>8175</v>
      </c>
      <c r="C5527" s="1">
        <v>7006540056</v>
      </c>
      <c r="D5527" s="1"/>
      <c r="E5527" s="1"/>
      <c r="F5527" s="1"/>
      <c r="G5527" s="1" t="s">
        <v>146</v>
      </c>
      <c r="H5527" s="1" t="s">
        <v>476</v>
      </c>
      <c r="I5527"/>
      <c r="J5527"/>
      <c r="K5527"/>
      <c r="L5527"/>
      <c r="M5527"/>
      <c r="N5527"/>
      <c r="O5527"/>
      <c r="Q5527" t="s">
        <v>25</v>
      </c>
      <c r="R5527" s="1"/>
      <c r="S5527" s="1"/>
      <c r="T5527" s="1" t="s">
        <v>8176</v>
      </c>
      <c r="U5527" s="1" t="s">
        <v>28</v>
      </c>
      <c r="V5527" t="s">
        <v>29</v>
      </c>
      <c r="W5527"/>
      <c r="X5527" t="s">
        <v>30</v>
      </c>
    </row>
    <row r="5528" spans="2:24">
      <c r="B5528" s="2" t="s">
        <v>8177</v>
      </c>
      <c r="C5528" s="1">
        <v>7838799514</v>
      </c>
      <c r="D5528" s="1"/>
      <c r="E5528" s="1"/>
      <c r="F5528" s="1"/>
      <c r="G5528" s="1" t="s">
        <v>72</v>
      </c>
      <c r="H5528" s="1" t="s">
        <v>92</v>
      </c>
      <c r="I5528"/>
      <c r="J5528"/>
      <c r="K5528"/>
      <c r="L5528"/>
      <c r="M5528"/>
      <c r="N5528"/>
      <c r="O5528"/>
      <c r="Q5528" t="s">
        <v>25</v>
      </c>
      <c r="R5528" s="1" t="s">
        <v>8178</v>
      </c>
      <c r="S5528" s="1"/>
      <c r="T5528" s="1" t="s">
        <v>660</v>
      </c>
      <c r="U5528" s="1" t="s">
        <v>53</v>
      </c>
      <c r="V5528" t="s">
        <v>29</v>
      </c>
      <c r="W5528"/>
      <c r="X5528" t="s">
        <v>30</v>
      </c>
    </row>
    <row r="5529" spans="2:24">
      <c r="B5529" s="2" t="s">
        <v>8179</v>
      </c>
      <c r="C5529" s="1">
        <v>9971565651</v>
      </c>
      <c r="D5529" s="1"/>
      <c r="E5529" s="1"/>
      <c r="F5529" s="1"/>
      <c r="G5529" s="1" t="s">
        <v>45</v>
      </c>
      <c r="H5529" s="1" t="s">
        <v>231</v>
      </c>
      <c r="I5529"/>
      <c r="J5529"/>
      <c r="K5529"/>
      <c r="L5529"/>
      <c r="M5529"/>
      <c r="N5529"/>
      <c r="O5529"/>
      <c r="Q5529" t="s">
        <v>25</v>
      </c>
      <c r="R5529" s="1" t="s">
        <v>8180</v>
      </c>
      <c r="S5529" s="1"/>
      <c r="T5529" s="1" t="s">
        <v>382</v>
      </c>
      <c r="U5529" s="1" t="s">
        <v>53</v>
      </c>
      <c r="V5529" t="s">
        <v>29</v>
      </c>
      <c r="W5529"/>
      <c r="X5529" t="s">
        <v>30</v>
      </c>
    </row>
    <row r="5530" spans="2:24">
      <c r="B5530" s="2" t="s">
        <v>8181</v>
      </c>
      <c r="C5530" s="1">
        <v>9425039558</v>
      </c>
      <c r="D5530" s="1"/>
      <c r="E5530" s="1"/>
      <c r="F5530" s="1"/>
      <c r="G5530" s="1" t="s">
        <v>146</v>
      </c>
      <c r="H5530" s="1" t="s">
        <v>331</v>
      </c>
      <c r="I5530"/>
      <c r="J5530"/>
      <c r="K5530"/>
      <c r="L5530"/>
      <c r="M5530"/>
      <c r="N5530"/>
      <c r="O5530"/>
      <c r="Q5530" t="s">
        <v>25</v>
      </c>
      <c r="R5530" s="1" t="s">
        <v>8182</v>
      </c>
      <c r="S5530" s="1"/>
      <c r="T5530" s="1" t="s">
        <v>110</v>
      </c>
      <c r="U5530" s="1" t="s">
        <v>105</v>
      </c>
      <c r="V5530" t="s">
        <v>29</v>
      </c>
      <c r="W5530"/>
      <c r="X5530" t="s">
        <v>30</v>
      </c>
    </row>
    <row r="5531" spans="2:24">
      <c r="B5531" s="2" t="s">
        <v>8183</v>
      </c>
      <c r="C5531" s="1">
        <v>9318864580</v>
      </c>
      <c r="D5531" s="1"/>
      <c r="E5531" s="1"/>
      <c r="F5531" s="1"/>
      <c r="G5531" s="1" t="s">
        <v>146</v>
      </c>
      <c r="H5531" s="1" t="s">
        <v>331</v>
      </c>
      <c r="I5531"/>
      <c r="J5531"/>
      <c r="K5531"/>
      <c r="L5531"/>
      <c r="M5531"/>
      <c r="N5531"/>
      <c r="O5531"/>
      <c r="Q5531" t="s">
        <v>25</v>
      </c>
      <c r="R5531" s="1"/>
      <c r="S5531" s="1"/>
      <c r="T5531" s="1" t="s">
        <v>1502</v>
      </c>
      <c r="U5531" s="1" t="s">
        <v>477</v>
      </c>
      <c r="V5531" t="s">
        <v>29</v>
      </c>
      <c r="W5531"/>
      <c r="X5531" t="s">
        <v>30</v>
      </c>
    </row>
    <row r="5532" spans="2:24">
      <c r="B5532" s="2" t="s">
        <v>8184</v>
      </c>
      <c r="C5532" s="1">
        <v>9797830904</v>
      </c>
      <c r="D5532" s="1"/>
      <c r="E5532" s="1"/>
      <c r="F5532" s="1"/>
      <c r="G5532" s="1" t="s">
        <v>146</v>
      </c>
      <c r="H5532" s="1" t="s">
        <v>247</v>
      </c>
      <c r="I5532"/>
      <c r="J5532"/>
      <c r="K5532"/>
      <c r="L5532"/>
      <c r="M5532"/>
      <c r="N5532"/>
      <c r="O5532"/>
      <c r="Q5532" t="s">
        <v>25</v>
      </c>
      <c r="R5532" s="1" t="s">
        <v>8185</v>
      </c>
      <c r="S5532" s="1"/>
      <c r="T5532" s="1" t="s">
        <v>147</v>
      </c>
      <c r="U5532" s="1" t="s">
        <v>148</v>
      </c>
      <c r="V5532" t="s">
        <v>29</v>
      </c>
      <c r="W5532"/>
      <c r="X5532" t="s">
        <v>30</v>
      </c>
    </row>
    <row r="5533" spans="2:24">
      <c r="B5533" s="2" t="s">
        <v>8186</v>
      </c>
      <c r="C5533" s="1">
        <v>9045328085</v>
      </c>
      <c r="D5533" s="1"/>
      <c r="E5533" s="1"/>
      <c r="F5533" s="1"/>
      <c r="G5533" s="1" t="s">
        <v>146</v>
      </c>
      <c r="H5533" s="1" t="s">
        <v>247</v>
      </c>
      <c r="I5533"/>
      <c r="J5533"/>
      <c r="K5533"/>
      <c r="L5533"/>
      <c r="M5533"/>
      <c r="N5533"/>
      <c r="O5533"/>
      <c r="Q5533" t="s">
        <v>25</v>
      </c>
      <c r="R5533" s="1" t="s">
        <v>8187</v>
      </c>
      <c r="S5533" s="1"/>
      <c r="T5533" s="1" t="s">
        <v>81</v>
      </c>
      <c r="U5533" s="1" t="s">
        <v>28</v>
      </c>
      <c r="V5533" t="s">
        <v>29</v>
      </c>
      <c r="W5533"/>
      <c r="X5533" t="s">
        <v>30</v>
      </c>
    </row>
    <row r="5534" spans="2:24">
      <c r="B5534" s="2" t="s">
        <v>8188</v>
      </c>
      <c r="C5534" s="1">
        <v>9810668490</v>
      </c>
      <c r="D5534" s="1"/>
      <c r="E5534" s="1"/>
      <c r="F5534" s="1"/>
      <c r="G5534" s="1" t="s">
        <v>146</v>
      </c>
      <c r="H5534" s="1" t="s">
        <v>247</v>
      </c>
      <c r="I5534"/>
      <c r="J5534"/>
      <c r="K5534"/>
      <c r="L5534"/>
      <c r="M5534"/>
      <c r="N5534"/>
      <c r="O5534"/>
      <c r="Q5534" t="s">
        <v>25</v>
      </c>
      <c r="R5534" s="1" t="s">
        <v>8189</v>
      </c>
      <c r="S5534" s="1"/>
      <c r="T5534" s="1" t="s">
        <v>73</v>
      </c>
      <c r="U5534" s="1" t="s">
        <v>53</v>
      </c>
      <c r="V5534" t="s">
        <v>29</v>
      </c>
      <c r="W5534"/>
      <c r="X5534" t="s">
        <v>30</v>
      </c>
    </row>
    <row r="5535" spans="2:24">
      <c r="B5535" s="2" t="s">
        <v>8190</v>
      </c>
      <c r="C5535" s="1">
        <v>9871113229</v>
      </c>
      <c r="D5535" s="1"/>
      <c r="E5535" s="1"/>
      <c r="F5535" s="1"/>
      <c r="G5535" s="1" t="s">
        <v>146</v>
      </c>
      <c r="H5535" s="1" t="s">
        <v>247</v>
      </c>
      <c r="I5535"/>
      <c r="J5535"/>
      <c r="K5535"/>
      <c r="L5535"/>
      <c r="M5535"/>
      <c r="N5535"/>
      <c r="O5535"/>
      <c r="Q5535" t="s">
        <v>25</v>
      </c>
      <c r="R5535" s="1" t="s">
        <v>8191</v>
      </c>
      <c r="S5535" s="1"/>
      <c r="T5535" s="1" t="s">
        <v>382</v>
      </c>
      <c r="U5535" s="1" t="s">
        <v>53</v>
      </c>
      <c r="V5535" t="s">
        <v>29</v>
      </c>
      <c r="W5535"/>
      <c r="X5535" t="s">
        <v>30</v>
      </c>
    </row>
    <row r="5536" spans="2:24">
      <c r="B5536" s="2" t="s">
        <v>8192</v>
      </c>
      <c r="C5536" s="1">
        <v>8240530826</v>
      </c>
      <c r="D5536" s="1"/>
      <c r="E5536" s="1"/>
      <c r="F5536" s="1"/>
      <c r="G5536" s="1" t="s">
        <v>56</v>
      </c>
      <c r="H5536" s="1" t="s">
        <v>46</v>
      </c>
      <c r="I5536"/>
      <c r="J5536"/>
      <c r="K5536"/>
      <c r="L5536"/>
      <c r="M5536"/>
      <c r="N5536"/>
      <c r="O5536"/>
      <c r="Q5536" t="s">
        <v>25</v>
      </c>
      <c r="R5536" s="1"/>
      <c r="S5536" s="1"/>
      <c r="T5536" s="1" t="s">
        <v>614</v>
      </c>
      <c r="U5536" s="1" t="s">
        <v>70</v>
      </c>
      <c r="V5536" t="s">
        <v>29</v>
      </c>
      <c r="W5536"/>
      <c r="X5536" t="s">
        <v>30</v>
      </c>
    </row>
    <row r="5537" spans="2:24">
      <c r="B5537" s="2" t="s">
        <v>8193</v>
      </c>
      <c r="C5537" s="1">
        <v>9040350700</v>
      </c>
      <c r="D5537" s="1"/>
      <c r="E5537" s="1"/>
      <c r="F5537" s="1"/>
      <c r="G5537" s="1" t="s">
        <v>199</v>
      </c>
      <c r="H5537" s="1" t="s">
        <v>57</v>
      </c>
      <c r="I5537"/>
      <c r="J5537"/>
      <c r="K5537"/>
      <c r="L5537"/>
      <c r="M5537"/>
      <c r="N5537"/>
      <c r="O5537"/>
      <c r="Q5537" t="s">
        <v>25</v>
      </c>
      <c r="R5537" s="1" t="s">
        <v>8194</v>
      </c>
      <c r="S5537" s="1"/>
      <c r="T5537" s="1" t="s">
        <v>962</v>
      </c>
      <c r="U5537" s="1" t="s">
        <v>240</v>
      </c>
      <c r="V5537" t="s">
        <v>29</v>
      </c>
      <c r="W5537"/>
      <c r="X5537" t="s">
        <v>30</v>
      </c>
    </row>
    <row r="5538" spans="2:24">
      <c r="B5538" s="2" t="s">
        <v>8195</v>
      </c>
      <c r="C5538" s="1">
        <v>7077788770</v>
      </c>
      <c r="D5538" s="1"/>
      <c r="E5538" s="1"/>
      <c r="F5538" s="1"/>
      <c r="G5538" s="1" t="s">
        <v>199</v>
      </c>
      <c r="H5538" s="1" t="s">
        <v>57</v>
      </c>
      <c r="I5538"/>
      <c r="J5538"/>
      <c r="K5538"/>
      <c r="L5538"/>
      <c r="M5538"/>
      <c r="N5538"/>
      <c r="O5538"/>
      <c r="Q5538" t="s">
        <v>25</v>
      </c>
      <c r="R5538" s="1"/>
      <c r="S5538" s="1"/>
      <c r="T5538" s="1" t="s">
        <v>239</v>
      </c>
      <c r="U5538" s="1" t="s">
        <v>240</v>
      </c>
      <c r="V5538" t="s">
        <v>29</v>
      </c>
      <c r="W5538"/>
      <c r="X5538" t="s">
        <v>30</v>
      </c>
    </row>
    <row r="5539" spans="2:24">
      <c r="B5539" s="2" t="s">
        <v>8196</v>
      </c>
      <c r="C5539" s="1">
        <v>9040902091</v>
      </c>
      <c r="D5539" s="1"/>
      <c r="E5539" s="1"/>
      <c r="F5539" s="1"/>
      <c r="G5539" s="1" t="s">
        <v>199</v>
      </c>
      <c r="H5539" s="1" t="s">
        <v>57</v>
      </c>
      <c r="I5539"/>
      <c r="J5539"/>
      <c r="K5539"/>
      <c r="L5539"/>
      <c r="M5539"/>
      <c r="N5539"/>
      <c r="O5539"/>
      <c r="Q5539" t="s">
        <v>25</v>
      </c>
      <c r="R5539" s="1" t="s">
        <v>8197</v>
      </c>
      <c r="S5539" s="1"/>
      <c r="T5539" s="1" t="s">
        <v>239</v>
      </c>
      <c r="U5539" s="1" t="s">
        <v>240</v>
      </c>
      <c r="V5539" t="s">
        <v>29</v>
      </c>
      <c r="W5539"/>
      <c r="X5539" t="s">
        <v>30</v>
      </c>
    </row>
    <row r="5540" spans="2:24">
      <c r="B5540" s="2" t="s">
        <v>8198</v>
      </c>
      <c r="C5540" s="1">
        <v>9971802220</v>
      </c>
      <c r="D5540" s="1"/>
      <c r="E5540" s="1"/>
      <c r="F5540" s="1"/>
      <c r="G5540" s="1" t="s">
        <v>146</v>
      </c>
      <c r="H5540" s="1" t="s">
        <v>476</v>
      </c>
      <c r="I5540"/>
      <c r="J5540"/>
      <c r="K5540"/>
      <c r="L5540"/>
      <c r="M5540"/>
      <c r="N5540"/>
      <c r="O5540"/>
      <c r="Q5540" t="s">
        <v>25</v>
      </c>
      <c r="R5540" s="1"/>
      <c r="S5540" s="1"/>
      <c r="T5540" s="1" t="s">
        <v>93</v>
      </c>
      <c r="U5540" s="1" t="s">
        <v>53</v>
      </c>
      <c r="V5540" t="s">
        <v>29</v>
      </c>
      <c r="W5540"/>
      <c r="X5540" t="s">
        <v>30</v>
      </c>
    </row>
    <row r="5541" spans="2:24">
      <c r="B5541" s="2" t="s">
        <v>8199</v>
      </c>
      <c r="C5541" s="1">
        <v>9897901667</v>
      </c>
      <c r="D5541" s="1"/>
      <c r="E5541" s="1"/>
      <c r="F5541" s="1"/>
      <c r="G5541" s="1" t="s">
        <v>146</v>
      </c>
      <c r="H5541" s="1" t="s">
        <v>331</v>
      </c>
      <c r="I5541"/>
      <c r="J5541"/>
      <c r="K5541"/>
      <c r="L5541"/>
      <c r="M5541"/>
      <c r="N5541"/>
      <c r="O5541"/>
      <c r="Q5541" t="s">
        <v>25</v>
      </c>
      <c r="R5541" s="1"/>
      <c r="S5541" s="1"/>
      <c r="T5541" s="1" t="s">
        <v>39</v>
      </c>
      <c r="U5541" s="1" t="s">
        <v>28</v>
      </c>
      <c r="V5541" t="s">
        <v>29</v>
      </c>
      <c r="W5541"/>
      <c r="X5541" t="s">
        <v>30</v>
      </c>
    </row>
    <row r="5542" spans="2:24">
      <c r="B5542" s="2" t="s">
        <v>8200</v>
      </c>
      <c r="C5542" s="1">
        <v>8629000170</v>
      </c>
      <c r="D5542" s="1"/>
      <c r="E5542" s="1"/>
      <c r="F5542" s="1"/>
      <c r="G5542" s="1" t="s">
        <v>146</v>
      </c>
      <c r="H5542" s="1" t="s">
        <v>331</v>
      </c>
      <c r="I5542"/>
      <c r="J5542"/>
      <c r="K5542"/>
      <c r="L5542"/>
      <c r="M5542"/>
      <c r="N5542"/>
      <c r="O5542"/>
      <c r="Q5542" t="s">
        <v>25</v>
      </c>
      <c r="R5542" s="1" t="s">
        <v>8201</v>
      </c>
      <c r="S5542" s="1"/>
      <c r="T5542" s="1" t="s">
        <v>1502</v>
      </c>
      <c r="U5542" s="1" t="s">
        <v>477</v>
      </c>
      <c r="V5542" t="s">
        <v>29</v>
      </c>
      <c r="W5542"/>
      <c r="X5542" t="s">
        <v>30</v>
      </c>
    </row>
    <row r="5543" spans="2:24">
      <c r="B5543" s="2" t="s">
        <v>8202</v>
      </c>
      <c r="C5543" s="1">
        <v>9215686211</v>
      </c>
      <c r="D5543" s="1"/>
      <c r="E5543" s="1"/>
      <c r="F5543" s="1"/>
      <c r="G5543" s="1" t="s">
        <v>146</v>
      </c>
      <c r="H5543" s="1" t="s">
        <v>1268</v>
      </c>
      <c r="I5543"/>
      <c r="J5543"/>
      <c r="K5543"/>
      <c r="L5543"/>
      <c r="M5543"/>
      <c r="N5543"/>
      <c r="O5543"/>
      <c r="Q5543" t="s">
        <v>25</v>
      </c>
      <c r="R5543" s="1" t="s">
        <v>8203</v>
      </c>
      <c r="S5543" s="1"/>
      <c r="T5543" s="1" t="s">
        <v>746</v>
      </c>
      <c r="U5543" s="1" t="s">
        <v>78</v>
      </c>
      <c r="V5543" t="s">
        <v>29</v>
      </c>
      <c r="W5543"/>
      <c r="X5543" t="s">
        <v>30</v>
      </c>
    </row>
    <row r="5544" spans="2:24">
      <c r="B5544" s="2" t="s">
        <v>8204</v>
      </c>
      <c r="C5544" s="1">
        <v>7006981862</v>
      </c>
      <c r="D5544" s="1"/>
      <c r="E5544" s="1"/>
      <c r="F5544" s="1"/>
      <c r="G5544" s="1" t="s">
        <v>45</v>
      </c>
      <c r="H5544" s="1" t="s">
        <v>57</v>
      </c>
      <c r="I5544"/>
      <c r="J5544"/>
      <c r="K5544"/>
      <c r="L5544"/>
      <c r="M5544"/>
      <c r="N5544"/>
      <c r="O5544"/>
      <c r="Q5544" t="s">
        <v>25</v>
      </c>
      <c r="R5544" s="1"/>
      <c r="S5544" s="1"/>
      <c r="T5544" s="1" t="s">
        <v>147</v>
      </c>
      <c r="U5544" s="1" t="s">
        <v>148</v>
      </c>
      <c r="V5544" t="s">
        <v>29</v>
      </c>
      <c r="W5544"/>
      <c r="X5544" t="s">
        <v>30</v>
      </c>
    </row>
    <row r="5545" spans="2:24">
      <c r="B5545" s="2" t="s">
        <v>8205</v>
      </c>
      <c r="C5545" s="1">
        <v>9707688456</v>
      </c>
      <c r="D5545" s="1"/>
      <c r="E5545" s="1"/>
      <c r="F5545" s="1"/>
      <c r="G5545" s="1" t="s">
        <v>45</v>
      </c>
      <c r="H5545" s="1" t="s">
        <v>46</v>
      </c>
      <c r="I5545"/>
      <c r="J5545"/>
      <c r="K5545"/>
      <c r="L5545"/>
      <c r="M5545"/>
      <c r="N5545"/>
      <c r="O5545"/>
      <c r="Q5545" t="s">
        <v>25</v>
      </c>
      <c r="R5545" s="1" t="s">
        <v>8206</v>
      </c>
      <c r="S5545" s="1"/>
      <c r="T5545" s="1" t="s">
        <v>8207</v>
      </c>
      <c r="U5545" s="1" t="s">
        <v>37</v>
      </c>
      <c r="V5545" t="s">
        <v>29</v>
      </c>
      <c r="W5545"/>
      <c r="X5545" t="s">
        <v>30</v>
      </c>
    </row>
    <row r="5546" spans="2:24">
      <c r="B5546" s="2" t="s">
        <v>8208</v>
      </c>
      <c r="C5546" s="1">
        <v>9889533455</v>
      </c>
      <c r="D5546" s="1"/>
      <c r="E5546" s="1"/>
      <c r="F5546" s="1"/>
      <c r="G5546" s="1" t="s">
        <v>146</v>
      </c>
      <c r="H5546" s="1" t="s">
        <v>331</v>
      </c>
      <c r="I5546"/>
      <c r="J5546"/>
      <c r="K5546"/>
      <c r="L5546"/>
      <c r="M5546"/>
      <c r="N5546"/>
      <c r="O5546"/>
      <c r="Q5546" t="s">
        <v>25</v>
      </c>
      <c r="R5546" s="1"/>
      <c r="S5546" s="1"/>
      <c r="T5546" s="1" t="s">
        <v>2026</v>
      </c>
      <c r="U5546" s="1" t="s">
        <v>28</v>
      </c>
      <c r="V5546" t="s">
        <v>29</v>
      </c>
      <c r="W5546"/>
      <c r="X5546" t="s">
        <v>30</v>
      </c>
    </row>
    <row r="5547" spans="2:24">
      <c r="B5547" s="2" t="s">
        <v>8209</v>
      </c>
      <c r="C5547" s="1">
        <v>9999149147</v>
      </c>
      <c r="D5547" s="1"/>
      <c r="E5547" s="1"/>
      <c r="F5547" s="1"/>
      <c r="G5547" s="1" t="s">
        <v>56</v>
      </c>
      <c r="H5547" s="1" t="s">
        <v>247</v>
      </c>
      <c r="I5547"/>
      <c r="J5547"/>
      <c r="K5547"/>
      <c r="L5547"/>
      <c r="M5547"/>
      <c r="N5547"/>
      <c r="O5547"/>
      <c r="Q5547" t="s">
        <v>25</v>
      </c>
      <c r="R5547" s="1" t="s">
        <v>8210</v>
      </c>
      <c r="S5547" s="1"/>
      <c r="T5547" s="1" t="s">
        <v>423</v>
      </c>
      <c r="U5547" s="1" t="s">
        <v>28</v>
      </c>
      <c r="V5547" t="s">
        <v>29</v>
      </c>
      <c r="W5547"/>
      <c r="X5547" t="s">
        <v>30</v>
      </c>
    </row>
    <row r="5548" spans="2:24">
      <c r="B5548" s="2" t="s">
        <v>8211</v>
      </c>
      <c r="C5548" s="1">
        <v>9919915353</v>
      </c>
      <c r="D5548" s="1"/>
      <c r="E5548" s="1"/>
      <c r="F5548" s="1"/>
      <c r="G5548" s="1" t="s">
        <v>146</v>
      </c>
      <c r="H5548" s="1" t="s">
        <v>331</v>
      </c>
      <c r="I5548"/>
      <c r="J5548"/>
      <c r="K5548"/>
      <c r="L5548"/>
      <c r="M5548"/>
      <c r="N5548"/>
      <c r="O5548"/>
      <c r="Q5548" t="s">
        <v>25</v>
      </c>
      <c r="R5548" s="1" t="s">
        <v>8212</v>
      </c>
      <c r="S5548" s="1"/>
      <c r="T5548" s="1" t="s">
        <v>333</v>
      </c>
      <c r="U5548" s="1" t="s">
        <v>28</v>
      </c>
      <c r="V5548" t="s">
        <v>29</v>
      </c>
      <c r="W5548"/>
      <c r="X5548" t="s">
        <v>30</v>
      </c>
    </row>
    <row r="5549" spans="2:24">
      <c r="B5549" s="2" t="s">
        <v>8213</v>
      </c>
      <c r="C5549" s="1">
        <v>9899252363</v>
      </c>
      <c r="D5549" s="1"/>
      <c r="E5549" s="1"/>
      <c r="F5549" s="1"/>
      <c r="G5549" s="1" t="s">
        <v>146</v>
      </c>
      <c r="H5549" s="1" t="s">
        <v>476</v>
      </c>
      <c r="I5549"/>
      <c r="J5549"/>
      <c r="K5549"/>
      <c r="L5549"/>
      <c r="M5549"/>
      <c r="N5549"/>
      <c r="O5549"/>
      <c r="Q5549" t="s">
        <v>25</v>
      </c>
      <c r="R5549" s="1" t="s">
        <v>8214</v>
      </c>
      <c r="S5549" s="1"/>
      <c r="T5549" s="1" t="s">
        <v>356</v>
      </c>
      <c r="U5549" s="1" t="s">
        <v>78</v>
      </c>
      <c r="V5549" t="s">
        <v>29</v>
      </c>
      <c r="W5549"/>
      <c r="X5549" t="s">
        <v>30</v>
      </c>
    </row>
    <row r="5550" spans="2:24">
      <c r="B5550" s="2" t="s">
        <v>8215</v>
      </c>
      <c r="C5550" s="1">
        <v>9311723353</v>
      </c>
      <c r="D5550" s="1"/>
      <c r="E5550" s="1"/>
      <c r="F5550" s="1"/>
      <c r="G5550" s="1" t="s">
        <v>146</v>
      </c>
      <c r="H5550" s="1" t="s">
        <v>247</v>
      </c>
      <c r="I5550"/>
      <c r="J5550"/>
      <c r="K5550"/>
      <c r="L5550"/>
      <c r="M5550"/>
      <c r="N5550"/>
      <c r="O5550"/>
      <c r="Q5550" t="s">
        <v>25</v>
      </c>
      <c r="R5550" s="1"/>
      <c r="S5550" s="1"/>
      <c r="T5550" s="1" t="s">
        <v>73</v>
      </c>
      <c r="U5550" s="1" t="s">
        <v>53</v>
      </c>
      <c r="V5550" t="s">
        <v>29</v>
      </c>
      <c r="W5550"/>
      <c r="X5550" t="s">
        <v>30</v>
      </c>
    </row>
    <row r="5551" spans="2:24">
      <c r="B5551" s="2" t="s">
        <v>8216</v>
      </c>
      <c r="C5551" s="1">
        <v>7015585560</v>
      </c>
      <c r="D5551" s="1"/>
      <c r="E5551" s="1"/>
      <c r="F5551" s="1"/>
      <c r="G5551" s="1" t="s">
        <v>146</v>
      </c>
      <c r="H5551" s="1" t="s">
        <v>331</v>
      </c>
      <c r="I5551"/>
      <c r="J5551"/>
      <c r="K5551"/>
      <c r="L5551"/>
      <c r="M5551"/>
      <c r="N5551"/>
      <c r="O5551"/>
      <c r="Q5551" t="s">
        <v>25</v>
      </c>
      <c r="R5551" s="1"/>
      <c r="S5551" s="1"/>
      <c r="T5551" s="1" t="s">
        <v>5935</v>
      </c>
      <c r="U5551" s="1" t="s">
        <v>78</v>
      </c>
      <c r="V5551" t="s">
        <v>29</v>
      </c>
      <c r="W5551"/>
      <c r="X5551" t="s">
        <v>30</v>
      </c>
    </row>
    <row r="5552" spans="2:24">
      <c r="B5552" s="2" t="s">
        <v>8217</v>
      </c>
      <c r="C5552" s="1">
        <v>9350872606</v>
      </c>
      <c r="D5552" s="1"/>
      <c r="E5552" s="1"/>
      <c r="F5552" s="1"/>
      <c r="G5552" s="1" t="s">
        <v>146</v>
      </c>
      <c r="H5552" s="1" t="s">
        <v>331</v>
      </c>
      <c r="I5552"/>
      <c r="J5552"/>
      <c r="K5552"/>
      <c r="L5552"/>
      <c r="M5552"/>
      <c r="N5552"/>
      <c r="O5552"/>
      <c r="Q5552" t="s">
        <v>25</v>
      </c>
      <c r="R5552" s="1" t="s">
        <v>8218</v>
      </c>
      <c r="S5552" s="1"/>
      <c r="T5552" s="1" t="s">
        <v>594</v>
      </c>
      <c r="U5552" s="1" t="s">
        <v>53</v>
      </c>
      <c r="V5552" t="s">
        <v>29</v>
      </c>
      <c r="W5552"/>
      <c r="X5552" t="s">
        <v>30</v>
      </c>
    </row>
    <row r="5553" spans="2:24">
      <c r="B5553" s="2" t="s">
        <v>8219</v>
      </c>
      <c r="C5553" s="1">
        <f>919719209034</f>
        <v>919719209034</v>
      </c>
      <c r="D5553" s="1"/>
      <c r="E5553" s="1"/>
      <c r="F5553" s="1"/>
      <c r="G5553" s="1" t="s">
        <v>146</v>
      </c>
      <c r="H5553" s="1" t="s">
        <v>331</v>
      </c>
      <c r="I5553"/>
      <c r="J5553"/>
      <c r="K5553"/>
      <c r="L5553"/>
      <c r="M5553"/>
      <c r="N5553"/>
      <c r="O5553"/>
      <c r="Q5553" t="s">
        <v>25</v>
      </c>
      <c r="R5553" s="1"/>
      <c r="S5553" s="1"/>
      <c r="T5553" s="1" t="s">
        <v>8220</v>
      </c>
      <c r="U5553" s="1" t="s">
        <v>28</v>
      </c>
      <c r="V5553" t="s">
        <v>29</v>
      </c>
      <c r="W5553"/>
      <c r="X5553" t="s">
        <v>30</v>
      </c>
    </row>
    <row r="5554" spans="2:24">
      <c r="B5554" s="2" t="s">
        <v>8221</v>
      </c>
      <c r="C5554" s="1">
        <v>9868522025</v>
      </c>
      <c r="D5554" s="1"/>
      <c r="E5554" s="1"/>
      <c r="F5554" s="1"/>
      <c r="G5554" s="1" t="s">
        <v>146</v>
      </c>
      <c r="H5554" s="1" t="s">
        <v>247</v>
      </c>
      <c r="I5554"/>
      <c r="J5554"/>
      <c r="K5554"/>
      <c r="L5554"/>
      <c r="M5554"/>
      <c r="N5554"/>
      <c r="O5554"/>
      <c r="Q5554" t="s">
        <v>25</v>
      </c>
      <c r="R5554" s="1" t="s">
        <v>8222</v>
      </c>
      <c r="S5554" s="1"/>
      <c r="T5554" s="1" t="s">
        <v>789</v>
      </c>
      <c r="U5554" s="1" t="s">
        <v>53</v>
      </c>
      <c r="V5554" t="s">
        <v>29</v>
      </c>
      <c r="W5554"/>
      <c r="X5554" t="s">
        <v>30</v>
      </c>
    </row>
    <row r="5555" spans="2:24">
      <c r="B5555" s="2" t="s">
        <v>8223</v>
      </c>
      <c r="C5555" s="1">
        <v>7060471298</v>
      </c>
      <c r="D5555" s="1"/>
      <c r="E5555" s="1"/>
      <c r="F5555" s="1"/>
      <c r="G5555" s="1" t="s">
        <v>146</v>
      </c>
      <c r="H5555" s="1" t="s">
        <v>331</v>
      </c>
      <c r="I5555"/>
      <c r="J5555"/>
      <c r="K5555"/>
      <c r="L5555"/>
      <c r="M5555"/>
      <c r="N5555"/>
      <c r="O5555"/>
      <c r="Q5555" t="s">
        <v>25</v>
      </c>
      <c r="R5555" s="1"/>
      <c r="S5555" s="1"/>
      <c r="T5555" s="1" t="s">
        <v>4029</v>
      </c>
      <c r="U5555" s="1" t="s">
        <v>289</v>
      </c>
      <c r="V5555" t="s">
        <v>29</v>
      </c>
      <c r="W5555"/>
      <c r="X5555" t="s">
        <v>30</v>
      </c>
    </row>
    <row r="5556" spans="2:24">
      <c r="B5556" s="2" t="s">
        <v>8224</v>
      </c>
      <c r="C5556" s="1">
        <v>8198916609</v>
      </c>
      <c r="D5556" s="1"/>
      <c r="E5556" s="1"/>
      <c r="F5556" s="1"/>
      <c r="G5556" s="1" t="s">
        <v>1216</v>
      </c>
      <c r="H5556" s="1" t="s">
        <v>46</v>
      </c>
      <c r="I5556"/>
      <c r="J5556"/>
      <c r="K5556"/>
      <c r="L5556"/>
      <c r="M5556"/>
      <c r="N5556"/>
      <c r="O5556"/>
      <c r="Q5556" t="s">
        <v>25</v>
      </c>
      <c r="R5556" s="1"/>
      <c r="S5556" s="1"/>
      <c r="T5556" s="1" t="s">
        <v>6846</v>
      </c>
      <c r="U5556" s="1" t="s">
        <v>28</v>
      </c>
      <c r="V5556" t="s">
        <v>29</v>
      </c>
      <c r="W5556"/>
      <c r="X5556" t="s">
        <v>30</v>
      </c>
    </row>
    <row r="5557" spans="2:24">
      <c r="B5557" s="2" t="s">
        <v>8225</v>
      </c>
      <c r="C5557" s="1">
        <v>9810285325</v>
      </c>
      <c r="D5557" s="1"/>
      <c r="E5557" s="1"/>
      <c r="F5557" s="1"/>
      <c r="G5557" s="1" t="s">
        <v>146</v>
      </c>
      <c r="H5557" s="1" t="s">
        <v>476</v>
      </c>
      <c r="I5557"/>
      <c r="J5557"/>
      <c r="K5557"/>
      <c r="L5557"/>
      <c r="M5557"/>
      <c r="N5557"/>
      <c r="O5557"/>
      <c r="Q5557" t="s">
        <v>25</v>
      </c>
      <c r="R5557" s="1" t="s">
        <v>8226</v>
      </c>
      <c r="S5557" s="1"/>
      <c r="T5557" s="1" t="s">
        <v>73</v>
      </c>
      <c r="U5557" s="1" t="s">
        <v>53</v>
      </c>
      <c r="V5557" t="s">
        <v>29</v>
      </c>
      <c r="W5557"/>
      <c r="X5557" t="s">
        <v>30</v>
      </c>
    </row>
    <row r="5558" spans="2:24">
      <c r="B5558" s="2" t="s">
        <v>8227</v>
      </c>
      <c r="C5558" s="1">
        <v>9891502448</v>
      </c>
      <c r="D5558" s="1"/>
      <c r="E5558" s="1"/>
      <c r="F5558" s="1"/>
      <c r="G5558" s="1" t="s">
        <v>72</v>
      </c>
      <c r="H5558" s="1" t="s">
        <v>46</v>
      </c>
      <c r="I5558"/>
      <c r="J5558"/>
      <c r="K5558"/>
      <c r="L5558"/>
      <c r="M5558"/>
      <c r="N5558"/>
      <c r="O5558"/>
      <c r="Q5558" t="s">
        <v>25</v>
      </c>
      <c r="R5558" s="1"/>
      <c r="S5558" s="1"/>
      <c r="T5558" s="1" t="s">
        <v>374</v>
      </c>
      <c r="U5558" s="1" t="s">
        <v>78</v>
      </c>
      <c r="V5558" t="s">
        <v>29</v>
      </c>
      <c r="W5558"/>
      <c r="X5558" t="s">
        <v>30</v>
      </c>
    </row>
    <row r="5559" spans="2:24">
      <c r="B5559" s="2" t="s">
        <v>8228</v>
      </c>
      <c r="C5559" s="1">
        <v>9927088805</v>
      </c>
      <c r="D5559" s="1"/>
      <c r="E5559" s="1"/>
      <c r="F5559" s="1"/>
      <c r="G5559" s="1" t="s">
        <v>146</v>
      </c>
      <c r="H5559" s="1" t="s">
        <v>476</v>
      </c>
      <c r="I5559"/>
      <c r="J5559"/>
      <c r="K5559"/>
      <c r="L5559"/>
      <c r="M5559"/>
      <c r="N5559"/>
      <c r="O5559"/>
      <c r="Q5559" t="s">
        <v>25</v>
      </c>
      <c r="R5559" s="1" t="s">
        <v>8229</v>
      </c>
      <c r="S5559" s="1"/>
      <c r="T5559" s="1" t="s">
        <v>81</v>
      </c>
      <c r="U5559" s="1" t="s">
        <v>28</v>
      </c>
      <c r="V5559" t="s">
        <v>29</v>
      </c>
      <c r="W5559"/>
      <c r="X5559" t="s">
        <v>30</v>
      </c>
    </row>
    <row r="5560" spans="2:24">
      <c r="B5560" s="2" t="s">
        <v>8230</v>
      </c>
      <c r="C5560" s="1">
        <v>9414206821</v>
      </c>
      <c r="D5560" s="1"/>
      <c r="E5560" s="1"/>
      <c r="F5560" s="1"/>
      <c r="G5560" s="1" t="s">
        <v>146</v>
      </c>
      <c r="H5560" s="1" t="s">
        <v>247</v>
      </c>
      <c r="I5560"/>
      <c r="J5560"/>
      <c r="K5560"/>
      <c r="L5560"/>
      <c r="M5560"/>
      <c r="N5560"/>
      <c r="O5560"/>
      <c r="Q5560" t="s">
        <v>25</v>
      </c>
      <c r="R5560" s="1"/>
      <c r="S5560" s="1"/>
      <c r="T5560" s="1" t="s">
        <v>787</v>
      </c>
      <c r="U5560" s="1" t="s">
        <v>43</v>
      </c>
      <c r="V5560" t="s">
        <v>29</v>
      </c>
      <c r="W5560"/>
      <c r="X5560" t="s">
        <v>30</v>
      </c>
    </row>
    <row r="5561" spans="2:24">
      <c r="B5561" s="2" t="s">
        <v>8231</v>
      </c>
      <c r="C5561" s="1">
        <v>7983390651</v>
      </c>
      <c r="D5561" s="1"/>
      <c r="E5561" s="1"/>
      <c r="F5561" s="1"/>
      <c r="G5561" s="1" t="s">
        <v>45</v>
      </c>
      <c r="H5561" s="1" t="s">
        <v>476</v>
      </c>
      <c r="I5561"/>
      <c r="J5561"/>
      <c r="K5561"/>
      <c r="L5561"/>
      <c r="M5561"/>
      <c r="N5561"/>
      <c r="O5561"/>
      <c r="Q5561" t="s">
        <v>25</v>
      </c>
      <c r="R5561" s="1"/>
      <c r="S5561" s="1"/>
      <c r="T5561" s="1" t="s">
        <v>380</v>
      </c>
      <c r="U5561" s="1" t="s">
        <v>28</v>
      </c>
      <c r="V5561" t="s">
        <v>29</v>
      </c>
      <c r="W5561"/>
      <c r="X5561" t="s">
        <v>30</v>
      </c>
    </row>
    <row r="5562" spans="2:24">
      <c r="B5562" s="2" t="s">
        <v>8232</v>
      </c>
      <c r="C5562" s="1">
        <v>9971484958</v>
      </c>
      <c r="D5562" s="1"/>
      <c r="E5562" s="1"/>
      <c r="F5562" s="1"/>
      <c r="G5562" s="1" t="s">
        <v>56</v>
      </c>
      <c r="H5562" s="1" t="s">
        <v>476</v>
      </c>
      <c r="I5562"/>
      <c r="J5562"/>
      <c r="K5562"/>
      <c r="L5562"/>
      <c r="M5562"/>
      <c r="N5562"/>
      <c r="O5562"/>
      <c r="Q5562" t="s">
        <v>25</v>
      </c>
      <c r="R5562" s="1"/>
      <c r="S5562" s="1"/>
      <c r="T5562" s="1" t="s">
        <v>382</v>
      </c>
      <c r="U5562" s="1" t="s">
        <v>53</v>
      </c>
      <c r="V5562" t="s">
        <v>29</v>
      </c>
      <c r="W5562"/>
      <c r="X5562" t="s">
        <v>30</v>
      </c>
    </row>
    <row r="5563" spans="2:24">
      <c r="B5563" s="2" t="s">
        <v>8233</v>
      </c>
      <c r="C5563" s="1">
        <v>9889313137</v>
      </c>
      <c r="D5563" s="1"/>
      <c r="E5563" s="1"/>
      <c r="F5563" s="1"/>
      <c r="G5563" s="1" t="s">
        <v>146</v>
      </c>
      <c r="H5563" s="1" t="s">
        <v>476</v>
      </c>
      <c r="I5563"/>
      <c r="J5563"/>
      <c r="K5563"/>
      <c r="L5563"/>
      <c r="M5563"/>
      <c r="N5563"/>
      <c r="O5563"/>
      <c r="Q5563" t="s">
        <v>25</v>
      </c>
      <c r="R5563" s="1"/>
      <c r="S5563" s="1"/>
      <c r="T5563" s="1" t="s">
        <v>294</v>
      </c>
      <c r="U5563" s="1" t="s">
        <v>28</v>
      </c>
      <c r="V5563" t="s">
        <v>29</v>
      </c>
      <c r="W5563"/>
      <c r="X5563" t="s">
        <v>30</v>
      </c>
    </row>
    <row r="5564" spans="2:24">
      <c r="B5564" s="2" t="s">
        <v>8234</v>
      </c>
      <c r="C5564" s="1">
        <v>9215266445</v>
      </c>
      <c r="D5564" s="1"/>
      <c r="E5564" s="1"/>
      <c r="F5564" s="1"/>
      <c r="G5564" s="1" t="s">
        <v>146</v>
      </c>
      <c r="H5564" s="1" t="s">
        <v>247</v>
      </c>
      <c r="I5564"/>
      <c r="J5564"/>
      <c r="K5564"/>
      <c r="L5564"/>
      <c r="M5564"/>
      <c r="N5564"/>
      <c r="O5564"/>
      <c r="Q5564" t="s">
        <v>25</v>
      </c>
      <c r="R5564" s="1"/>
      <c r="S5564" s="1"/>
      <c r="T5564" s="1" t="s">
        <v>363</v>
      </c>
      <c r="U5564" s="1" t="s">
        <v>78</v>
      </c>
      <c r="V5564" t="s">
        <v>29</v>
      </c>
      <c r="W5564"/>
      <c r="X5564" t="s">
        <v>30</v>
      </c>
    </row>
    <row r="5565" spans="2:24">
      <c r="B5565" s="2" t="s">
        <v>8235</v>
      </c>
      <c r="C5565" s="1">
        <v>7754843932</v>
      </c>
      <c r="D5565" s="1"/>
      <c r="E5565" s="1"/>
      <c r="F5565" s="1"/>
      <c r="G5565" s="1" t="s">
        <v>45</v>
      </c>
      <c r="H5565" s="1" t="s">
        <v>331</v>
      </c>
      <c r="I5565"/>
      <c r="J5565"/>
      <c r="K5565"/>
      <c r="L5565"/>
      <c r="M5565"/>
      <c r="N5565"/>
      <c r="O5565"/>
      <c r="Q5565" t="s">
        <v>25</v>
      </c>
      <c r="R5565" s="1"/>
      <c r="S5565" s="1"/>
      <c r="T5565" s="1" t="s">
        <v>1306</v>
      </c>
      <c r="U5565" s="1" t="s">
        <v>28</v>
      </c>
      <c r="V5565" t="s">
        <v>29</v>
      </c>
      <c r="W5565"/>
      <c r="X5565" t="s">
        <v>30</v>
      </c>
    </row>
    <row r="5566" spans="2:24">
      <c r="B5566" s="2" t="s">
        <v>8236</v>
      </c>
      <c r="C5566" s="1">
        <v>9879841178</v>
      </c>
      <c r="D5566" s="1"/>
      <c r="E5566" s="1"/>
      <c r="F5566" s="1"/>
      <c r="G5566" s="1" t="s">
        <v>146</v>
      </c>
      <c r="H5566" s="1" t="s">
        <v>247</v>
      </c>
      <c r="I5566"/>
      <c r="J5566"/>
      <c r="K5566"/>
      <c r="L5566"/>
      <c r="M5566"/>
      <c r="N5566"/>
      <c r="O5566"/>
      <c r="Q5566" t="s">
        <v>25</v>
      </c>
      <c r="R5566" s="1" t="s">
        <v>8237</v>
      </c>
      <c r="S5566" s="1"/>
      <c r="T5566" s="1" t="s">
        <v>115</v>
      </c>
      <c r="U5566" s="1" t="s">
        <v>116</v>
      </c>
      <c r="V5566" t="s">
        <v>29</v>
      </c>
      <c r="W5566"/>
      <c r="X5566" t="s">
        <v>30</v>
      </c>
    </row>
    <row r="5567" spans="2:24">
      <c r="B5567" s="2" t="s">
        <v>8238</v>
      </c>
      <c r="C5567" s="1">
        <v>8339922024</v>
      </c>
      <c r="D5567" s="1"/>
      <c r="E5567" s="1"/>
      <c r="F5567" s="1"/>
      <c r="G5567" s="1" t="s">
        <v>915</v>
      </c>
      <c r="H5567" s="1" t="s">
        <v>57</v>
      </c>
      <c r="I5567"/>
      <c r="J5567"/>
      <c r="K5567"/>
      <c r="L5567"/>
      <c r="M5567"/>
      <c r="N5567"/>
      <c r="O5567"/>
      <c r="Q5567" t="s">
        <v>25</v>
      </c>
      <c r="R5567" s="1"/>
      <c r="S5567" s="1"/>
      <c r="T5567" s="1" t="s">
        <v>3525</v>
      </c>
      <c r="U5567" s="1" t="s">
        <v>240</v>
      </c>
      <c r="V5567" t="s">
        <v>29</v>
      </c>
      <c r="W5567"/>
      <c r="X5567" t="s">
        <v>30</v>
      </c>
    </row>
    <row r="5568" spans="2:24">
      <c r="B5568" s="2" t="s">
        <v>8239</v>
      </c>
      <c r="C5568" s="1">
        <v>8338831177</v>
      </c>
      <c r="D5568" s="1"/>
      <c r="E5568" s="1"/>
      <c r="F5568" s="1"/>
      <c r="G5568" s="1" t="s">
        <v>45</v>
      </c>
      <c r="H5568" s="1" t="s">
        <v>46</v>
      </c>
      <c r="I5568"/>
      <c r="J5568"/>
      <c r="K5568"/>
      <c r="L5568"/>
      <c r="M5568"/>
      <c r="N5568"/>
      <c r="O5568"/>
      <c r="Q5568" t="s">
        <v>25</v>
      </c>
      <c r="R5568" s="1"/>
      <c r="S5568" s="1"/>
      <c r="T5568" s="1" t="s">
        <v>581</v>
      </c>
      <c r="U5568" s="1" t="s">
        <v>240</v>
      </c>
      <c r="V5568" t="s">
        <v>29</v>
      </c>
      <c r="W5568"/>
      <c r="X5568" t="s">
        <v>30</v>
      </c>
    </row>
    <row r="5569" spans="2:24">
      <c r="B5569" s="2" t="s">
        <v>8240</v>
      </c>
      <c r="C5569" s="1">
        <v>9468831133</v>
      </c>
      <c r="D5569" s="1"/>
      <c r="E5569" s="1"/>
      <c r="F5569" s="1"/>
      <c r="G5569" s="1" t="s">
        <v>146</v>
      </c>
      <c r="H5569" s="1" t="s">
        <v>331</v>
      </c>
      <c r="I5569"/>
      <c r="J5569"/>
      <c r="K5569"/>
      <c r="L5569"/>
      <c r="M5569"/>
      <c r="N5569"/>
      <c r="O5569"/>
      <c r="Q5569" t="s">
        <v>25</v>
      </c>
      <c r="R5569" s="1"/>
      <c r="S5569" s="1"/>
      <c r="T5569" s="1" t="s">
        <v>1990</v>
      </c>
      <c r="U5569" s="1" t="s">
        <v>43</v>
      </c>
      <c r="V5569" t="s">
        <v>29</v>
      </c>
      <c r="W5569"/>
      <c r="X5569" t="s">
        <v>30</v>
      </c>
    </row>
    <row r="5570" spans="2:24">
      <c r="B5570" s="2" t="s">
        <v>8241</v>
      </c>
      <c r="C5570" s="1">
        <v>9887080183</v>
      </c>
      <c r="D5570" s="1"/>
      <c r="E5570" s="1"/>
      <c r="F5570" s="1"/>
      <c r="G5570" s="1" t="s">
        <v>146</v>
      </c>
      <c r="H5570" s="1" t="s">
        <v>331</v>
      </c>
      <c r="I5570"/>
      <c r="J5570"/>
      <c r="K5570"/>
      <c r="L5570"/>
      <c r="M5570"/>
      <c r="N5570"/>
      <c r="O5570"/>
      <c r="Q5570" t="s">
        <v>25</v>
      </c>
      <c r="R5570" s="1"/>
      <c r="S5570" s="1"/>
      <c r="T5570" s="1" t="s">
        <v>47</v>
      </c>
      <c r="U5570" s="1" t="s">
        <v>43</v>
      </c>
      <c r="V5570" t="s">
        <v>29</v>
      </c>
      <c r="W5570"/>
      <c r="X5570" t="s">
        <v>30</v>
      </c>
    </row>
    <row r="5571" spans="2:24">
      <c r="B5571" s="2" t="s">
        <v>8242</v>
      </c>
      <c r="C5571" s="1">
        <v>9812298498</v>
      </c>
      <c r="D5571" s="1"/>
      <c r="E5571" s="1"/>
      <c r="F5571" s="1"/>
      <c r="G5571" s="1" t="s">
        <v>146</v>
      </c>
      <c r="H5571" s="1" t="s">
        <v>331</v>
      </c>
      <c r="I5571"/>
      <c r="J5571"/>
      <c r="K5571"/>
      <c r="L5571"/>
      <c r="M5571"/>
      <c r="N5571"/>
      <c r="O5571"/>
      <c r="Q5571" t="s">
        <v>25</v>
      </c>
      <c r="R5571" s="1"/>
      <c r="S5571" s="1"/>
      <c r="T5571" s="1" t="s">
        <v>1995</v>
      </c>
      <c r="U5571" s="1" t="s">
        <v>78</v>
      </c>
      <c r="V5571" t="s">
        <v>29</v>
      </c>
      <c r="W5571"/>
      <c r="X5571" t="s">
        <v>30</v>
      </c>
    </row>
    <row r="5572" spans="2:24">
      <c r="B5572" s="2" t="s">
        <v>8243</v>
      </c>
      <c r="C5572" s="1">
        <v>8901314115</v>
      </c>
      <c r="D5572" s="1"/>
      <c r="E5572" s="1"/>
      <c r="F5572" s="1"/>
      <c r="G5572" s="1" t="s">
        <v>146</v>
      </c>
      <c r="H5572" s="1" t="s">
        <v>247</v>
      </c>
      <c r="I5572"/>
      <c r="J5572"/>
      <c r="K5572"/>
      <c r="L5572"/>
      <c r="M5572"/>
      <c r="N5572"/>
      <c r="O5572"/>
      <c r="Q5572" t="s">
        <v>25</v>
      </c>
      <c r="R5572" s="1" t="s">
        <v>8244</v>
      </c>
      <c r="S5572" s="1"/>
      <c r="T5572" s="1" t="s">
        <v>1970</v>
      </c>
      <c r="U5572" s="1" t="s">
        <v>78</v>
      </c>
      <c r="V5572" t="s">
        <v>29</v>
      </c>
      <c r="W5572"/>
      <c r="X5572" t="s">
        <v>30</v>
      </c>
    </row>
    <row r="5573" spans="2:24">
      <c r="B5573" s="2" t="s">
        <v>8245</v>
      </c>
      <c r="C5573" s="1">
        <v>9427616229</v>
      </c>
      <c r="D5573" s="1"/>
      <c r="E5573" s="1"/>
      <c r="F5573" s="1"/>
      <c r="G5573" s="1" t="s">
        <v>72</v>
      </c>
      <c r="H5573" s="1" t="s">
        <v>92</v>
      </c>
      <c r="I5573"/>
      <c r="J5573"/>
      <c r="K5573"/>
      <c r="L5573"/>
      <c r="M5573"/>
      <c r="N5573"/>
      <c r="O5573"/>
      <c r="Q5573" t="s">
        <v>25</v>
      </c>
      <c r="R5573" s="1" t="s">
        <v>8246</v>
      </c>
      <c r="S5573" s="1"/>
      <c r="T5573" s="1" t="s">
        <v>115</v>
      </c>
      <c r="U5573" s="1" t="s">
        <v>116</v>
      </c>
      <c r="V5573" t="s">
        <v>29</v>
      </c>
      <c r="W5573"/>
      <c r="X5573" t="s">
        <v>30</v>
      </c>
    </row>
    <row r="5574" spans="2:24">
      <c r="B5574" s="2" t="s">
        <v>8247</v>
      </c>
      <c r="C5574" s="1">
        <v>9415887237</v>
      </c>
      <c r="D5574" s="1"/>
      <c r="E5574" s="1"/>
      <c r="F5574" s="1"/>
      <c r="G5574" s="1" t="s">
        <v>146</v>
      </c>
      <c r="H5574" s="1" t="s">
        <v>331</v>
      </c>
      <c r="I5574"/>
      <c r="J5574"/>
      <c r="K5574"/>
      <c r="L5574"/>
      <c r="M5574"/>
      <c r="N5574"/>
      <c r="O5574"/>
      <c r="Q5574" t="s">
        <v>25</v>
      </c>
      <c r="R5574" s="1"/>
      <c r="S5574" s="1"/>
      <c r="T5574" s="1" t="s">
        <v>1306</v>
      </c>
      <c r="U5574" s="1" t="s">
        <v>28</v>
      </c>
      <c r="V5574" t="s">
        <v>29</v>
      </c>
      <c r="W5574"/>
      <c r="X5574" t="s">
        <v>30</v>
      </c>
    </row>
    <row r="5575" spans="2:24">
      <c r="B5575" s="2" t="s">
        <v>8248</v>
      </c>
      <c r="C5575" s="1">
        <v>9310380100</v>
      </c>
      <c r="D5575" s="1"/>
      <c r="E5575" s="1"/>
      <c r="F5575" s="1"/>
      <c r="G5575" s="1" t="s">
        <v>45</v>
      </c>
      <c r="H5575" s="1" t="s">
        <v>57</v>
      </c>
      <c r="I5575"/>
      <c r="J5575"/>
      <c r="K5575"/>
      <c r="L5575"/>
      <c r="M5575"/>
      <c r="N5575"/>
      <c r="O5575"/>
      <c r="Q5575" t="s">
        <v>25</v>
      </c>
      <c r="R5575" s="1" t="s">
        <v>8249</v>
      </c>
      <c r="S5575" s="1"/>
      <c r="T5575" s="1" t="s">
        <v>93</v>
      </c>
      <c r="U5575" s="1" t="s">
        <v>53</v>
      </c>
      <c r="V5575" t="s">
        <v>29</v>
      </c>
      <c r="W5575"/>
      <c r="X5575" t="s">
        <v>30</v>
      </c>
    </row>
    <row r="5576" spans="2:24">
      <c r="B5576" s="2" t="s">
        <v>8250</v>
      </c>
      <c r="C5576" s="1">
        <v>9313500832</v>
      </c>
      <c r="D5576" s="1"/>
      <c r="E5576" s="1"/>
      <c r="F5576" s="1"/>
      <c r="G5576" s="1" t="s">
        <v>146</v>
      </c>
      <c r="H5576" s="1" t="s">
        <v>476</v>
      </c>
      <c r="I5576"/>
      <c r="J5576"/>
      <c r="K5576"/>
      <c r="L5576"/>
      <c r="M5576"/>
      <c r="N5576"/>
      <c r="O5576"/>
      <c r="Q5576" t="s">
        <v>25</v>
      </c>
      <c r="R5576" s="1" t="s">
        <v>8251</v>
      </c>
      <c r="S5576" s="1"/>
      <c r="T5576" s="1" t="s">
        <v>73</v>
      </c>
      <c r="U5576" s="1" t="s">
        <v>53</v>
      </c>
      <c r="V5576" t="s">
        <v>29</v>
      </c>
      <c r="W5576"/>
      <c r="X5576" t="s">
        <v>30</v>
      </c>
    </row>
    <row r="5577" spans="2:24">
      <c r="B5577" s="2" t="s">
        <v>8252</v>
      </c>
      <c r="C5577" s="1">
        <v>9818901961</v>
      </c>
      <c r="D5577" s="1"/>
      <c r="E5577" s="1"/>
      <c r="F5577" s="1"/>
      <c r="G5577" s="1" t="s">
        <v>1216</v>
      </c>
      <c r="H5577" s="1" t="s">
        <v>476</v>
      </c>
      <c r="I5577"/>
      <c r="J5577"/>
      <c r="K5577"/>
      <c r="L5577"/>
      <c r="M5577"/>
      <c r="N5577"/>
      <c r="O5577"/>
      <c r="Q5577" t="s">
        <v>25</v>
      </c>
      <c r="R5577" s="1"/>
      <c r="S5577" s="1"/>
      <c r="T5577" s="1" t="s">
        <v>73</v>
      </c>
      <c r="U5577" s="1" t="s">
        <v>53</v>
      </c>
      <c r="V5577" t="s">
        <v>29</v>
      </c>
      <c r="W5577"/>
      <c r="X5577" t="s">
        <v>30</v>
      </c>
    </row>
    <row r="5578" spans="2:24">
      <c r="B5578" s="2" t="s">
        <v>8253</v>
      </c>
      <c r="C5578" s="1">
        <v>9995406874</v>
      </c>
      <c r="D5578" s="1"/>
      <c r="E5578" s="1"/>
      <c r="F5578" s="1"/>
      <c r="G5578" s="1" t="s">
        <v>72</v>
      </c>
      <c r="H5578" s="1" t="s">
        <v>57</v>
      </c>
      <c r="I5578"/>
      <c r="J5578"/>
      <c r="K5578"/>
      <c r="L5578"/>
      <c r="M5578"/>
      <c r="N5578"/>
      <c r="O5578"/>
      <c r="Q5578" t="s">
        <v>25</v>
      </c>
      <c r="R5578" s="1" t="s">
        <v>8254</v>
      </c>
      <c r="S5578" s="1"/>
      <c r="T5578" s="1" t="s">
        <v>8255</v>
      </c>
      <c r="U5578" s="1" t="s">
        <v>60</v>
      </c>
      <c r="V5578" t="s">
        <v>29</v>
      </c>
      <c r="W5578"/>
      <c r="X5578" t="s">
        <v>30</v>
      </c>
    </row>
    <row r="5579" spans="2:24">
      <c r="B5579" s="2" t="s">
        <v>8256</v>
      </c>
      <c r="C5579" s="1">
        <v>9913192020</v>
      </c>
      <c r="D5579" s="1"/>
      <c r="E5579" s="1"/>
      <c r="F5579" s="1"/>
      <c r="G5579" s="1" t="s">
        <v>146</v>
      </c>
      <c r="H5579" s="1" t="s">
        <v>331</v>
      </c>
      <c r="I5579"/>
      <c r="J5579"/>
      <c r="K5579"/>
      <c r="L5579"/>
      <c r="M5579"/>
      <c r="N5579"/>
      <c r="O5579"/>
      <c r="Q5579" t="s">
        <v>25</v>
      </c>
      <c r="R5579" s="1" t="s">
        <v>8257</v>
      </c>
      <c r="S5579" s="1"/>
      <c r="T5579" s="1" t="s">
        <v>255</v>
      </c>
      <c r="U5579" s="1" t="s">
        <v>116</v>
      </c>
      <c r="V5579" t="s">
        <v>29</v>
      </c>
      <c r="W5579"/>
      <c r="X5579" t="s">
        <v>30</v>
      </c>
    </row>
    <row r="5580" spans="2:24">
      <c r="B5580" s="2" t="s">
        <v>8258</v>
      </c>
      <c r="C5580" s="1">
        <v>8098788838</v>
      </c>
      <c r="D5580" s="1"/>
      <c r="E5580" s="1"/>
      <c r="F5580" s="1"/>
      <c r="G5580" s="1" t="s">
        <v>45</v>
      </c>
      <c r="H5580" s="1" t="s">
        <v>57</v>
      </c>
      <c r="I5580"/>
      <c r="J5580"/>
      <c r="K5580"/>
      <c r="L5580"/>
      <c r="M5580"/>
      <c r="N5580"/>
      <c r="O5580"/>
      <c r="Q5580" t="s">
        <v>25</v>
      </c>
      <c r="R5580" s="1" t="s">
        <v>8259</v>
      </c>
      <c r="S5580" s="1"/>
      <c r="T5580" s="1" t="s">
        <v>946</v>
      </c>
      <c r="U5580" s="1" t="s">
        <v>179</v>
      </c>
      <c r="V5580" t="s">
        <v>29</v>
      </c>
      <c r="W5580"/>
      <c r="X5580" t="s">
        <v>30</v>
      </c>
    </row>
    <row r="5581" spans="2:24">
      <c r="B5581" s="2" t="s">
        <v>8260</v>
      </c>
      <c r="C5581" s="1">
        <v>9934025670</v>
      </c>
      <c r="D5581" s="1"/>
      <c r="E5581" s="1"/>
      <c r="F5581" s="1"/>
      <c r="G5581" s="1" t="s">
        <v>146</v>
      </c>
      <c r="H5581" s="1" t="s">
        <v>476</v>
      </c>
      <c r="I5581"/>
      <c r="J5581"/>
      <c r="K5581"/>
      <c r="L5581"/>
      <c r="M5581"/>
      <c r="N5581"/>
      <c r="O5581"/>
      <c r="Q5581" t="s">
        <v>25</v>
      </c>
      <c r="R5581" s="1"/>
      <c r="S5581" s="1"/>
      <c r="T5581" s="1" t="s">
        <v>849</v>
      </c>
      <c r="U5581" s="1" t="s">
        <v>284</v>
      </c>
      <c r="V5581" t="s">
        <v>29</v>
      </c>
      <c r="W5581"/>
      <c r="X5581" t="s">
        <v>30</v>
      </c>
    </row>
    <row r="5582" spans="2:24">
      <c r="B5582" s="2" t="s">
        <v>8261</v>
      </c>
      <c r="C5582" s="1">
        <v>8108938135</v>
      </c>
      <c r="D5582" s="1"/>
      <c r="E5582" s="1"/>
      <c r="F5582" s="1"/>
      <c r="G5582" s="1" t="s">
        <v>72</v>
      </c>
      <c r="H5582" s="1" t="s">
        <v>57</v>
      </c>
      <c r="I5582"/>
      <c r="J5582"/>
      <c r="K5582"/>
      <c r="L5582"/>
      <c r="M5582"/>
      <c r="N5582"/>
      <c r="O5582"/>
      <c r="Q5582" t="s">
        <v>25</v>
      </c>
      <c r="R5582" s="1" t="s">
        <v>8262</v>
      </c>
      <c r="S5582" s="1"/>
      <c r="T5582" s="1" t="s">
        <v>8263</v>
      </c>
      <c r="U5582" s="1" t="s">
        <v>33</v>
      </c>
      <c r="V5582" t="s">
        <v>29</v>
      </c>
      <c r="W5582"/>
      <c r="X5582" t="s">
        <v>30</v>
      </c>
    </row>
    <row r="5583" spans="2:24">
      <c r="B5583" s="2" t="s">
        <v>8264</v>
      </c>
      <c r="C5583" s="1">
        <v>7021829940</v>
      </c>
      <c r="D5583" s="1"/>
      <c r="E5583" s="1"/>
      <c r="F5583" s="1"/>
      <c r="G5583" s="1" t="s">
        <v>45</v>
      </c>
      <c r="H5583" s="1" t="s">
        <v>331</v>
      </c>
      <c r="I5583"/>
      <c r="J5583"/>
      <c r="K5583"/>
      <c r="L5583"/>
      <c r="M5583"/>
      <c r="N5583"/>
      <c r="O5583"/>
      <c r="Q5583" t="s">
        <v>25</v>
      </c>
      <c r="R5583" s="1"/>
      <c r="S5583" s="1"/>
      <c r="T5583" s="1" t="s">
        <v>2664</v>
      </c>
      <c r="U5583" s="1" t="s">
        <v>33</v>
      </c>
      <c r="V5583" t="s">
        <v>29</v>
      </c>
      <c r="W5583"/>
      <c r="X5583" t="s">
        <v>30</v>
      </c>
    </row>
    <row r="5584" spans="2:24">
      <c r="B5584" s="2" t="s">
        <v>8265</v>
      </c>
      <c r="C5584" s="1">
        <v>9810019251</v>
      </c>
      <c r="D5584" s="1"/>
      <c r="E5584" s="1"/>
      <c r="F5584" s="1"/>
      <c r="G5584" s="1" t="s">
        <v>72</v>
      </c>
      <c r="H5584" s="1" t="s">
        <v>57</v>
      </c>
      <c r="I5584"/>
      <c r="J5584"/>
      <c r="K5584"/>
      <c r="L5584"/>
      <c r="M5584"/>
      <c r="N5584"/>
      <c r="O5584"/>
      <c r="Q5584" t="s">
        <v>25</v>
      </c>
      <c r="R5584" s="1" t="s">
        <v>8266</v>
      </c>
      <c r="S5584" s="1"/>
      <c r="T5584" s="1" t="s">
        <v>39</v>
      </c>
      <c r="U5584" s="1" t="s">
        <v>28</v>
      </c>
      <c r="V5584" t="s">
        <v>29</v>
      </c>
      <c r="W5584"/>
      <c r="X5584" t="s">
        <v>30</v>
      </c>
    </row>
    <row r="5585" spans="2:24">
      <c r="B5585" s="2" t="s">
        <v>8267</v>
      </c>
      <c r="C5585" s="1">
        <v>9810559700</v>
      </c>
      <c r="D5585" s="1"/>
      <c r="E5585" s="1"/>
      <c r="F5585" s="1"/>
      <c r="G5585" s="1" t="s">
        <v>230</v>
      </c>
      <c r="H5585" s="1" t="s">
        <v>46</v>
      </c>
      <c r="I5585"/>
      <c r="J5585"/>
      <c r="K5585"/>
      <c r="L5585"/>
      <c r="M5585"/>
      <c r="N5585"/>
      <c r="O5585"/>
      <c r="Q5585" t="s">
        <v>25</v>
      </c>
      <c r="R5585" s="1"/>
      <c r="S5585" s="1"/>
      <c r="T5585" s="1" t="s">
        <v>2069</v>
      </c>
      <c r="U5585" s="1" t="s">
        <v>90</v>
      </c>
      <c r="V5585" t="s">
        <v>29</v>
      </c>
      <c r="W5585"/>
      <c r="X5585" t="s">
        <v>30</v>
      </c>
    </row>
    <row r="5586" spans="2:24">
      <c r="B5586" s="2" t="s">
        <v>8268</v>
      </c>
      <c r="C5586" s="1">
        <v>9310094846</v>
      </c>
      <c r="D5586" s="1"/>
      <c r="E5586" s="1"/>
      <c r="F5586" s="1"/>
      <c r="G5586" s="1" t="s">
        <v>56</v>
      </c>
      <c r="H5586" s="1" t="s">
        <v>695</v>
      </c>
      <c r="I5586"/>
      <c r="J5586"/>
      <c r="K5586"/>
      <c r="L5586"/>
      <c r="M5586"/>
      <c r="N5586"/>
      <c r="O5586"/>
      <c r="Q5586" t="s">
        <v>25</v>
      </c>
      <c r="R5586" s="1"/>
      <c r="S5586" s="1"/>
      <c r="T5586" s="1" t="s">
        <v>594</v>
      </c>
      <c r="U5586" s="1" t="s">
        <v>53</v>
      </c>
      <c r="V5586" t="s">
        <v>29</v>
      </c>
      <c r="W5586"/>
      <c r="X5586" t="s">
        <v>30</v>
      </c>
    </row>
    <row r="5587" spans="2:24">
      <c r="B5587" s="2" t="s">
        <v>8269</v>
      </c>
      <c r="C5587" s="1">
        <v>8814800943</v>
      </c>
      <c r="D5587" s="1"/>
      <c r="E5587" s="1"/>
      <c r="F5587" s="1"/>
      <c r="G5587" s="1" t="s">
        <v>6652</v>
      </c>
      <c r="H5587" s="1" t="s">
        <v>247</v>
      </c>
      <c r="I5587"/>
      <c r="J5587"/>
      <c r="K5587"/>
      <c r="L5587"/>
      <c r="M5587"/>
      <c r="N5587"/>
      <c r="O5587"/>
      <c r="Q5587" t="s">
        <v>25</v>
      </c>
      <c r="R5587" s="1"/>
      <c r="S5587" s="1"/>
      <c r="T5587" s="1" t="s">
        <v>789</v>
      </c>
      <c r="U5587" s="1" t="s">
        <v>53</v>
      </c>
      <c r="V5587" t="s">
        <v>29</v>
      </c>
      <c r="W5587"/>
      <c r="X5587" t="s">
        <v>30</v>
      </c>
    </row>
    <row r="5588" spans="2:24">
      <c r="B5588" s="2" t="s">
        <v>8270</v>
      </c>
      <c r="C5588" s="1">
        <v>9440581299</v>
      </c>
      <c r="D5588" s="1"/>
      <c r="E5588" s="1"/>
      <c r="F5588" s="1"/>
      <c r="G5588" s="1" t="s">
        <v>45</v>
      </c>
      <c r="H5588" s="1" t="s">
        <v>92</v>
      </c>
      <c r="I5588"/>
      <c r="J5588"/>
      <c r="K5588"/>
      <c r="L5588"/>
      <c r="M5588"/>
      <c r="N5588"/>
      <c r="O5588"/>
      <c r="Q5588" t="s">
        <v>25</v>
      </c>
      <c r="R5588" s="1"/>
      <c r="S5588" s="1"/>
      <c r="T5588" s="1" t="s">
        <v>809</v>
      </c>
      <c r="U5588" s="1" t="s">
        <v>276</v>
      </c>
      <c r="V5588" t="s">
        <v>29</v>
      </c>
      <c r="W5588"/>
      <c r="X5588" t="s">
        <v>30</v>
      </c>
    </row>
    <row r="5589" spans="2:24">
      <c r="B5589" s="2" t="s">
        <v>8271</v>
      </c>
      <c r="C5589" s="1">
        <v>9638438530</v>
      </c>
      <c r="D5589" s="1"/>
      <c r="E5589" s="1"/>
      <c r="F5589" s="1"/>
      <c r="G5589" s="1" t="s">
        <v>45</v>
      </c>
      <c r="H5589" s="1" t="s">
        <v>247</v>
      </c>
      <c r="I5589"/>
      <c r="J5589"/>
      <c r="K5589"/>
      <c r="L5589"/>
      <c r="M5589"/>
      <c r="N5589"/>
      <c r="O5589"/>
      <c r="Q5589" t="s">
        <v>25</v>
      </c>
      <c r="R5589" s="1" t="s">
        <v>8272</v>
      </c>
      <c r="S5589" s="1"/>
      <c r="T5589" s="1" t="s">
        <v>115</v>
      </c>
      <c r="U5589" s="1" t="s">
        <v>116</v>
      </c>
      <c r="V5589" t="s">
        <v>29</v>
      </c>
      <c r="W5589"/>
      <c r="X5589" t="s">
        <v>30</v>
      </c>
    </row>
    <row r="5590" spans="2:24">
      <c r="B5590" s="2" t="s">
        <v>8273</v>
      </c>
      <c r="C5590" s="1">
        <v>7976454587</v>
      </c>
      <c r="D5590" s="1"/>
      <c r="E5590" s="1"/>
      <c r="F5590" s="1"/>
      <c r="G5590" s="1" t="s">
        <v>72</v>
      </c>
      <c r="H5590" s="1" t="s">
        <v>46</v>
      </c>
      <c r="I5590"/>
      <c r="J5590"/>
      <c r="K5590"/>
      <c r="L5590"/>
      <c r="M5590"/>
      <c r="N5590"/>
      <c r="O5590"/>
      <c r="Q5590" t="s">
        <v>25</v>
      </c>
      <c r="R5590" s="1" t="s">
        <v>8274</v>
      </c>
      <c r="S5590" s="1"/>
      <c r="T5590" s="1" t="s">
        <v>313</v>
      </c>
      <c r="U5590" s="1" t="s">
        <v>43</v>
      </c>
      <c r="V5590" t="s">
        <v>29</v>
      </c>
      <c r="W5590"/>
      <c r="X5590" t="s">
        <v>30</v>
      </c>
    </row>
    <row r="5591" spans="2:24">
      <c r="B5591" s="2" t="s">
        <v>8275</v>
      </c>
      <c r="C5591" s="1">
        <v>9043692223</v>
      </c>
      <c r="D5591" s="1"/>
      <c r="E5591" s="1"/>
      <c r="F5591" s="1"/>
      <c r="G5591" s="1" t="s">
        <v>2644</v>
      </c>
      <c r="H5591" s="1" t="s">
        <v>46</v>
      </c>
      <c r="I5591"/>
      <c r="J5591"/>
      <c r="K5591"/>
      <c r="L5591"/>
      <c r="M5591"/>
      <c r="N5591"/>
      <c r="O5591"/>
      <c r="Q5591" t="s">
        <v>25</v>
      </c>
      <c r="R5591" s="1"/>
      <c r="S5591" s="1"/>
      <c r="T5591" s="1" t="s">
        <v>631</v>
      </c>
      <c r="U5591" s="1" t="s">
        <v>102</v>
      </c>
      <c r="V5591" t="s">
        <v>29</v>
      </c>
      <c r="W5591"/>
      <c r="X5591" t="s">
        <v>30</v>
      </c>
    </row>
    <row r="5592" spans="2:24">
      <c r="B5592" s="2" t="s">
        <v>8276</v>
      </c>
      <c r="C5592" s="1">
        <v>8097302231</v>
      </c>
      <c r="D5592" s="1"/>
      <c r="E5592" s="1"/>
      <c r="F5592" s="1"/>
      <c r="G5592" s="1" t="s">
        <v>2644</v>
      </c>
      <c r="H5592" s="1" t="s">
        <v>46</v>
      </c>
      <c r="I5592"/>
      <c r="J5592"/>
      <c r="K5592"/>
      <c r="L5592"/>
      <c r="M5592"/>
      <c r="N5592"/>
      <c r="O5592"/>
      <c r="Q5592" t="s">
        <v>25</v>
      </c>
      <c r="R5592" s="1"/>
      <c r="S5592" s="1"/>
      <c r="T5592" s="1" t="s">
        <v>211</v>
      </c>
      <c r="U5592" s="1" t="s">
        <v>33</v>
      </c>
      <c r="V5592" t="s">
        <v>29</v>
      </c>
      <c r="W5592"/>
      <c r="X5592" t="s">
        <v>30</v>
      </c>
    </row>
    <row r="5593" spans="2:24">
      <c r="B5593" s="2" t="s">
        <v>8277</v>
      </c>
      <c r="C5593" s="1">
        <v>9017714777</v>
      </c>
      <c r="D5593" s="1"/>
      <c r="E5593" s="1"/>
      <c r="F5593" s="1"/>
      <c r="G5593" s="1" t="s">
        <v>146</v>
      </c>
      <c r="H5593" s="1" t="s">
        <v>476</v>
      </c>
      <c r="I5593"/>
      <c r="J5593"/>
      <c r="K5593"/>
      <c r="L5593"/>
      <c r="M5593"/>
      <c r="N5593"/>
      <c r="O5593"/>
      <c r="Q5593" t="s">
        <v>25</v>
      </c>
      <c r="R5593" s="1" t="s">
        <v>8278</v>
      </c>
      <c r="S5593" s="1"/>
      <c r="T5593" s="1" t="s">
        <v>1970</v>
      </c>
      <c r="U5593" s="1" t="s">
        <v>78</v>
      </c>
      <c r="V5593" t="s">
        <v>29</v>
      </c>
      <c r="W5593"/>
      <c r="X5593" t="s">
        <v>30</v>
      </c>
    </row>
    <row r="5594" spans="2:24">
      <c r="B5594" s="2" t="s">
        <v>8279</v>
      </c>
      <c r="C5594" s="1">
        <v>8950768080</v>
      </c>
      <c r="D5594" s="1"/>
      <c r="E5594" s="1"/>
      <c r="F5594" s="1"/>
      <c r="G5594" s="1" t="s">
        <v>146</v>
      </c>
      <c r="H5594" s="1" t="s">
        <v>247</v>
      </c>
      <c r="I5594"/>
      <c r="J5594"/>
      <c r="K5594"/>
      <c r="L5594"/>
      <c r="M5594"/>
      <c r="N5594"/>
      <c r="O5594"/>
      <c r="Q5594" t="s">
        <v>25</v>
      </c>
      <c r="R5594" s="1"/>
      <c r="S5594" s="1"/>
      <c r="T5594" s="1" t="s">
        <v>1970</v>
      </c>
      <c r="U5594" s="1" t="s">
        <v>78</v>
      </c>
      <c r="V5594" t="s">
        <v>29</v>
      </c>
      <c r="W5594"/>
      <c r="X5594" t="s">
        <v>30</v>
      </c>
    </row>
    <row r="5595" spans="2:24">
      <c r="B5595" s="2" t="s">
        <v>8280</v>
      </c>
      <c r="C5595" s="1">
        <v>9728377077</v>
      </c>
      <c r="D5595" s="1"/>
      <c r="E5595" s="1"/>
      <c r="F5595" s="1"/>
      <c r="G5595" s="1" t="s">
        <v>146</v>
      </c>
      <c r="H5595" s="1" t="s">
        <v>331</v>
      </c>
      <c r="I5595"/>
      <c r="J5595"/>
      <c r="K5595"/>
      <c r="L5595"/>
      <c r="M5595"/>
      <c r="N5595"/>
      <c r="O5595"/>
      <c r="Q5595" t="s">
        <v>25</v>
      </c>
      <c r="R5595" s="1" t="s">
        <v>8281</v>
      </c>
      <c r="S5595" s="1"/>
      <c r="T5595" s="1" t="s">
        <v>1970</v>
      </c>
      <c r="U5595" s="1" t="s">
        <v>78</v>
      </c>
      <c r="V5595" t="s">
        <v>29</v>
      </c>
      <c r="W5595"/>
      <c r="X5595" t="s">
        <v>30</v>
      </c>
    </row>
    <row r="5596" spans="2:24">
      <c r="B5596" s="2" t="s">
        <v>8282</v>
      </c>
      <c r="C5596" s="1">
        <v>9896025948</v>
      </c>
      <c r="D5596" s="1"/>
      <c r="E5596" s="1"/>
      <c r="F5596" s="1"/>
      <c r="G5596" s="1" t="s">
        <v>146</v>
      </c>
      <c r="H5596" s="1" t="s">
        <v>331</v>
      </c>
      <c r="I5596"/>
      <c r="J5596"/>
      <c r="K5596"/>
      <c r="L5596"/>
      <c r="M5596"/>
      <c r="N5596"/>
      <c r="O5596"/>
      <c r="Q5596" t="s">
        <v>25</v>
      </c>
      <c r="R5596" s="1"/>
      <c r="S5596" s="1"/>
      <c r="T5596" s="1" t="s">
        <v>1428</v>
      </c>
      <c r="U5596" s="1" t="s">
        <v>78</v>
      </c>
      <c r="V5596" t="s">
        <v>29</v>
      </c>
      <c r="W5596"/>
      <c r="X5596" t="s">
        <v>30</v>
      </c>
    </row>
    <row r="5597" spans="2:24">
      <c r="B5597" s="2" t="s">
        <v>8283</v>
      </c>
      <c r="C5597" s="1">
        <v>8800769978</v>
      </c>
      <c r="D5597" s="1"/>
      <c r="E5597" s="1"/>
      <c r="F5597" s="1"/>
      <c r="G5597" s="1" t="s">
        <v>146</v>
      </c>
      <c r="H5597" s="1" t="s">
        <v>331</v>
      </c>
      <c r="I5597"/>
      <c r="J5597"/>
      <c r="K5597"/>
      <c r="L5597"/>
      <c r="M5597"/>
      <c r="N5597"/>
      <c r="O5597"/>
      <c r="Q5597" t="s">
        <v>25</v>
      </c>
      <c r="R5597" s="1" t="s">
        <v>8284</v>
      </c>
      <c r="S5597" s="1"/>
      <c r="T5597" s="1" t="s">
        <v>301</v>
      </c>
      <c r="U5597" s="1" t="s">
        <v>53</v>
      </c>
      <c r="V5597" t="s">
        <v>29</v>
      </c>
      <c r="W5597"/>
      <c r="X5597" t="s">
        <v>30</v>
      </c>
    </row>
    <row r="5598" spans="2:24">
      <c r="B5598" s="2" t="s">
        <v>8285</v>
      </c>
      <c r="C5598" s="1">
        <v>9891556745</v>
      </c>
      <c r="D5598" s="1"/>
      <c r="E5598" s="1"/>
      <c r="F5598" s="1"/>
      <c r="G5598" s="1" t="s">
        <v>146</v>
      </c>
      <c r="H5598" s="1" t="s">
        <v>247</v>
      </c>
      <c r="I5598"/>
      <c r="J5598"/>
      <c r="K5598"/>
      <c r="L5598"/>
      <c r="M5598"/>
      <c r="N5598"/>
      <c r="O5598"/>
      <c r="Q5598" t="s">
        <v>25</v>
      </c>
      <c r="R5598" s="1" t="s">
        <v>8286</v>
      </c>
      <c r="S5598" s="1"/>
      <c r="T5598" s="1" t="s">
        <v>301</v>
      </c>
      <c r="U5598" s="1" t="s">
        <v>53</v>
      </c>
      <c r="V5598" t="s">
        <v>29</v>
      </c>
      <c r="W5598"/>
      <c r="X5598" t="s">
        <v>30</v>
      </c>
    </row>
    <row r="5599" spans="2:24">
      <c r="B5599" s="2" t="s">
        <v>8287</v>
      </c>
      <c r="C5599" s="1">
        <v>7533062300</v>
      </c>
      <c r="D5599" s="1"/>
      <c r="E5599" s="1"/>
      <c r="F5599" s="1"/>
      <c r="G5599" s="1" t="s">
        <v>45</v>
      </c>
      <c r="H5599" s="1" t="s">
        <v>92</v>
      </c>
      <c r="I5599"/>
      <c r="J5599"/>
      <c r="K5599"/>
      <c r="L5599"/>
      <c r="M5599"/>
      <c r="N5599"/>
      <c r="O5599"/>
      <c r="Q5599" t="s">
        <v>25</v>
      </c>
      <c r="R5599" s="1" t="s">
        <v>8288</v>
      </c>
      <c r="S5599" s="1"/>
      <c r="T5599" s="1" t="s">
        <v>1079</v>
      </c>
      <c r="U5599" s="1" t="s">
        <v>53</v>
      </c>
      <c r="V5599" t="s">
        <v>29</v>
      </c>
      <c r="W5599"/>
      <c r="X5599" t="s">
        <v>30</v>
      </c>
    </row>
    <row r="5600" spans="2:24">
      <c r="B5600" s="2" t="s">
        <v>8289</v>
      </c>
      <c r="C5600" s="1">
        <v>9888078080</v>
      </c>
      <c r="D5600" s="1"/>
      <c r="E5600" s="1"/>
      <c r="F5600" s="1"/>
      <c r="G5600" s="1" t="s">
        <v>1942</v>
      </c>
      <c r="H5600" s="1" t="s">
        <v>331</v>
      </c>
      <c r="I5600"/>
      <c r="J5600"/>
      <c r="K5600"/>
      <c r="L5600"/>
      <c r="M5600"/>
      <c r="N5600"/>
      <c r="O5600"/>
      <c r="Q5600" t="s">
        <v>25</v>
      </c>
      <c r="R5600" s="1" t="s">
        <v>8290</v>
      </c>
      <c r="S5600" s="1"/>
      <c r="T5600" s="1" t="s">
        <v>181</v>
      </c>
      <c r="U5600" s="1" t="s">
        <v>182</v>
      </c>
      <c r="V5600" t="s">
        <v>29</v>
      </c>
      <c r="W5600"/>
      <c r="X5600" t="s">
        <v>30</v>
      </c>
    </row>
    <row r="5601" spans="2:24">
      <c r="B5601" s="2" t="s">
        <v>8291</v>
      </c>
      <c r="C5601" s="1">
        <v>9604248248</v>
      </c>
      <c r="D5601" s="1"/>
      <c r="E5601" s="1"/>
      <c r="F5601" s="1"/>
      <c r="G5601" s="1" t="s">
        <v>56</v>
      </c>
      <c r="H5601" s="1" t="s">
        <v>57</v>
      </c>
      <c r="I5601"/>
      <c r="J5601"/>
      <c r="K5601"/>
      <c r="L5601"/>
      <c r="M5601"/>
      <c r="N5601"/>
      <c r="O5601"/>
      <c r="Q5601" t="s">
        <v>25</v>
      </c>
      <c r="R5601" s="1" t="s">
        <v>8292</v>
      </c>
      <c r="S5601" s="1"/>
      <c r="T5601" s="1" t="s">
        <v>137</v>
      </c>
      <c r="U5601" s="1" t="s">
        <v>33</v>
      </c>
      <c r="V5601" t="s">
        <v>29</v>
      </c>
      <c r="W5601"/>
      <c r="X5601" t="s">
        <v>30</v>
      </c>
    </row>
    <row r="5602" spans="2:24">
      <c r="B5602" s="2" t="s">
        <v>8293</v>
      </c>
      <c r="C5602" s="1">
        <v>7698018252</v>
      </c>
      <c r="D5602" s="1"/>
      <c r="E5602" s="1"/>
      <c r="F5602" s="1"/>
      <c r="G5602" s="1" t="s">
        <v>72</v>
      </c>
      <c r="H5602" s="1" t="s">
        <v>1065</v>
      </c>
      <c r="I5602"/>
      <c r="J5602"/>
      <c r="K5602"/>
      <c r="L5602"/>
      <c r="M5602"/>
      <c r="N5602"/>
      <c r="O5602"/>
      <c r="Q5602" t="s">
        <v>25</v>
      </c>
      <c r="R5602" s="1" t="s">
        <v>8294</v>
      </c>
      <c r="S5602" s="1"/>
      <c r="T5602" s="1" t="s">
        <v>8295</v>
      </c>
      <c r="U5602" s="1" t="s">
        <v>116</v>
      </c>
      <c r="V5602" t="s">
        <v>29</v>
      </c>
      <c r="W5602"/>
      <c r="X5602" t="s">
        <v>30</v>
      </c>
    </row>
    <row r="5603" spans="2:24">
      <c r="B5603" s="2" t="s">
        <v>8296</v>
      </c>
      <c r="C5603" s="1">
        <v>9284919240</v>
      </c>
      <c r="D5603" s="1"/>
      <c r="E5603" s="1"/>
      <c r="F5603" s="1"/>
      <c r="G5603" s="1" t="s">
        <v>56</v>
      </c>
      <c r="H5603" s="1" t="s">
        <v>57</v>
      </c>
      <c r="I5603"/>
      <c r="J5603"/>
      <c r="K5603"/>
      <c r="L5603"/>
      <c r="M5603"/>
      <c r="N5603"/>
      <c r="O5603"/>
      <c r="Q5603" t="s">
        <v>25</v>
      </c>
      <c r="R5603" s="1" t="s">
        <v>8297</v>
      </c>
      <c r="S5603" s="1"/>
      <c r="T5603" s="1" t="s">
        <v>8298</v>
      </c>
      <c r="U5603" s="1" t="s">
        <v>319</v>
      </c>
      <c r="V5603" t="s">
        <v>29</v>
      </c>
      <c r="W5603"/>
      <c r="X5603" t="s">
        <v>30</v>
      </c>
    </row>
    <row r="5604" spans="2:24">
      <c r="B5604" s="2" t="s">
        <v>8299</v>
      </c>
      <c r="C5604" s="1">
        <v>9677013267</v>
      </c>
      <c r="D5604" s="1"/>
      <c r="E5604" s="1"/>
      <c r="F5604" s="1"/>
      <c r="G5604" s="1" t="s">
        <v>45</v>
      </c>
      <c r="H5604" s="1" t="s">
        <v>331</v>
      </c>
      <c r="I5604"/>
      <c r="J5604"/>
      <c r="K5604"/>
      <c r="L5604"/>
      <c r="M5604"/>
      <c r="N5604"/>
      <c r="O5604"/>
      <c r="Q5604" t="s">
        <v>25</v>
      </c>
      <c r="R5604" s="1" t="s">
        <v>8300</v>
      </c>
      <c r="S5604" s="1"/>
      <c r="T5604" s="1" t="s">
        <v>849</v>
      </c>
      <c r="U5604" s="1" t="s">
        <v>284</v>
      </c>
      <c r="V5604" t="s">
        <v>29</v>
      </c>
      <c r="W5604"/>
      <c r="X5604" t="s">
        <v>30</v>
      </c>
    </row>
    <row r="5605" spans="2:24">
      <c r="B5605" s="2" t="s">
        <v>8301</v>
      </c>
      <c r="C5605" s="1">
        <v>9811777324</v>
      </c>
      <c r="D5605" s="1"/>
      <c r="E5605" s="1"/>
      <c r="F5605" s="1"/>
      <c r="G5605" s="1" t="s">
        <v>146</v>
      </c>
      <c r="H5605" s="1" t="s">
        <v>247</v>
      </c>
      <c r="I5605"/>
      <c r="J5605"/>
      <c r="K5605"/>
      <c r="L5605"/>
      <c r="M5605"/>
      <c r="N5605"/>
      <c r="O5605"/>
      <c r="Q5605" t="s">
        <v>25</v>
      </c>
      <c r="R5605" s="1"/>
      <c r="S5605" s="1"/>
      <c r="T5605" s="1" t="s">
        <v>423</v>
      </c>
      <c r="U5605" s="1" t="s">
        <v>28</v>
      </c>
      <c r="V5605" t="s">
        <v>29</v>
      </c>
      <c r="W5605"/>
      <c r="X5605" t="s">
        <v>30</v>
      </c>
    </row>
    <row r="5606" spans="2:24">
      <c r="B5606" s="2" t="s">
        <v>8302</v>
      </c>
      <c r="C5606" s="1">
        <v>9158852222</v>
      </c>
      <c r="D5606" s="1"/>
      <c r="E5606" s="1"/>
      <c r="F5606" s="1"/>
      <c r="G5606" s="1" t="s">
        <v>72</v>
      </c>
      <c r="H5606" s="1" t="s">
        <v>46</v>
      </c>
      <c r="I5606"/>
      <c r="J5606"/>
      <c r="K5606"/>
      <c r="L5606"/>
      <c r="M5606"/>
      <c r="N5606"/>
      <c r="O5606"/>
      <c r="Q5606" t="s">
        <v>25</v>
      </c>
      <c r="R5606" s="1" t="s">
        <v>8303</v>
      </c>
      <c r="S5606" s="1"/>
      <c r="T5606" s="1" t="s">
        <v>498</v>
      </c>
      <c r="U5606" s="1" t="s">
        <v>33</v>
      </c>
      <c r="V5606" t="s">
        <v>29</v>
      </c>
      <c r="W5606"/>
      <c r="X5606" t="s">
        <v>30</v>
      </c>
    </row>
    <row r="5607" spans="2:24">
      <c r="B5607" s="2" t="s">
        <v>8304</v>
      </c>
      <c r="C5607" s="1">
        <v>9711897697</v>
      </c>
      <c r="D5607" s="1"/>
      <c r="E5607" s="1"/>
      <c r="F5607" s="1"/>
      <c r="G5607" s="1" t="s">
        <v>56</v>
      </c>
      <c r="H5607" s="1" t="s">
        <v>46</v>
      </c>
      <c r="I5607"/>
      <c r="J5607"/>
      <c r="K5607"/>
      <c r="L5607"/>
      <c r="M5607"/>
      <c r="N5607"/>
      <c r="O5607"/>
      <c r="Q5607" t="s">
        <v>25</v>
      </c>
      <c r="R5607" s="1"/>
      <c r="S5607" s="1"/>
      <c r="T5607" s="1" t="s">
        <v>423</v>
      </c>
      <c r="U5607" s="1" t="s">
        <v>28</v>
      </c>
      <c r="V5607" t="s">
        <v>29</v>
      </c>
      <c r="W5607"/>
      <c r="X5607" t="s">
        <v>30</v>
      </c>
    </row>
    <row r="5608" spans="2:24">
      <c r="B5608" s="2" t="s">
        <v>8305</v>
      </c>
      <c r="C5608" s="1">
        <v>9832073587</v>
      </c>
      <c r="D5608" s="1"/>
      <c r="E5608" s="1"/>
      <c r="F5608" s="1"/>
      <c r="G5608" s="1" t="s">
        <v>45</v>
      </c>
      <c r="H5608" s="1" t="s">
        <v>409</v>
      </c>
      <c r="I5608"/>
      <c r="J5608"/>
      <c r="K5608"/>
      <c r="L5608"/>
      <c r="M5608"/>
      <c r="N5608"/>
      <c r="O5608"/>
      <c r="Q5608" t="s">
        <v>25</v>
      </c>
      <c r="R5608" s="1"/>
      <c r="S5608" s="1"/>
      <c r="T5608" s="1" t="s">
        <v>4620</v>
      </c>
      <c r="U5608" s="1" t="s">
        <v>70</v>
      </c>
      <c r="V5608" t="s">
        <v>29</v>
      </c>
      <c r="W5608"/>
      <c r="X5608" t="s">
        <v>30</v>
      </c>
    </row>
    <row r="5609" spans="2:24">
      <c r="B5609" s="2" t="s">
        <v>8306</v>
      </c>
      <c r="C5609" s="1">
        <f>919811112453</f>
        <v>919811112453</v>
      </c>
      <c r="D5609" s="1"/>
      <c r="E5609" s="1"/>
      <c r="F5609" s="1"/>
      <c r="G5609" s="1" t="s">
        <v>146</v>
      </c>
      <c r="H5609" s="1" t="s">
        <v>247</v>
      </c>
      <c r="I5609"/>
      <c r="J5609"/>
      <c r="K5609"/>
      <c r="L5609"/>
      <c r="M5609"/>
      <c r="N5609"/>
      <c r="O5609"/>
      <c r="Q5609" t="s">
        <v>25</v>
      </c>
      <c r="R5609" s="1" t="s">
        <v>8307</v>
      </c>
      <c r="S5609" s="1"/>
      <c r="T5609" s="1" t="s">
        <v>93</v>
      </c>
      <c r="U5609" s="1" t="s">
        <v>53</v>
      </c>
      <c r="V5609" t="s">
        <v>29</v>
      </c>
      <c r="W5609"/>
      <c r="X5609" t="s">
        <v>30</v>
      </c>
    </row>
    <row r="5610" spans="2:24">
      <c r="B5610" s="2" t="s">
        <v>8308</v>
      </c>
      <c r="C5610" s="1">
        <v>7303855185</v>
      </c>
      <c r="D5610" s="1"/>
      <c r="E5610" s="1"/>
      <c r="F5610" s="1"/>
      <c r="G5610" s="1" t="s">
        <v>72</v>
      </c>
      <c r="H5610" s="1" t="s">
        <v>46</v>
      </c>
      <c r="I5610"/>
      <c r="J5610"/>
      <c r="K5610"/>
      <c r="L5610"/>
      <c r="M5610"/>
      <c r="N5610"/>
      <c r="O5610"/>
      <c r="Q5610" t="s">
        <v>25</v>
      </c>
      <c r="R5610" s="1"/>
      <c r="S5610" s="1"/>
      <c r="T5610" s="1" t="s">
        <v>356</v>
      </c>
      <c r="U5610" s="1" t="s">
        <v>78</v>
      </c>
      <c r="V5610" t="s">
        <v>29</v>
      </c>
      <c r="W5610"/>
      <c r="X5610" t="s">
        <v>30</v>
      </c>
    </row>
    <row r="5611" spans="2:24">
      <c r="B5611" s="2" t="s">
        <v>8309</v>
      </c>
      <c r="C5611" s="1">
        <v>9810069672</v>
      </c>
      <c r="D5611" s="1"/>
      <c r="E5611" s="1"/>
      <c r="F5611" s="1"/>
      <c r="G5611" s="1" t="s">
        <v>2849</v>
      </c>
      <c r="H5611" s="1" t="s">
        <v>46</v>
      </c>
      <c r="I5611"/>
      <c r="J5611"/>
      <c r="K5611"/>
      <c r="L5611"/>
      <c r="M5611"/>
      <c r="N5611"/>
      <c r="O5611"/>
      <c r="Q5611" t="s">
        <v>25</v>
      </c>
      <c r="R5611" s="1"/>
      <c r="S5611" s="1"/>
      <c r="T5611" s="1" t="s">
        <v>594</v>
      </c>
      <c r="U5611" s="1" t="s">
        <v>53</v>
      </c>
      <c r="V5611" t="s">
        <v>29</v>
      </c>
      <c r="W5611"/>
      <c r="X5611" t="s">
        <v>30</v>
      </c>
    </row>
    <row r="5612" spans="2:24">
      <c r="B5612" s="2" t="s">
        <v>8310</v>
      </c>
      <c r="C5612" s="1">
        <v>9332454255</v>
      </c>
      <c r="D5612" s="1"/>
      <c r="E5612" s="1"/>
      <c r="F5612" s="1"/>
      <c r="G5612" s="1" t="s">
        <v>45</v>
      </c>
      <c r="H5612" s="1" t="s">
        <v>57</v>
      </c>
      <c r="I5612"/>
      <c r="J5612"/>
      <c r="K5612"/>
      <c r="L5612"/>
      <c r="M5612"/>
      <c r="N5612"/>
      <c r="O5612"/>
      <c r="Q5612" t="s">
        <v>25</v>
      </c>
      <c r="R5612" s="1"/>
      <c r="S5612" s="1"/>
      <c r="T5612" s="1" t="s">
        <v>8311</v>
      </c>
      <c r="U5612" s="1" t="s">
        <v>8312</v>
      </c>
      <c r="V5612" t="s">
        <v>29</v>
      </c>
      <c r="W5612"/>
      <c r="X5612" t="s">
        <v>30</v>
      </c>
    </row>
    <row r="5613" spans="2:24">
      <c r="B5613" s="2" t="s">
        <v>8313</v>
      </c>
      <c r="C5613" s="1">
        <v>9312990655</v>
      </c>
      <c r="D5613" s="1"/>
      <c r="E5613" s="1"/>
      <c r="F5613" s="1"/>
      <c r="G5613" s="1" t="s">
        <v>72</v>
      </c>
      <c r="H5613" s="1" t="s">
        <v>57</v>
      </c>
      <c r="I5613"/>
      <c r="J5613"/>
      <c r="K5613"/>
      <c r="L5613"/>
      <c r="M5613"/>
      <c r="N5613"/>
      <c r="O5613"/>
      <c r="Q5613" t="s">
        <v>25</v>
      </c>
      <c r="R5613" s="1" t="s">
        <v>8314</v>
      </c>
      <c r="S5613" s="1"/>
      <c r="T5613" s="1" t="s">
        <v>423</v>
      </c>
      <c r="U5613" s="1" t="s">
        <v>28</v>
      </c>
      <c r="V5613" t="s">
        <v>29</v>
      </c>
      <c r="W5613"/>
      <c r="X5613" t="s">
        <v>30</v>
      </c>
    </row>
    <row r="5614" spans="2:24">
      <c r="B5614" s="2" t="s">
        <v>8315</v>
      </c>
      <c r="C5614" s="1">
        <v>8744990179</v>
      </c>
      <c r="D5614" s="1"/>
      <c r="E5614" s="1"/>
      <c r="F5614" s="1"/>
      <c r="G5614" s="1" t="s">
        <v>146</v>
      </c>
      <c r="H5614" s="1" t="s">
        <v>476</v>
      </c>
      <c r="I5614"/>
      <c r="J5614"/>
      <c r="K5614"/>
      <c r="L5614"/>
      <c r="M5614"/>
      <c r="N5614"/>
      <c r="O5614"/>
      <c r="Q5614" t="s">
        <v>25</v>
      </c>
      <c r="R5614" s="1"/>
      <c r="S5614" s="1"/>
      <c r="T5614" s="1" t="s">
        <v>39</v>
      </c>
      <c r="U5614" s="1" t="s">
        <v>28</v>
      </c>
      <c r="V5614" t="s">
        <v>29</v>
      </c>
      <c r="W5614"/>
      <c r="X5614" t="s">
        <v>30</v>
      </c>
    </row>
    <row r="5615" spans="2:24">
      <c r="B5615" s="2" t="s">
        <v>8316</v>
      </c>
      <c r="C5615" s="1">
        <v>8595026441</v>
      </c>
      <c r="D5615" s="1"/>
      <c r="E5615" s="1"/>
      <c r="F5615" s="1"/>
      <c r="G5615" s="1" t="s">
        <v>146</v>
      </c>
      <c r="H5615" s="1" t="s">
        <v>247</v>
      </c>
      <c r="I5615"/>
      <c r="J5615"/>
      <c r="K5615"/>
      <c r="L5615"/>
      <c r="M5615"/>
      <c r="N5615"/>
      <c r="O5615"/>
      <c r="Q5615" t="s">
        <v>25</v>
      </c>
      <c r="R5615" s="1" t="s">
        <v>8317</v>
      </c>
      <c r="S5615" s="1"/>
      <c r="T5615" s="1" t="s">
        <v>1079</v>
      </c>
      <c r="U5615" s="1" t="s">
        <v>53</v>
      </c>
      <c r="V5615" t="s">
        <v>29</v>
      </c>
      <c r="W5615"/>
      <c r="X5615" t="s">
        <v>30</v>
      </c>
    </row>
    <row r="5616" spans="2:24">
      <c r="B5616" s="2" t="s">
        <v>8318</v>
      </c>
      <c r="C5616" s="1">
        <v>9878519354</v>
      </c>
      <c r="D5616" s="1"/>
      <c r="E5616" s="1"/>
      <c r="F5616" s="1"/>
      <c r="G5616" s="1" t="s">
        <v>146</v>
      </c>
      <c r="H5616" s="1" t="s">
        <v>1268</v>
      </c>
      <c r="I5616"/>
      <c r="J5616"/>
      <c r="K5616"/>
      <c r="L5616"/>
      <c r="M5616"/>
      <c r="N5616"/>
      <c r="O5616"/>
      <c r="Q5616" t="s">
        <v>25</v>
      </c>
      <c r="R5616" s="1" t="s">
        <v>8319</v>
      </c>
      <c r="S5616" s="1"/>
      <c r="T5616" s="1" t="s">
        <v>1779</v>
      </c>
      <c r="U5616" s="1" t="s">
        <v>90</v>
      </c>
      <c r="V5616" t="s">
        <v>29</v>
      </c>
      <c r="W5616"/>
      <c r="X5616" t="s">
        <v>30</v>
      </c>
    </row>
    <row r="5617" spans="2:24">
      <c r="B5617" s="2" t="s">
        <v>8320</v>
      </c>
      <c r="C5617" s="1">
        <v>9864505241</v>
      </c>
      <c r="D5617" s="1"/>
      <c r="E5617" s="1"/>
      <c r="F5617" s="1"/>
      <c r="G5617" s="1" t="s">
        <v>72</v>
      </c>
      <c r="H5617" s="1" t="s">
        <v>57</v>
      </c>
      <c r="I5617"/>
      <c r="J5617"/>
      <c r="K5617"/>
      <c r="L5617"/>
      <c r="M5617"/>
      <c r="N5617"/>
      <c r="O5617"/>
      <c r="Q5617" t="s">
        <v>25</v>
      </c>
      <c r="R5617" s="1"/>
      <c r="S5617" s="1"/>
      <c r="T5617" s="1" t="s">
        <v>1896</v>
      </c>
      <c r="U5617" s="1" t="s">
        <v>37</v>
      </c>
      <c r="V5617" t="s">
        <v>29</v>
      </c>
      <c r="W5617"/>
      <c r="X5617" t="s">
        <v>30</v>
      </c>
    </row>
    <row r="5618" spans="2:24">
      <c r="B5618" s="2" t="s">
        <v>8321</v>
      </c>
      <c r="C5618" s="1">
        <v>9415253929</v>
      </c>
      <c r="D5618" s="1"/>
      <c r="E5618" s="1"/>
      <c r="F5618" s="1"/>
      <c r="G5618" s="1" t="s">
        <v>146</v>
      </c>
      <c r="H5618" s="1" t="s">
        <v>476</v>
      </c>
      <c r="I5618"/>
      <c r="J5618"/>
      <c r="K5618"/>
      <c r="L5618"/>
      <c r="M5618"/>
      <c r="N5618"/>
      <c r="O5618"/>
      <c r="Q5618" t="s">
        <v>25</v>
      </c>
      <c r="R5618" s="1" t="s">
        <v>8322</v>
      </c>
      <c r="S5618" s="1"/>
      <c r="T5618" s="1" t="s">
        <v>294</v>
      </c>
      <c r="U5618" s="1" t="s">
        <v>28</v>
      </c>
      <c r="V5618" t="s">
        <v>29</v>
      </c>
      <c r="W5618"/>
      <c r="X5618" t="s">
        <v>30</v>
      </c>
    </row>
    <row r="5619" spans="2:24">
      <c r="B5619" s="2" t="s">
        <v>8323</v>
      </c>
      <c r="C5619" s="1">
        <v>8368330159</v>
      </c>
      <c r="D5619" s="1"/>
      <c r="E5619" s="1"/>
      <c r="F5619" s="1"/>
      <c r="G5619" s="1" t="s">
        <v>72</v>
      </c>
      <c r="H5619" s="1" t="s">
        <v>46</v>
      </c>
      <c r="I5619"/>
      <c r="J5619"/>
      <c r="K5619"/>
      <c r="L5619"/>
      <c r="M5619"/>
      <c r="N5619"/>
      <c r="O5619"/>
      <c r="Q5619" t="s">
        <v>25</v>
      </c>
      <c r="R5619" s="1"/>
      <c r="S5619" s="1"/>
      <c r="T5619" s="1" t="s">
        <v>73</v>
      </c>
      <c r="U5619" s="1" t="s">
        <v>53</v>
      </c>
      <c r="V5619" t="s">
        <v>29</v>
      </c>
      <c r="W5619"/>
      <c r="X5619" t="s">
        <v>30</v>
      </c>
    </row>
    <row r="5620" spans="2:24">
      <c r="B5620" s="2" t="s">
        <v>8324</v>
      </c>
      <c r="C5620" s="1">
        <v>7009653300</v>
      </c>
      <c r="D5620" s="1"/>
      <c r="E5620" s="1"/>
      <c r="F5620" s="1"/>
      <c r="G5620" s="1" t="s">
        <v>146</v>
      </c>
      <c r="H5620" s="1" t="s">
        <v>1268</v>
      </c>
      <c r="I5620"/>
      <c r="J5620"/>
      <c r="K5620"/>
      <c r="L5620"/>
      <c r="M5620"/>
      <c r="N5620"/>
      <c r="O5620"/>
      <c r="Q5620" t="s">
        <v>25</v>
      </c>
      <c r="R5620" s="1"/>
      <c r="S5620" s="1"/>
      <c r="T5620" s="1" t="s">
        <v>4566</v>
      </c>
      <c r="U5620" s="1" t="s">
        <v>90</v>
      </c>
      <c r="V5620" t="s">
        <v>29</v>
      </c>
      <c r="W5620"/>
      <c r="X5620" t="s">
        <v>30</v>
      </c>
    </row>
    <row r="5621" spans="2:24">
      <c r="B5621" s="2" t="s">
        <v>8325</v>
      </c>
      <c r="C5621" s="1">
        <v>9998925885</v>
      </c>
      <c r="D5621" s="1"/>
      <c r="E5621" s="1"/>
      <c r="F5621" s="1"/>
      <c r="G5621" s="1" t="s">
        <v>45</v>
      </c>
      <c r="H5621" s="1" t="s">
        <v>57</v>
      </c>
      <c r="I5621"/>
      <c r="J5621"/>
      <c r="K5621"/>
      <c r="L5621"/>
      <c r="M5621"/>
      <c r="N5621"/>
      <c r="O5621"/>
      <c r="Q5621" t="s">
        <v>25</v>
      </c>
      <c r="R5621" s="1" t="s">
        <v>8326</v>
      </c>
      <c r="S5621" s="1"/>
      <c r="T5621" s="1" t="s">
        <v>8327</v>
      </c>
      <c r="U5621" s="1" t="s">
        <v>116</v>
      </c>
      <c r="V5621" t="s">
        <v>29</v>
      </c>
      <c r="W5621"/>
      <c r="X5621" t="s">
        <v>30</v>
      </c>
    </row>
    <row r="5622" spans="2:24">
      <c r="B5622" s="2" t="s">
        <v>8328</v>
      </c>
      <c r="C5622" s="1">
        <v>9751098088</v>
      </c>
      <c r="D5622" s="1"/>
      <c r="E5622" s="1"/>
      <c r="F5622" s="1"/>
      <c r="G5622" s="1" t="s">
        <v>45</v>
      </c>
      <c r="H5622" s="1" t="s">
        <v>331</v>
      </c>
      <c r="I5622"/>
      <c r="J5622"/>
      <c r="K5622"/>
      <c r="L5622"/>
      <c r="M5622"/>
      <c r="N5622"/>
      <c r="O5622"/>
      <c r="Q5622" t="s">
        <v>25</v>
      </c>
      <c r="R5622" s="1" t="s">
        <v>8329</v>
      </c>
      <c r="S5622" s="1"/>
      <c r="T5622" s="1" t="s">
        <v>972</v>
      </c>
      <c r="U5622" s="1" t="s">
        <v>179</v>
      </c>
      <c r="V5622" t="s">
        <v>29</v>
      </c>
      <c r="W5622"/>
      <c r="X5622" t="s">
        <v>30</v>
      </c>
    </row>
    <row r="5623" spans="2:24">
      <c r="B5623" s="2" t="s">
        <v>8330</v>
      </c>
      <c r="C5623" s="1">
        <v>8826676895</v>
      </c>
      <c r="D5623" s="1"/>
      <c r="E5623" s="1"/>
      <c r="F5623" s="1"/>
      <c r="G5623" s="1" t="s">
        <v>731</v>
      </c>
      <c r="H5623" s="1" t="s">
        <v>46</v>
      </c>
      <c r="I5623"/>
      <c r="J5623"/>
      <c r="K5623"/>
      <c r="L5623"/>
      <c r="M5623"/>
      <c r="N5623"/>
      <c r="O5623"/>
      <c r="Q5623" t="s">
        <v>25</v>
      </c>
      <c r="R5623" s="1" t="s">
        <v>8331</v>
      </c>
      <c r="S5623" s="1"/>
      <c r="T5623" s="1" t="s">
        <v>423</v>
      </c>
      <c r="U5623" s="1" t="s">
        <v>28</v>
      </c>
      <c r="V5623" t="s">
        <v>29</v>
      </c>
      <c r="W5623"/>
      <c r="X5623" t="s">
        <v>30</v>
      </c>
    </row>
    <row r="5624" spans="2:24">
      <c r="B5624" s="2" t="s">
        <v>8332</v>
      </c>
      <c r="C5624" s="1">
        <v>9313773019</v>
      </c>
      <c r="D5624" s="1"/>
      <c r="E5624" s="1"/>
      <c r="F5624" s="1"/>
      <c r="G5624" s="1" t="s">
        <v>146</v>
      </c>
      <c r="H5624" s="1" t="s">
        <v>247</v>
      </c>
      <c r="I5624"/>
      <c r="J5624"/>
      <c r="K5624"/>
      <c r="L5624"/>
      <c r="M5624"/>
      <c r="N5624"/>
      <c r="O5624"/>
      <c r="Q5624" t="s">
        <v>25</v>
      </c>
      <c r="R5624" s="1"/>
      <c r="S5624" s="1"/>
      <c r="T5624" s="1" t="s">
        <v>374</v>
      </c>
      <c r="U5624" s="1" t="s">
        <v>78</v>
      </c>
      <c r="V5624" t="s">
        <v>29</v>
      </c>
      <c r="W5624"/>
      <c r="X5624" t="s">
        <v>30</v>
      </c>
    </row>
    <row r="5625" spans="2:24">
      <c r="B5625" s="2" t="s">
        <v>8333</v>
      </c>
      <c r="C5625" s="1">
        <v>9953785130</v>
      </c>
      <c r="D5625" s="1"/>
      <c r="E5625" s="1"/>
      <c r="F5625" s="1"/>
      <c r="G5625" s="1" t="s">
        <v>1216</v>
      </c>
      <c r="H5625" s="1" t="s">
        <v>57</v>
      </c>
      <c r="I5625"/>
      <c r="J5625"/>
      <c r="K5625"/>
      <c r="L5625"/>
      <c r="M5625"/>
      <c r="N5625"/>
      <c r="O5625"/>
      <c r="Q5625" t="s">
        <v>25</v>
      </c>
      <c r="R5625" s="1" t="s">
        <v>8334</v>
      </c>
      <c r="S5625" s="1"/>
      <c r="T5625" s="1" t="s">
        <v>39</v>
      </c>
      <c r="U5625" s="1" t="s">
        <v>28</v>
      </c>
      <c r="V5625" t="s">
        <v>29</v>
      </c>
      <c r="W5625"/>
      <c r="X5625" t="s">
        <v>30</v>
      </c>
    </row>
    <row r="5626" spans="2:24">
      <c r="B5626" s="2" t="s">
        <v>8335</v>
      </c>
      <c r="C5626" s="1">
        <v>9814516915</v>
      </c>
      <c r="D5626" s="1"/>
      <c r="E5626" s="1"/>
      <c r="F5626" s="1"/>
      <c r="G5626" s="1" t="s">
        <v>146</v>
      </c>
      <c r="H5626" s="1" t="s">
        <v>1268</v>
      </c>
      <c r="I5626"/>
      <c r="J5626"/>
      <c r="K5626"/>
      <c r="L5626"/>
      <c r="M5626"/>
      <c r="N5626"/>
      <c r="O5626"/>
      <c r="Q5626" t="s">
        <v>25</v>
      </c>
      <c r="R5626" s="1" t="s">
        <v>8336</v>
      </c>
      <c r="S5626" s="1"/>
      <c r="T5626" s="1" t="s">
        <v>678</v>
      </c>
      <c r="U5626" s="1" t="s">
        <v>90</v>
      </c>
      <c r="V5626" t="s">
        <v>29</v>
      </c>
      <c r="W5626"/>
      <c r="X5626" t="s">
        <v>30</v>
      </c>
    </row>
    <row r="5627" spans="2:24">
      <c r="B5627" s="2" t="s">
        <v>8337</v>
      </c>
      <c r="C5627" s="1">
        <v>9411963995</v>
      </c>
      <c r="D5627" s="1"/>
      <c r="E5627" s="1"/>
      <c r="F5627" s="1"/>
      <c r="G5627" s="1" t="s">
        <v>146</v>
      </c>
      <c r="H5627" s="1" t="s">
        <v>331</v>
      </c>
      <c r="I5627"/>
      <c r="J5627"/>
      <c r="K5627"/>
      <c r="L5627"/>
      <c r="M5627"/>
      <c r="N5627"/>
      <c r="O5627"/>
      <c r="Q5627" t="s">
        <v>25</v>
      </c>
      <c r="R5627" s="1" t="s">
        <v>8338</v>
      </c>
      <c r="S5627" s="1"/>
      <c r="T5627" s="1" t="s">
        <v>374</v>
      </c>
      <c r="U5627" s="1" t="s">
        <v>78</v>
      </c>
      <c r="V5627" t="s">
        <v>29</v>
      </c>
      <c r="W5627"/>
      <c r="X5627" t="s">
        <v>30</v>
      </c>
    </row>
    <row r="5628" spans="2:24">
      <c r="B5628" s="2" t="s">
        <v>8339</v>
      </c>
      <c r="C5628" s="1">
        <v>9971511321</v>
      </c>
      <c r="D5628" s="1"/>
      <c r="E5628" s="1"/>
      <c r="F5628" s="1"/>
      <c r="G5628" s="1" t="s">
        <v>146</v>
      </c>
      <c r="H5628" s="1" t="s">
        <v>476</v>
      </c>
      <c r="I5628"/>
      <c r="J5628"/>
      <c r="K5628"/>
      <c r="L5628"/>
      <c r="M5628"/>
      <c r="N5628"/>
      <c r="O5628"/>
      <c r="Q5628" t="s">
        <v>25</v>
      </c>
      <c r="R5628" s="1"/>
      <c r="S5628" s="1"/>
      <c r="T5628" s="1" t="s">
        <v>789</v>
      </c>
      <c r="U5628" s="1" t="s">
        <v>53</v>
      </c>
      <c r="V5628" t="s">
        <v>29</v>
      </c>
      <c r="W5628"/>
      <c r="X5628" t="s">
        <v>30</v>
      </c>
    </row>
    <row r="5629" spans="2:24">
      <c r="B5629" s="2" t="s">
        <v>8340</v>
      </c>
      <c r="C5629" s="1">
        <v>9464840009</v>
      </c>
      <c r="D5629" s="1"/>
      <c r="E5629" s="1"/>
      <c r="F5629" s="1"/>
      <c r="G5629" s="1" t="s">
        <v>72</v>
      </c>
      <c r="H5629" s="1" t="s">
        <v>46</v>
      </c>
      <c r="I5629"/>
      <c r="J5629"/>
      <c r="K5629"/>
      <c r="L5629"/>
      <c r="M5629"/>
      <c r="N5629"/>
      <c r="O5629"/>
      <c r="Q5629" t="s">
        <v>25</v>
      </c>
      <c r="R5629" s="1" t="s">
        <v>8341</v>
      </c>
      <c r="S5629" s="1"/>
      <c r="T5629" s="1" t="s">
        <v>8342</v>
      </c>
      <c r="U5629" s="1" t="s">
        <v>90</v>
      </c>
      <c r="V5629" t="s">
        <v>29</v>
      </c>
      <c r="W5629"/>
      <c r="X5629" t="s">
        <v>30</v>
      </c>
    </row>
    <row r="5630" spans="2:24">
      <c r="B5630" s="2" t="s">
        <v>8343</v>
      </c>
      <c r="C5630" s="1">
        <v>8852004547</v>
      </c>
      <c r="D5630" s="1"/>
      <c r="E5630" s="1"/>
      <c r="F5630" s="1"/>
      <c r="G5630" s="1" t="s">
        <v>56</v>
      </c>
      <c r="H5630" s="1" t="s">
        <v>476</v>
      </c>
      <c r="I5630"/>
      <c r="J5630"/>
      <c r="K5630"/>
      <c r="L5630"/>
      <c r="M5630"/>
      <c r="N5630"/>
      <c r="O5630"/>
      <c r="Q5630" t="s">
        <v>25</v>
      </c>
      <c r="R5630" s="1"/>
      <c r="S5630" s="1"/>
      <c r="T5630" s="1" t="s">
        <v>3757</v>
      </c>
      <c r="U5630" s="1" t="s">
        <v>43</v>
      </c>
      <c r="V5630" t="s">
        <v>29</v>
      </c>
      <c r="W5630"/>
      <c r="X5630" t="s">
        <v>30</v>
      </c>
    </row>
    <row r="5631" spans="2:24">
      <c r="B5631" s="2" t="s">
        <v>8344</v>
      </c>
      <c r="C5631" s="1">
        <v>9801980144</v>
      </c>
      <c r="D5631" s="1"/>
      <c r="E5631" s="1"/>
      <c r="F5631" s="1"/>
      <c r="G5631" s="1" t="s">
        <v>56</v>
      </c>
      <c r="H5631" s="1" t="s">
        <v>476</v>
      </c>
      <c r="I5631"/>
      <c r="J5631"/>
      <c r="K5631"/>
      <c r="L5631"/>
      <c r="M5631"/>
      <c r="N5631"/>
      <c r="O5631"/>
      <c r="Q5631" t="s">
        <v>25</v>
      </c>
      <c r="R5631" s="1"/>
      <c r="S5631" s="1"/>
      <c r="T5631" s="1" t="s">
        <v>849</v>
      </c>
      <c r="U5631" s="1" t="s">
        <v>284</v>
      </c>
      <c r="V5631" t="s">
        <v>29</v>
      </c>
      <c r="W5631"/>
      <c r="X5631" t="s">
        <v>30</v>
      </c>
    </row>
    <row r="5632" spans="2:24">
      <c r="B5632" s="2" t="s">
        <v>8345</v>
      </c>
      <c r="C5632" s="1">
        <v>9899031837</v>
      </c>
      <c r="D5632" s="1"/>
      <c r="E5632" s="1"/>
      <c r="F5632" s="1"/>
      <c r="G5632" s="1" t="s">
        <v>146</v>
      </c>
      <c r="H5632" s="1" t="s">
        <v>247</v>
      </c>
      <c r="I5632"/>
      <c r="J5632"/>
      <c r="K5632"/>
      <c r="L5632"/>
      <c r="M5632"/>
      <c r="N5632"/>
      <c r="O5632"/>
      <c r="Q5632" t="s">
        <v>25</v>
      </c>
      <c r="R5632" s="1"/>
      <c r="S5632" s="1"/>
      <c r="T5632" s="1" t="s">
        <v>301</v>
      </c>
      <c r="U5632" s="1" t="s">
        <v>53</v>
      </c>
      <c r="V5632" t="s">
        <v>29</v>
      </c>
      <c r="W5632"/>
      <c r="X5632" t="s">
        <v>30</v>
      </c>
    </row>
    <row r="5633" spans="2:24">
      <c r="B5633" s="2" t="s">
        <v>8346</v>
      </c>
      <c r="C5633" s="1">
        <v>9977761000</v>
      </c>
      <c r="D5633" s="1"/>
      <c r="E5633" s="1"/>
      <c r="F5633" s="1"/>
      <c r="G5633" s="1" t="s">
        <v>72</v>
      </c>
      <c r="H5633" s="1" t="s">
        <v>57</v>
      </c>
      <c r="I5633"/>
      <c r="J5633"/>
      <c r="K5633"/>
      <c r="L5633"/>
      <c r="M5633"/>
      <c r="N5633"/>
      <c r="O5633"/>
      <c r="Q5633" t="s">
        <v>25</v>
      </c>
      <c r="R5633" s="1" t="s">
        <v>8347</v>
      </c>
      <c r="S5633" s="1"/>
      <c r="T5633" s="1" t="s">
        <v>516</v>
      </c>
      <c r="U5633" s="1" t="s">
        <v>105</v>
      </c>
      <c r="V5633" t="s">
        <v>29</v>
      </c>
      <c r="W5633"/>
      <c r="X5633" t="s">
        <v>30</v>
      </c>
    </row>
    <row r="5634" spans="2:24">
      <c r="B5634" s="2" t="s">
        <v>8348</v>
      </c>
      <c r="C5634" s="1">
        <v>9354594652</v>
      </c>
      <c r="D5634" s="1"/>
      <c r="E5634" s="1"/>
      <c r="F5634" s="1"/>
      <c r="G5634" s="1" t="s">
        <v>72</v>
      </c>
      <c r="H5634" s="1" t="s">
        <v>46</v>
      </c>
      <c r="I5634"/>
      <c r="J5634"/>
      <c r="K5634"/>
      <c r="L5634"/>
      <c r="M5634"/>
      <c r="N5634"/>
      <c r="O5634"/>
      <c r="Q5634" t="s">
        <v>25</v>
      </c>
      <c r="R5634" s="1"/>
      <c r="S5634" s="1"/>
      <c r="T5634" s="1" t="s">
        <v>73</v>
      </c>
      <c r="U5634" s="1" t="s">
        <v>53</v>
      </c>
      <c r="V5634" t="s">
        <v>29</v>
      </c>
      <c r="W5634"/>
      <c r="X5634" t="s">
        <v>30</v>
      </c>
    </row>
    <row r="5635" spans="2:24">
      <c r="B5635" s="2" t="s">
        <v>8349</v>
      </c>
      <c r="C5635" s="1">
        <v>9827580821</v>
      </c>
      <c r="D5635" s="1"/>
      <c r="E5635" s="1"/>
      <c r="F5635" s="1"/>
      <c r="G5635" s="1" t="s">
        <v>146</v>
      </c>
      <c r="H5635" s="1" t="s">
        <v>331</v>
      </c>
      <c r="I5635"/>
      <c r="J5635"/>
      <c r="K5635"/>
      <c r="L5635"/>
      <c r="M5635"/>
      <c r="N5635"/>
      <c r="O5635"/>
      <c r="Q5635" t="s">
        <v>25</v>
      </c>
      <c r="R5635" s="1"/>
      <c r="S5635" s="1"/>
      <c r="T5635" s="1" t="s">
        <v>988</v>
      </c>
      <c r="U5635" s="1" t="s">
        <v>105</v>
      </c>
      <c r="V5635" t="s">
        <v>29</v>
      </c>
      <c r="W5635"/>
      <c r="X5635" t="s">
        <v>30</v>
      </c>
    </row>
    <row r="5636" spans="2:24">
      <c r="B5636" s="2" t="s">
        <v>8350</v>
      </c>
      <c r="C5636" s="1">
        <v>6206308673</v>
      </c>
      <c r="D5636" s="1"/>
      <c r="E5636" s="1"/>
      <c r="F5636" s="1"/>
      <c r="G5636" s="1" t="s">
        <v>146</v>
      </c>
      <c r="H5636" s="1" t="s">
        <v>695</v>
      </c>
      <c r="I5636"/>
      <c r="J5636"/>
      <c r="K5636"/>
      <c r="L5636"/>
      <c r="M5636"/>
      <c r="N5636"/>
      <c r="O5636"/>
      <c r="Q5636" t="s">
        <v>25</v>
      </c>
      <c r="R5636" s="1" t="s">
        <v>8351</v>
      </c>
      <c r="S5636" s="1"/>
      <c r="T5636" s="1" t="s">
        <v>566</v>
      </c>
      <c r="U5636" s="1" t="s">
        <v>284</v>
      </c>
      <c r="V5636" t="s">
        <v>29</v>
      </c>
      <c r="W5636"/>
      <c r="X5636" t="s">
        <v>30</v>
      </c>
    </row>
    <row r="5637" spans="2:24">
      <c r="B5637" s="2" t="s">
        <v>8352</v>
      </c>
      <c r="C5637" s="1">
        <v>9437408718</v>
      </c>
      <c r="D5637" s="1"/>
      <c r="E5637" s="1"/>
      <c r="F5637" s="1"/>
      <c r="G5637" s="1" t="s">
        <v>56</v>
      </c>
      <c r="H5637" s="1" t="s">
        <v>46</v>
      </c>
      <c r="I5637"/>
      <c r="J5637"/>
      <c r="K5637"/>
      <c r="L5637"/>
      <c r="M5637"/>
      <c r="N5637"/>
      <c r="O5637"/>
      <c r="Q5637" t="s">
        <v>25</v>
      </c>
      <c r="R5637" s="1" t="s">
        <v>8353</v>
      </c>
      <c r="S5637" s="1"/>
      <c r="T5637" s="1" t="s">
        <v>3517</v>
      </c>
      <c r="U5637" s="1" t="s">
        <v>240</v>
      </c>
      <c r="V5637" t="s">
        <v>29</v>
      </c>
      <c r="W5637"/>
      <c r="X5637" t="s">
        <v>30</v>
      </c>
    </row>
    <row r="5638" spans="2:24">
      <c r="B5638" s="2" t="s">
        <v>8354</v>
      </c>
      <c r="C5638" s="1">
        <v>9608338666</v>
      </c>
      <c r="D5638" s="1"/>
      <c r="E5638" s="1"/>
      <c r="F5638" s="1"/>
      <c r="G5638" s="1" t="s">
        <v>2644</v>
      </c>
      <c r="H5638" s="1" t="s">
        <v>46</v>
      </c>
      <c r="I5638"/>
      <c r="J5638"/>
      <c r="K5638"/>
      <c r="L5638"/>
      <c r="M5638"/>
      <c r="N5638"/>
      <c r="O5638"/>
      <c r="Q5638" t="s">
        <v>25</v>
      </c>
      <c r="R5638" s="1"/>
      <c r="S5638" s="1"/>
      <c r="T5638" s="1" t="s">
        <v>2545</v>
      </c>
      <c r="U5638" s="1" t="s">
        <v>158</v>
      </c>
      <c r="V5638" t="s">
        <v>29</v>
      </c>
      <c r="W5638"/>
      <c r="X5638" t="s">
        <v>30</v>
      </c>
    </row>
    <row r="5639" spans="2:24">
      <c r="B5639" s="2" t="s">
        <v>8355</v>
      </c>
      <c r="C5639" s="1">
        <v>9650582519</v>
      </c>
      <c r="D5639" s="1"/>
      <c r="E5639" s="1"/>
      <c r="F5639" s="1"/>
      <c r="G5639" s="1" t="s">
        <v>146</v>
      </c>
      <c r="H5639" s="1" t="s">
        <v>476</v>
      </c>
      <c r="I5639"/>
      <c r="J5639"/>
      <c r="K5639"/>
      <c r="L5639"/>
      <c r="M5639"/>
      <c r="N5639"/>
      <c r="O5639"/>
      <c r="Q5639" t="s">
        <v>25</v>
      </c>
      <c r="R5639" s="1"/>
      <c r="S5639" s="1"/>
      <c r="T5639" s="1" t="s">
        <v>789</v>
      </c>
      <c r="U5639" s="1" t="s">
        <v>53</v>
      </c>
      <c r="V5639" t="s">
        <v>29</v>
      </c>
      <c r="W5639"/>
      <c r="X5639" t="s">
        <v>30</v>
      </c>
    </row>
    <row r="5640" spans="2:24">
      <c r="B5640" s="2" t="s">
        <v>8356</v>
      </c>
      <c r="C5640" s="1">
        <v>9250783455</v>
      </c>
      <c r="D5640" s="1"/>
      <c r="E5640" s="1"/>
      <c r="F5640" s="1"/>
      <c r="G5640" s="1" t="s">
        <v>146</v>
      </c>
      <c r="H5640" s="1" t="s">
        <v>331</v>
      </c>
      <c r="I5640"/>
      <c r="J5640"/>
      <c r="K5640"/>
      <c r="L5640"/>
      <c r="M5640"/>
      <c r="N5640"/>
      <c r="O5640"/>
      <c r="Q5640" t="s">
        <v>25</v>
      </c>
      <c r="R5640" s="1"/>
      <c r="S5640" s="1"/>
      <c r="T5640" s="1" t="s">
        <v>374</v>
      </c>
      <c r="U5640" s="1" t="s">
        <v>78</v>
      </c>
      <c r="V5640" t="s">
        <v>29</v>
      </c>
      <c r="W5640"/>
      <c r="X5640" t="s">
        <v>30</v>
      </c>
    </row>
    <row r="5641" spans="2:24">
      <c r="B5641" s="2" t="s">
        <v>8357</v>
      </c>
      <c r="C5641" s="1">
        <v>9825320843</v>
      </c>
      <c r="D5641" s="1"/>
      <c r="E5641" s="1"/>
      <c r="F5641" s="1"/>
      <c r="G5641" s="1" t="s">
        <v>72</v>
      </c>
      <c r="H5641" s="1" t="s">
        <v>1065</v>
      </c>
      <c r="I5641"/>
      <c r="J5641"/>
      <c r="K5641"/>
      <c r="L5641"/>
      <c r="M5641"/>
      <c r="N5641"/>
      <c r="O5641"/>
      <c r="Q5641" t="s">
        <v>25</v>
      </c>
      <c r="R5641" s="1" t="s">
        <v>8358</v>
      </c>
      <c r="S5641" s="1"/>
      <c r="T5641" s="1" t="s">
        <v>118</v>
      </c>
      <c r="U5641" s="1" t="s">
        <v>116</v>
      </c>
      <c r="V5641" t="s">
        <v>29</v>
      </c>
      <c r="W5641"/>
      <c r="X5641" t="s">
        <v>30</v>
      </c>
    </row>
    <row r="5642" spans="2:24">
      <c r="B5642" s="2" t="s">
        <v>8359</v>
      </c>
      <c r="C5642" s="1">
        <v>8105004448</v>
      </c>
      <c r="D5642" s="1"/>
      <c r="E5642" s="1"/>
      <c r="F5642" s="1"/>
      <c r="G5642" s="1" t="s">
        <v>146</v>
      </c>
      <c r="H5642" s="1" t="s">
        <v>476</v>
      </c>
      <c r="I5642"/>
      <c r="J5642"/>
      <c r="K5642"/>
      <c r="L5642"/>
      <c r="M5642"/>
      <c r="N5642"/>
      <c r="O5642"/>
      <c r="Q5642" t="s">
        <v>25</v>
      </c>
      <c r="R5642" s="1"/>
      <c r="S5642" s="1"/>
      <c r="T5642" s="1" t="s">
        <v>8360</v>
      </c>
      <c r="U5642" s="1" t="s">
        <v>102</v>
      </c>
      <c r="V5642" t="s">
        <v>29</v>
      </c>
      <c r="W5642"/>
      <c r="X5642" t="s">
        <v>30</v>
      </c>
    </row>
    <row r="5643" spans="2:24">
      <c r="B5643" s="2" t="s">
        <v>8361</v>
      </c>
      <c r="C5643" s="1">
        <v>8920744900</v>
      </c>
      <c r="D5643" s="1"/>
      <c r="E5643" s="1"/>
      <c r="F5643" s="1"/>
      <c r="G5643" s="1" t="s">
        <v>45</v>
      </c>
      <c r="H5643" s="1" t="s">
        <v>46</v>
      </c>
      <c r="I5643"/>
      <c r="J5643"/>
      <c r="K5643"/>
      <c r="L5643"/>
      <c r="M5643"/>
      <c r="N5643"/>
      <c r="O5643"/>
      <c r="Q5643" t="s">
        <v>25</v>
      </c>
      <c r="R5643" s="1" t="s">
        <v>8362</v>
      </c>
      <c r="S5643" s="1"/>
      <c r="T5643" s="1" t="s">
        <v>301</v>
      </c>
      <c r="U5643" s="1" t="s">
        <v>53</v>
      </c>
      <c r="V5643" t="s">
        <v>29</v>
      </c>
      <c r="W5643"/>
      <c r="X5643" t="s">
        <v>30</v>
      </c>
    </row>
    <row r="5644" spans="2:24">
      <c r="B5644" s="2" t="s">
        <v>8363</v>
      </c>
      <c r="C5644" s="1">
        <v>8005510554</v>
      </c>
      <c r="D5644" s="1"/>
      <c r="E5644" s="1"/>
      <c r="F5644" s="1"/>
      <c r="G5644" s="1" t="s">
        <v>45</v>
      </c>
      <c r="H5644" s="1" t="s">
        <v>57</v>
      </c>
      <c r="I5644"/>
      <c r="J5644"/>
      <c r="K5644"/>
      <c r="L5644"/>
      <c r="M5644"/>
      <c r="N5644"/>
      <c r="O5644"/>
      <c r="Q5644" t="s">
        <v>25</v>
      </c>
      <c r="R5644" s="1" t="s">
        <v>8364</v>
      </c>
      <c r="S5644" s="1"/>
      <c r="T5644" s="1" t="s">
        <v>1896</v>
      </c>
      <c r="U5644" s="1" t="s">
        <v>37</v>
      </c>
      <c r="V5644" t="s">
        <v>29</v>
      </c>
      <c r="W5644"/>
      <c r="X5644" t="s">
        <v>30</v>
      </c>
    </row>
    <row r="5645" spans="2:24">
      <c r="B5645" s="2" t="s">
        <v>8365</v>
      </c>
      <c r="C5645" s="1">
        <v>9810370648</v>
      </c>
      <c r="D5645" s="1"/>
      <c r="E5645" s="1"/>
      <c r="F5645" s="1"/>
      <c r="G5645" s="1" t="s">
        <v>146</v>
      </c>
      <c r="H5645" s="1" t="s">
        <v>476</v>
      </c>
      <c r="I5645"/>
      <c r="J5645"/>
      <c r="K5645"/>
      <c r="L5645"/>
      <c r="M5645"/>
      <c r="N5645"/>
      <c r="O5645"/>
      <c r="Q5645" t="s">
        <v>25</v>
      </c>
      <c r="R5645" s="1" t="s">
        <v>8366</v>
      </c>
      <c r="S5645" s="1"/>
      <c r="T5645" s="1" t="s">
        <v>73</v>
      </c>
      <c r="U5645" s="1" t="s">
        <v>53</v>
      </c>
      <c r="V5645" t="s">
        <v>29</v>
      </c>
      <c r="W5645"/>
      <c r="X5645" t="s">
        <v>30</v>
      </c>
    </row>
    <row r="5646" spans="2:24">
      <c r="B5646" s="2" t="s">
        <v>8367</v>
      </c>
      <c r="C5646" s="1">
        <v>9250138364</v>
      </c>
      <c r="D5646" s="1"/>
      <c r="E5646" s="1"/>
      <c r="F5646" s="1"/>
      <c r="G5646" s="1" t="s">
        <v>146</v>
      </c>
      <c r="H5646" s="1" t="s">
        <v>331</v>
      </c>
      <c r="I5646"/>
      <c r="J5646"/>
      <c r="K5646"/>
      <c r="L5646"/>
      <c r="M5646"/>
      <c r="N5646"/>
      <c r="O5646"/>
      <c r="Q5646" t="s">
        <v>25</v>
      </c>
      <c r="R5646" s="1" t="s">
        <v>8368</v>
      </c>
      <c r="S5646" s="1"/>
      <c r="T5646" s="1" t="s">
        <v>39</v>
      </c>
      <c r="U5646" s="1" t="s">
        <v>28</v>
      </c>
      <c r="V5646" t="s">
        <v>29</v>
      </c>
      <c r="W5646"/>
      <c r="X5646" t="s">
        <v>30</v>
      </c>
    </row>
    <row r="5647" spans="2:24">
      <c r="B5647" s="2" t="s">
        <v>8369</v>
      </c>
      <c r="C5647" s="1">
        <v>7975799621</v>
      </c>
      <c r="D5647" s="1"/>
      <c r="E5647" s="1"/>
      <c r="F5647" s="1"/>
      <c r="G5647" s="1" t="s">
        <v>56</v>
      </c>
      <c r="H5647" s="1" t="s">
        <v>92</v>
      </c>
      <c r="I5647"/>
      <c r="J5647"/>
      <c r="K5647"/>
      <c r="L5647"/>
      <c r="M5647"/>
      <c r="N5647"/>
      <c r="O5647"/>
      <c r="Q5647" t="s">
        <v>25</v>
      </c>
      <c r="R5647" s="1" t="s">
        <v>8370</v>
      </c>
      <c r="S5647" s="1"/>
      <c r="T5647" s="1" t="s">
        <v>7321</v>
      </c>
      <c r="U5647" s="1" t="s">
        <v>102</v>
      </c>
      <c r="V5647" t="s">
        <v>29</v>
      </c>
      <c r="W5647"/>
      <c r="X5647" t="s">
        <v>30</v>
      </c>
    </row>
    <row r="5648" spans="2:24">
      <c r="B5648" s="2" t="s">
        <v>8371</v>
      </c>
      <c r="C5648" s="1">
        <v>9625021590</v>
      </c>
      <c r="D5648" s="1"/>
      <c r="E5648" s="1"/>
      <c r="F5648" s="1"/>
      <c r="G5648" s="1" t="s">
        <v>731</v>
      </c>
      <c r="H5648" s="1" t="s">
        <v>57</v>
      </c>
      <c r="I5648"/>
      <c r="J5648"/>
      <c r="K5648"/>
      <c r="L5648"/>
      <c r="M5648"/>
      <c r="N5648"/>
      <c r="O5648"/>
      <c r="Q5648" t="s">
        <v>25</v>
      </c>
      <c r="R5648" s="1" t="s">
        <v>8372</v>
      </c>
      <c r="S5648" s="1"/>
      <c r="T5648" s="1" t="s">
        <v>301</v>
      </c>
      <c r="U5648" s="1" t="s">
        <v>53</v>
      </c>
      <c r="V5648" t="s">
        <v>29</v>
      </c>
      <c r="W5648"/>
      <c r="X5648" t="s">
        <v>30</v>
      </c>
    </row>
    <row r="5649" spans="2:24">
      <c r="B5649" s="2" t="s">
        <v>8373</v>
      </c>
      <c r="C5649" s="1"/>
      <c r="D5649" s="1"/>
      <c r="E5649" s="1"/>
      <c r="F5649" s="1"/>
      <c r="G5649" s="1" t="s">
        <v>146</v>
      </c>
      <c r="H5649" s="1" t="s">
        <v>331</v>
      </c>
      <c r="I5649"/>
      <c r="J5649"/>
      <c r="K5649"/>
      <c r="L5649"/>
      <c r="M5649"/>
      <c r="N5649"/>
      <c r="O5649"/>
      <c r="Q5649" t="s">
        <v>25</v>
      </c>
      <c r="R5649" s="1" t="s">
        <v>8374</v>
      </c>
      <c r="S5649" s="1"/>
      <c r="T5649" s="1" t="s">
        <v>258</v>
      </c>
      <c r="U5649" s="1" t="s">
        <v>179</v>
      </c>
      <c r="V5649" t="s">
        <v>29</v>
      </c>
      <c r="W5649"/>
      <c r="X5649" t="s">
        <v>30</v>
      </c>
    </row>
    <row r="5650" spans="2:24">
      <c r="B5650" s="2" t="s">
        <v>8375</v>
      </c>
      <c r="C5650" s="1">
        <v>9680596603</v>
      </c>
      <c r="D5650" s="1"/>
      <c r="E5650" s="1"/>
      <c r="F5650" s="1"/>
      <c r="G5650" s="1" t="s">
        <v>146</v>
      </c>
      <c r="H5650" s="1" t="s">
        <v>476</v>
      </c>
      <c r="I5650"/>
      <c r="J5650"/>
      <c r="K5650"/>
      <c r="L5650"/>
      <c r="M5650"/>
      <c r="N5650"/>
      <c r="O5650"/>
      <c r="Q5650" t="s">
        <v>25</v>
      </c>
      <c r="R5650" s="1"/>
      <c r="S5650" s="1"/>
      <c r="T5650" s="1" t="s">
        <v>8376</v>
      </c>
      <c r="U5650" s="1" t="s">
        <v>43</v>
      </c>
      <c r="V5650" t="s">
        <v>29</v>
      </c>
      <c r="W5650"/>
      <c r="X5650" t="s">
        <v>30</v>
      </c>
    </row>
    <row r="5651" spans="2:24">
      <c r="B5651" s="2" t="s">
        <v>8377</v>
      </c>
      <c r="C5651" s="1">
        <v>9580141849</v>
      </c>
      <c r="D5651" s="1"/>
      <c r="E5651" s="1"/>
      <c r="F5651" s="1"/>
      <c r="G5651" s="1" t="s">
        <v>72</v>
      </c>
      <c r="H5651" s="1" t="s">
        <v>46</v>
      </c>
      <c r="I5651"/>
      <c r="J5651"/>
      <c r="K5651"/>
      <c r="L5651"/>
      <c r="M5651"/>
      <c r="N5651"/>
      <c r="O5651"/>
      <c r="Q5651" t="s">
        <v>25</v>
      </c>
      <c r="R5651" s="1"/>
      <c r="S5651" s="1"/>
      <c r="T5651" s="1" t="s">
        <v>333</v>
      </c>
      <c r="U5651" s="1" t="s">
        <v>28</v>
      </c>
      <c r="V5651" t="s">
        <v>29</v>
      </c>
      <c r="W5651"/>
      <c r="X5651" t="s">
        <v>30</v>
      </c>
    </row>
    <row r="5652" spans="2:24">
      <c r="B5652" s="2" t="s">
        <v>8378</v>
      </c>
      <c r="C5652" s="1">
        <v>7875160067</v>
      </c>
      <c r="D5652" s="1"/>
      <c r="E5652" s="1"/>
      <c r="F5652" s="1"/>
      <c r="G5652" s="1" t="s">
        <v>146</v>
      </c>
      <c r="H5652" s="1" t="s">
        <v>476</v>
      </c>
      <c r="I5652"/>
      <c r="J5652"/>
      <c r="K5652"/>
      <c r="L5652"/>
      <c r="M5652"/>
      <c r="N5652"/>
      <c r="O5652"/>
      <c r="Q5652" t="s">
        <v>25</v>
      </c>
      <c r="R5652" s="1"/>
      <c r="S5652" s="1"/>
      <c r="T5652" s="1" t="s">
        <v>1515</v>
      </c>
      <c r="U5652" s="1" t="s">
        <v>28</v>
      </c>
      <c r="V5652" t="s">
        <v>29</v>
      </c>
      <c r="W5652"/>
      <c r="X5652" t="s">
        <v>30</v>
      </c>
    </row>
    <row r="5653" spans="2:24">
      <c r="B5653" s="2" t="s">
        <v>8379</v>
      </c>
      <c r="C5653" s="1"/>
      <c r="D5653" s="1"/>
      <c r="E5653" s="1"/>
      <c r="F5653" s="1"/>
      <c r="G5653" s="1" t="s">
        <v>45</v>
      </c>
      <c r="H5653" s="1" t="s">
        <v>695</v>
      </c>
      <c r="I5653"/>
      <c r="J5653"/>
      <c r="K5653"/>
      <c r="L5653"/>
      <c r="M5653"/>
      <c r="N5653"/>
      <c r="O5653"/>
      <c r="Q5653" t="s">
        <v>25</v>
      </c>
      <c r="R5653" s="1" t="s">
        <v>8380</v>
      </c>
      <c r="S5653" s="1"/>
      <c r="T5653" s="1" t="s">
        <v>755</v>
      </c>
      <c r="U5653" s="1" t="s">
        <v>755</v>
      </c>
      <c r="V5653" t="s">
        <v>29</v>
      </c>
      <c r="W5653"/>
      <c r="X5653" t="s">
        <v>30</v>
      </c>
    </row>
    <row r="5654" spans="2:24">
      <c r="B5654" s="2" t="s">
        <v>8381</v>
      </c>
      <c r="C5654" s="1">
        <v>9356333853</v>
      </c>
      <c r="D5654" s="1"/>
      <c r="E5654" s="1"/>
      <c r="F5654" s="1"/>
      <c r="G5654" s="1" t="s">
        <v>146</v>
      </c>
      <c r="H5654" s="1" t="s">
        <v>695</v>
      </c>
      <c r="I5654"/>
      <c r="J5654"/>
      <c r="K5654"/>
      <c r="L5654"/>
      <c r="M5654"/>
      <c r="N5654"/>
      <c r="O5654"/>
      <c r="Q5654" t="s">
        <v>25</v>
      </c>
      <c r="R5654" s="1"/>
      <c r="S5654" s="1"/>
      <c r="T5654" s="1" t="s">
        <v>594</v>
      </c>
      <c r="U5654" s="1" t="s">
        <v>53</v>
      </c>
      <c r="V5654" t="s">
        <v>29</v>
      </c>
      <c r="W5654"/>
      <c r="X5654" t="s">
        <v>30</v>
      </c>
    </row>
    <row r="5655" spans="2:24">
      <c r="B5655" s="2" t="s">
        <v>8382</v>
      </c>
      <c r="C5655" s="1">
        <v>7015415058</v>
      </c>
      <c r="D5655" s="1"/>
      <c r="E5655" s="1"/>
      <c r="F5655" s="1"/>
      <c r="G5655" s="1" t="s">
        <v>146</v>
      </c>
      <c r="H5655" s="1" t="s">
        <v>695</v>
      </c>
      <c r="I5655"/>
      <c r="J5655"/>
      <c r="K5655"/>
      <c r="L5655"/>
      <c r="M5655"/>
      <c r="N5655"/>
      <c r="O5655"/>
      <c r="Q5655" t="s">
        <v>25</v>
      </c>
      <c r="R5655" s="1"/>
      <c r="S5655" s="1"/>
      <c r="T5655" s="1" t="s">
        <v>2870</v>
      </c>
      <c r="U5655" s="1" t="s">
        <v>78</v>
      </c>
      <c r="V5655" t="s">
        <v>29</v>
      </c>
      <c r="W5655"/>
      <c r="X5655" t="s">
        <v>30</v>
      </c>
    </row>
    <row r="5656" spans="2:24">
      <c r="B5656" s="2" t="s">
        <v>8383</v>
      </c>
      <c r="C5656" s="1">
        <v>8059222893</v>
      </c>
      <c r="D5656" s="1"/>
      <c r="E5656" s="1"/>
      <c r="F5656" s="1"/>
      <c r="G5656" s="1" t="s">
        <v>146</v>
      </c>
      <c r="H5656" s="1" t="s">
        <v>247</v>
      </c>
      <c r="I5656"/>
      <c r="J5656"/>
      <c r="K5656"/>
      <c r="L5656"/>
      <c r="M5656"/>
      <c r="N5656"/>
      <c r="O5656"/>
      <c r="Q5656" t="s">
        <v>25</v>
      </c>
      <c r="R5656" s="1" t="s">
        <v>8384</v>
      </c>
      <c r="S5656" s="1"/>
      <c r="T5656" s="1" t="s">
        <v>77</v>
      </c>
      <c r="U5656" s="1" t="s">
        <v>78</v>
      </c>
      <c r="V5656" t="s">
        <v>29</v>
      </c>
      <c r="W5656"/>
      <c r="X5656" t="s">
        <v>30</v>
      </c>
    </row>
    <row r="5657" spans="2:24">
      <c r="B5657" s="2" t="s">
        <v>8385</v>
      </c>
      <c r="C5657" s="1">
        <v>9354480000</v>
      </c>
      <c r="D5657" s="1"/>
      <c r="E5657" s="1"/>
      <c r="F5657" s="1"/>
      <c r="G5657" s="1" t="s">
        <v>146</v>
      </c>
      <c r="H5657" s="1" t="s">
        <v>476</v>
      </c>
      <c r="I5657"/>
      <c r="J5657"/>
      <c r="K5657"/>
      <c r="L5657"/>
      <c r="M5657"/>
      <c r="N5657"/>
      <c r="O5657"/>
      <c r="Q5657" t="s">
        <v>25</v>
      </c>
      <c r="R5657" s="1" t="s">
        <v>8386</v>
      </c>
      <c r="S5657" s="1"/>
      <c r="T5657" s="1" t="s">
        <v>1970</v>
      </c>
      <c r="U5657" s="1" t="s">
        <v>78</v>
      </c>
      <c r="V5657" t="s">
        <v>29</v>
      </c>
      <c r="W5657"/>
      <c r="X5657" t="s">
        <v>30</v>
      </c>
    </row>
    <row r="5658" spans="2:24">
      <c r="B5658" s="2" t="s">
        <v>8387</v>
      </c>
      <c r="C5658" s="1">
        <v>9992884052</v>
      </c>
      <c r="D5658" s="1"/>
      <c r="E5658" s="1"/>
      <c r="F5658" s="1"/>
      <c r="G5658" s="1" t="s">
        <v>146</v>
      </c>
      <c r="H5658" s="1" t="s">
        <v>331</v>
      </c>
      <c r="I5658"/>
      <c r="J5658"/>
      <c r="K5658"/>
      <c r="L5658"/>
      <c r="M5658"/>
      <c r="N5658"/>
      <c r="O5658"/>
      <c r="Q5658" t="s">
        <v>25</v>
      </c>
      <c r="R5658" s="1"/>
      <c r="S5658" s="1"/>
      <c r="T5658" s="1" t="s">
        <v>746</v>
      </c>
      <c r="U5658" s="1" t="s">
        <v>78</v>
      </c>
      <c r="V5658" t="s">
        <v>29</v>
      </c>
      <c r="W5658"/>
      <c r="X5658" t="s">
        <v>30</v>
      </c>
    </row>
    <row r="5659" spans="2:24">
      <c r="B5659" s="2" t="s">
        <v>8388</v>
      </c>
      <c r="C5659" s="1">
        <v>9205538118</v>
      </c>
      <c r="D5659" s="1"/>
      <c r="E5659" s="1"/>
      <c r="F5659" s="1"/>
      <c r="G5659" s="1" t="s">
        <v>230</v>
      </c>
      <c r="H5659" s="1" t="s">
        <v>247</v>
      </c>
      <c r="I5659"/>
      <c r="J5659"/>
      <c r="K5659"/>
      <c r="L5659"/>
      <c r="M5659"/>
      <c r="N5659"/>
      <c r="O5659"/>
      <c r="Q5659" t="s">
        <v>25</v>
      </c>
      <c r="R5659" s="1"/>
      <c r="S5659" s="1"/>
      <c r="T5659" s="1" t="s">
        <v>356</v>
      </c>
      <c r="U5659" s="1" t="s">
        <v>78</v>
      </c>
      <c r="V5659" t="s">
        <v>29</v>
      </c>
      <c r="W5659"/>
      <c r="X5659" t="s">
        <v>30</v>
      </c>
    </row>
    <row r="5660" spans="2:24">
      <c r="B5660" s="2" t="s">
        <v>8389</v>
      </c>
      <c r="C5660" s="1">
        <v>8680051139</v>
      </c>
      <c r="D5660" s="1"/>
      <c r="E5660" s="1"/>
      <c r="F5660" s="1"/>
      <c r="G5660" s="1" t="s">
        <v>45</v>
      </c>
      <c r="H5660" s="1" t="s">
        <v>92</v>
      </c>
      <c r="I5660"/>
      <c r="J5660"/>
      <c r="K5660"/>
      <c r="L5660"/>
      <c r="M5660"/>
      <c r="N5660"/>
      <c r="O5660"/>
      <c r="Q5660" t="s">
        <v>25</v>
      </c>
      <c r="R5660" s="1"/>
      <c r="S5660" s="1"/>
      <c r="T5660" s="1" t="s">
        <v>8390</v>
      </c>
      <c r="U5660" s="1" t="s">
        <v>179</v>
      </c>
      <c r="V5660" t="s">
        <v>29</v>
      </c>
      <c r="W5660"/>
      <c r="X5660" t="s">
        <v>30</v>
      </c>
    </row>
    <row r="5661" spans="2:24">
      <c r="B5661" s="2" t="s">
        <v>8391</v>
      </c>
      <c r="C5661" s="1">
        <v>9811820389</v>
      </c>
      <c r="D5661" s="1"/>
      <c r="E5661" s="1"/>
      <c r="F5661" s="1"/>
      <c r="G5661" s="1" t="s">
        <v>146</v>
      </c>
      <c r="H5661" s="1" t="s">
        <v>247</v>
      </c>
      <c r="I5661"/>
      <c r="J5661"/>
      <c r="K5661"/>
      <c r="L5661"/>
      <c r="M5661"/>
      <c r="N5661"/>
      <c r="O5661"/>
      <c r="Q5661" t="s">
        <v>25</v>
      </c>
      <c r="R5661" s="1" t="s">
        <v>8392</v>
      </c>
      <c r="S5661" s="1"/>
      <c r="T5661" s="1" t="s">
        <v>301</v>
      </c>
      <c r="U5661" s="1" t="s">
        <v>53</v>
      </c>
      <c r="V5661" t="s">
        <v>29</v>
      </c>
      <c r="W5661"/>
      <c r="X5661" t="s">
        <v>30</v>
      </c>
    </row>
    <row r="5662" spans="2:24">
      <c r="B5662" s="2" t="s">
        <v>8393</v>
      </c>
      <c r="C5662" s="1">
        <v>9876427046</v>
      </c>
      <c r="D5662" s="1"/>
      <c r="E5662" s="1"/>
      <c r="F5662" s="1"/>
      <c r="G5662" s="1" t="s">
        <v>45</v>
      </c>
      <c r="H5662" s="1" t="s">
        <v>57</v>
      </c>
      <c r="I5662"/>
      <c r="J5662"/>
      <c r="K5662"/>
      <c r="L5662"/>
      <c r="M5662"/>
      <c r="N5662"/>
      <c r="O5662"/>
      <c r="Q5662" t="s">
        <v>25</v>
      </c>
      <c r="R5662" s="1"/>
      <c r="S5662" s="1"/>
      <c r="T5662" s="1" t="s">
        <v>678</v>
      </c>
      <c r="U5662" s="1" t="s">
        <v>90</v>
      </c>
      <c r="V5662" t="s">
        <v>29</v>
      </c>
      <c r="W5662"/>
      <c r="X5662" t="s">
        <v>30</v>
      </c>
    </row>
    <row r="5663" spans="2:24">
      <c r="B5663" s="2" t="s">
        <v>8394</v>
      </c>
      <c r="C5663" s="1">
        <v>8080680805</v>
      </c>
      <c r="D5663" s="1"/>
      <c r="E5663" s="1"/>
      <c r="F5663" s="1"/>
      <c r="G5663" s="1" t="s">
        <v>915</v>
      </c>
      <c r="H5663" s="1" t="s">
        <v>57</v>
      </c>
      <c r="I5663"/>
      <c r="J5663"/>
      <c r="K5663"/>
      <c r="L5663"/>
      <c r="M5663"/>
      <c r="N5663"/>
      <c r="O5663"/>
      <c r="Q5663" t="s">
        <v>25</v>
      </c>
      <c r="R5663" s="1" t="s">
        <v>8395</v>
      </c>
      <c r="S5663" s="1"/>
      <c r="T5663" s="1" t="s">
        <v>457</v>
      </c>
      <c r="U5663" s="1" t="s">
        <v>33</v>
      </c>
      <c r="V5663" t="s">
        <v>29</v>
      </c>
      <c r="W5663"/>
      <c r="X5663" t="s">
        <v>30</v>
      </c>
    </row>
    <row r="5664" spans="2:24">
      <c r="B5664" s="2" t="s">
        <v>8396</v>
      </c>
      <c r="C5664" s="1">
        <v>9990006635</v>
      </c>
      <c r="D5664" s="1"/>
      <c r="E5664" s="1"/>
      <c r="F5664" s="1"/>
      <c r="G5664" s="1" t="s">
        <v>146</v>
      </c>
      <c r="H5664" s="1" t="s">
        <v>247</v>
      </c>
      <c r="I5664"/>
      <c r="J5664"/>
      <c r="K5664"/>
      <c r="L5664"/>
      <c r="M5664"/>
      <c r="N5664"/>
      <c r="O5664"/>
      <c r="Q5664" t="s">
        <v>25</v>
      </c>
      <c r="R5664" s="1"/>
      <c r="S5664" s="1"/>
      <c r="T5664" s="1" t="s">
        <v>73</v>
      </c>
      <c r="U5664" s="1" t="s">
        <v>53</v>
      </c>
      <c r="V5664" t="s">
        <v>29</v>
      </c>
      <c r="W5664"/>
      <c r="X5664" t="s">
        <v>30</v>
      </c>
    </row>
    <row r="5665" spans="2:24">
      <c r="B5665" s="2" t="s">
        <v>8397</v>
      </c>
      <c r="C5665" s="1">
        <v>9222823565</v>
      </c>
      <c r="D5665" s="1"/>
      <c r="E5665" s="1"/>
      <c r="F5665" s="1"/>
      <c r="G5665" s="1" t="s">
        <v>56</v>
      </c>
      <c r="H5665" s="1" t="s">
        <v>46</v>
      </c>
      <c r="I5665"/>
      <c r="J5665"/>
      <c r="K5665"/>
      <c r="L5665"/>
      <c r="M5665"/>
      <c r="N5665"/>
      <c r="O5665"/>
      <c r="Q5665" t="s">
        <v>25</v>
      </c>
      <c r="R5665" s="1"/>
      <c r="S5665" s="1"/>
      <c r="T5665" s="1" t="s">
        <v>457</v>
      </c>
      <c r="U5665" s="1" t="s">
        <v>33</v>
      </c>
      <c r="V5665" t="s">
        <v>29</v>
      </c>
      <c r="W5665"/>
      <c r="X5665" t="s">
        <v>30</v>
      </c>
    </row>
    <row r="5666" spans="2:24">
      <c r="B5666" s="2" t="s">
        <v>8398</v>
      </c>
      <c r="C5666" s="1">
        <v>9886564475</v>
      </c>
      <c r="D5666" s="1"/>
      <c r="E5666" s="1"/>
      <c r="F5666" s="1"/>
      <c r="G5666" s="1" t="s">
        <v>72</v>
      </c>
      <c r="H5666" s="1" t="s">
        <v>92</v>
      </c>
      <c r="I5666"/>
      <c r="J5666"/>
      <c r="K5666"/>
      <c r="L5666"/>
      <c r="M5666"/>
      <c r="N5666"/>
      <c r="O5666"/>
      <c r="Q5666" t="s">
        <v>25</v>
      </c>
      <c r="R5666" s="1" t="s">
        <v>8399</v>
      </c>
      <c r="S5666" s="1"/>
      <c r="T5666" s="1" t="s">
        <v>2967</v>
      </c>
      <c r="U5666" s="1" t="s">
        <v>102</v>
      </c>
      <c r="V5666" t="s">
        <v>29</v>
      </c>
      <c r="W5666"/>
      <c r="X5666" t="s">
        <v>30</v>
      </c>
    </row>
    <row r="5667" spans="2:24">
      <c r="B5667" s="2" t="s">
        <v>8400</v>
      </c>
      <c r="C5667" s="1">
        <v>8076228924</v>
      </c>
      <c r="D5667" s="1"/>
      <c r="E5667" s="1"/>
      <c r="F5667" s="1"/>
      <c r="G5667" s="1" t="s">
        <v>146</v>
      </c>
      <c r="H5667" s="1" t="s">
        <v>476</v>
      </c>
      <c r="I5667"/>
      <c r="J5667"/>
      <c r="K5667"/>
      <c r="L5667"/>
      <c r="M5667"/>
      <c r="N5667"/>
      <c r="O5667"/>
      <c r="Q5667" t="s">
        <v>25</v>
      </c>
      <c r="R5667" s="1"/>
      <c r="S5667" s="1"/>
      <c r="T5667" s="1" t="s">
        <v>73</v>
      </c>
      <c r="U5667" s="1" t="s">
        <v>53</v>
      </c>
      <c r="V5667" t="s">
        <v>29</v>
      </c>
      <c r="W5667"/>
      <c r="X5667" t="s">
        <v>30</v>
      </c>
    </row>
    <row r="5668" spans="2:24">
      <c r="B5668" s="2" t="s">
        <v>8401</v>
      </c>
      <c r="C5668" s="1">
        <v>9991361222</v>
      </c>
      <c r="D5668" s="1"/>
      <c r="E5668" s="1"/>
      <c r="F5668" s="1"/>
      <c r="G5668" s="1" t="s">
        <v>56</v>
      </c>
      <c r="H5668" s="1" t="s">
        <v>1065</v>
      </c>
      <c r="I5668"/>
      <c r="J5668"/>
      <c r="K5668"/>
      <c r="L5668"/>
      <c r="M5668"/>
      <c r="N5668"/>
      <c r="O5668"/>
      <c r="Q5668" t="s">
        <v>25</v>
      </c>
      <c r="R5668" s="1"/>
      <c r="S5668" s="1"/>
      <c r="T5668" s="1" t="s">
        <v>1970</v>
      </c>
      <c r="U5668" s="1" t="s">
        <v>78</v>
      </c>
      <c r="V5668" t="s">
        <v>29</v>
      </c>
      <c r="W5668"/>
      <c r="X5668" t="s">
        <v>30</v>
      </c>
    </row>
    <row r="5669" spans="2:24">
      <c r="B5669" s="2" t="s">
        <v>8402</v>
      </c>
      <c r="C5669" s="1">
        <v>9610578177</v>
      </c>
      <c r="D5669" s="1"/>
      <c r="E5669" s="1"/>
      <c r="F5669" s="1"/>
      <c r="G5669" s="1" t="s">
        <v>146</v>
      </c>
      <c r="H5669" s="1" t="s">
        <v>247</v>
      </c>
      <c r="I5669"/>
      <c r="J5669"/>
      <c r="K5669"/>
      <c r="L5669"/>
      <c r="M5669"/>
      <c r="N5669"/>
      <c r="O5669"/>
      <c r="Q5669" t="s">
        <v>25</v>
      </c>
      <c r="R5669" s="1" t="s">
        <v>8403</v>
      </c>
      <c r="S5669" s="1"/>
      <c r="T5669" s="1" t="s">
        <v>305</v>
      </c>
      <c r="U5669" s="1" t="s">
        <v>33</v>
      </c>
      <c r="V5669" t="s">
        <v>29</v>
      </c>
      <c r="W5669"/>
      <c r="X5669" t="s">
        <v>30</v>
      </c>
    </row>
    <row r="5670" spans="2:24">
      <c r="B5670" s="2" t="s">
        <v>8404</v>
      </c>
      <c r="C5670" s="1">
        <v>9047253850</v>
      </c>
      <c r="D5670" s="1"/>
      <c r="E5670" s="1"/>
      <c r="F5670" s="1"/>
      <c r="G5670" s="1" t="s">
        <v>199</v>
      </c>
      <c r="H5670" s="1" t="s">
        <v>92</v>
      </c>
      <c r="I5670"/>
      <c r="J5670"/>
      <c r="K5670"/>
      <c r="L5670"/>
      <c r="M5670"/>
      <c r="N5670"/>
      <c r="O5670"/>
      <c r="Q5670" t="s">
        <v>25</v>
      </c>
      <c r="R5670" s="1" t="s">
        <v>8405</v>
      </c>
      <c r="S5670" s="1"/>
      <c r="T5670" s="1" t="s">
        <v>258</v>
      </c>
      <c r="U5670" s="1" t="s">
        <v>179</v>
      </c>
      <c r="V5670" t="s">
        <v>29</v>
      </c>
      <c r="W5670"/>
      <c r="X5670" t="s">
        <v>30</v>
      </c>
    </row>
    <row r="5671" spans="2:24">
      <c r="B5671" s="2" t="s">
        <v>8406</v>
      </c>
      <c r="C5671" s="1">
        <v>7298763216</v>
      </c>
      <c r="D5671" s="1"/>
      <c r="E5671" s="1"/>
      <c r="F5671" s="1"/>
      <c r="G5671" s="1" t="s">
        <v>45</v>
      </c>
      <c r="H5671" s="1" t="s">
        <v>57</v>
      </c>
      <c r="I5671"/>
      <c r="J5671"/>
      <c r="K5671"/>
      <c r="L5671"/>
      <c r="M5671"/>
      <c r="N5671"/>
      <c r="O5671"/>
      <c r="Q5671" t="s">
        <v>25</v>
      </c>
      <c r="R5671" s="1"/>
      <c r="S5671" s="1"/>
      <c r="T5671" s="1" t="s">
        <v>147</v>
      </c>
      <c r="U5671" s="1" t="s">
        <v>148</v>
      </c>
      <c r="V5671" t="s">
        <v>29</v>
      </c>
      <c r="W5671"/>
      <c r="X5671" t="s">
        <v>30</v>
      </c>
    </row>
    <row r="5672" spans="2:24">
      <c r="B5672" s="2" t="s">
        <v>8407</v>
      </c>
      <c r="C5672" s="1">
        <v>9918415791</v>
      </c>
      <c r="D5672" s="1"/>
      <c r="E5672" s="1"/>
      <c r="F5672" s="1"/>
      <c r="G5672" s="1" t="s">
        <v>146</v>
      </c>
      <c r="H5672" s="1" t="s">
        <v>247</v>
      </c>
      <c r="I5672"/>
      <c r="J5672"/>
      <c r="K5672"/>
      <c r="L5672"/>
      <c r="M5672"/>
      <c r="N5672"/>
      <c r="O5672"/>
      <c r="Q5672" t="s">
        <v>25</v>
      </c>
      <c r="R5672" s="1"/>
      <c r="S5672" s="1"/>
      <c r="T5672" s="1" t="s">
        <v>294</v>
      </c>
      <c r="U5672" s="1" t="s">
        <v>28</v>
      </c>
      <c r="V5672" t="s">
        <v>29</v>
      </c>
      <c r="W5672"/>
      <c r="X5672" t="s">
        <v>30</v>
      </c>
    </row>
    <row r="5673" spans="2:24">
      <c r="B5673" s="2" t="s">
        <v>8408</v>
      </c>
      <c r="C5673" s="1">
        <v>9416348048</v>
      </c>
      <c r="D5673" s="1"/>
      <c r="E5673" s="1"/>
      <c r="F5673" s="1"/>
      <c r="G5673" s="1" t="s">
        <v>146</v>
      </c>
      <c r="H5673" s="1" t="s">
        <v>331</v>
      </c>
      <c r="I5673"/>
      <c r="J5673"/>
      <c r="K5673"/>
      <c r="L5673"/>
      <c r="M5673"/>
      <c r="N5673"/>
      <c r="O5673"/>
      <c r="Q5673" t="s">
        <v>25</v>
      </c>
      <c r="R5673" s="1" t="s">
        <v>8409</v>
      </c>
      <c r="S5673" s="1"/>
      <c r="T5673" s="1" t="s">
        <v>8410</v>
      </c>
      <c r="U5673" s="1" t="s">
        <v>78</v>
      </c>
      <c r="V5673" t="s">
        <v>29</v>
      </c>
      <c r="W5673"/>
      <c r="X5673" t="s">
        <v>30</v>
      </c>
    </row>
    <row r="5674" spans="2:24">
      <c r="B5674" s="2" t="s">
        <v>8411</v>
      </c>
      <c r="C5674" s="1">
        <v>9717700526</v>
      </c>
      <c r="D5674" s="1"/>
      <c r="E5674" s="1"/>
      <c r="F5674" s="1"/>
      <c r="G5674" s="1" t="s">
        <v>72</v>
      </c>
      <c r="H5674" s="1" t="s">
        <v>57</v>
      </c>
      <c r="I5674"/>
      <c r="J5674"/>
      <c r="K5674"/>
      <c r="L5674"/>
      <c r="M5674"/>
      <c r="N5674"/>
      <c r="O5674"/>
      <c r="Q5674" t="s">
        <v>25</v>
      </c>
      <c r="R5674" s="1" t="s">
        <v>8412</v>
      </c>
      <c r="S5674" s="1"/>
      <c r="T5674" s="1" t="s">
        <v>423</v>
      </c>
      <c r="U5674" s="1" t="s">
        <v>28</v>
      </c>
      <c r="V5674" t="s">
        <v>29</v>
      </c>
      <c r="W5674"/>
      <c r="X5674" t="s">
        <v>30</v>
      </c>
    </row>
    <row r="5675" spans="2:24">
      <c r="B5675" s="2" t="s">
        <v>8413</v>
      </c>
      <c r="C5675" s="1">
        <v>8603733628</v>
      </c>
      <c r="D5675" s="1"/>
      <c r="E5675" s="1"/>
      <c r="F5675" s="1"/>
      <c r="G5675" s="1" t="s">
        <v>45</v>
      </c>
      <c r="H5675" s="1" t="s">
        <v>247</v>
      </c>
      <c r="I5675"/>
      <c r="J5675"/>
      <c r="K5675"/>
      <c r="L5675"/>
      <c r="M5675"/>
      <c r="N5675"/>
      <c r="O5675"/>
      <c r="Q5675" t="s">
        <v>25</v>
      </c>
      <c r="R5675" s="1"/>
      <c r="S5675" s="1"/>
      <c r="T5675" s="1" t="s">
        <v>2637</v>
      </c>
      <c r="U5675" s="1" t="s">
        <v>284</v>
      </c>
      <c r="V5675" t="s">
        <v>29</v>
      </c>
      <c r="W5675"/>
      <c r="X5675" t="s">
        <v>30</v>
      </c>
    </row>
    <row r="5676" spans="2:24">
      <c r="B5676" s="2" t="s">
        <v>8414</v>
      </c>
      <c r="C5676" s="1">
        <v>8708270849</v>
      </c>
      <c r="D5676" s="1"/>
      <c r="E5676" s="1"/>
      <c r="F5676" s="1"/>
      <c r="G5676" s="1" t="s">
        <v>708</v>
      </c>
      <c r="H5676" s="1" t="s">
        <v>476</v>
      </c>
      <c r="I5676"/>
      <c r="J5676"/>
      <c r="K5676"/>
      <c r="L5676"/>
      <c r="M5676"/>
      <c r="N5676"/>
      <c r="O5676"/>
      <c r="Q5676" t="s">
        <v>25</v>
      </c>
      <c r="R5676" s="1" t="s">
        <v>8415</v>
      </c>
      <c r="S5676" s="1"/>
      <c r="T5676" s="1" t="s">
        <v>608</v>
      </c>
      <c r="U5676" s="1" t="s">
        <v>78</v>
      </c>
      <c r="V5676" t="s">
        <v>29</v>
      </c>
      <c r="W5676"/>
      <c r="X5676" t="s">
        <v>30</v>
      </c>
    </row>
    <row r="5677" spans="2:24">
      <c r="B5677" s="2" t="s">
        <v>8416</v>
      </c>
      <c r="C5677" s="1">
        <v>9034480917</v>
      </c>
      <c r="D5677" s="1"/>
      <c r="E5677" s="1"/>
      <c r="F5677" s="1"/>
      <c r="G5677" s="1" t="s">
        <v>146</v>
      </c>
      <c r="H5677" s="1" t="s">
        <v>331</v>
      </c>
      <c r="I5677"/>
      <c r="J5677"/>
      <c r="K5677"/>
      <c r="L5677"/>
      <c r="M5677"/>
      <c r="N5677"/>
      <c r="O5677"/>
      <c r="Q5677" t="s">
        <v>25</v>
      </c>
      <c r="R5677" s="1"/>
      <c r="S5677" s="1"/>
      <c r="T5677" s="1" t="s">
        <v>4640</v>
      </c>
      <c r="U5677" s="1" t="s">
        <v>78</v>
      </c>
      <c r="V5677" t="s">
        <v>29</v>
      </c>
      <c r="W5677"/>
      <c r="X5677" t="s">
        <v>30</v>
      </c>
    </row>
    <row r="5678" spans="2:24">
      <c r="B5678" s="2" t="s">
        <v>8417</v>
      </c>
      <c r="C5678" s="1">
        <f>919953300229</f>
        <v>919953300229</v>
      </c>
      <c r="D5678" s="1"/>
      <c r="E5678" s="1"/>
      <c r="F5678" s="1"/>
      <c r="G5678" s="1" t="s">
        <v>45</v>
      </c>
      <c r="H5678" s="1" t="s">
        <v>1065</v>
      </c>
      <c r="I5678"/>
      <c r="J5678"/>
      <c r="K5678"/>
      <c r="L5678"/>
      <c r="M5678"/>
      <c r="N5678"/>
      <c r="O5678"/>
      <c r="Q5678" t="s">
        <v>25</v>
      </c>
      <c r="R5678" s="1"/>
      <c r="S5678" s="1"/>
      <c r="T5678" s="1" t="s">
        <v>660</v>
      </c>
      <c r="U5678" s="1" t="s">
        <v>53</v>
      </c>
      <c r="V5678" t="s">
        <v>29</v>
      </c>
      <c r="W5678"/>
      <c r="X5678" t="s">
        <v>30</v>
      </c>
    </row>
    <row r="5679" spans="2:24">
      <c r="B5679" s="2" t="s">
        <v>8418</v>
      </c>
      <c r="C5679" s="1">
        <v>9837934563</v>
      </c>
      <c r="D5679" s="1"/>
      <c r="E5679" s="1"/>
      <c r="F5679" s="1"/>
      <c r="G5679" s="1" t="s">
        <v>146</v>
      </c>
      <c r="H5679" s="1" t="s">
        <v>1268</v>
      </c>
      <c r="I5679"/>
      <c r="J5679"/>
      <c r="K5679"/>
      <c r="L5679"/>
      <c r="M5679"/>
      <c r="N5679"/>
      <c r="O5679"/>
      <c r="Q5679" t="s">
        <v>25</v>
      </c>
      <c r="R5679" s="1" t="s">
        <v>8419</v>
      </c>
      <c r="S5679" s="1"/>
      <c r="T5679" s="1" t="s">
        <v>380</v>
      </c>
      <c r="U5679" s="1" t="s">
        <v>28</v>
      </c>
      <c r="V5679" t="s">
        <v>29</v>
      </c>
      <c r="W5679"/>
      <c r="X5679" t="s">
        <v>30</v>
      </c>
    </row>
    <row r="5680" spans="2:24">
      <c r="B5680" s="2" t="s">
        <v>8420</v>
      </c>
      <c r="C5680" s="1">
        <v>9811194677</v>
      </c>
      <c r="D5680" s="1"/>
      <c r="E5680" s="1"/>
      <c r="F5680" s="1"/>
      <c r="G5680" s="1" t="s">
        <v>2644</v>
      </c>
      <c r="H5680" s="1" t="s">
        <v>46</v>
      </c>
      <c r="I5680"/>
      <c r="J5680"/>
      <c r="K5680"/>
      <c r="L5680"/>
      <c r="M5680"/>
      <c r="N5680"/>
      <c r="O5680"/>
      <c r="Q5680" t="s">
        <v>25</v>
      </c>
      <c r="R5680" s="1" t="s">
        <v>8421</v>
      </c>
      <c r="S5680" s="1"/>
      <c r="T5680" s="1" t="s">
        <v>84</v>
      </c>
      <c r="U5680" s="1" t="s">
        <v>53</v>
      </c>
      <c r="V5680" t="s">
        <v>29</v>
      </c>
      <c r="W5680"/>
      <c r="X5680" t="s">
        <v>30</v>
      </c>
    </row>
    <row r="5681" spans="2:24">
      <c r="B5681" s="2" t="s">
        <v>8422</v>
      </c>
      <c r="C5681" s="1"/>
      <c r="D5681" s="1"/>
      <c r="E5681" s="1"/>
      <c r="F5681" s="1"/>
      <c r="G5681" s="1" t="s">
        <v>72</v>
      </c>
      <c r="H5681" s="1" t="s">
        <v>231</v>
      </c>
      <c r="I5681"/>
      <c r="J5681"/>
      <c r="K5681"/>
      <c r="L5681"/>
      <c r="M5681"/>
      <c r="N5681"/>
      <c r="O5681"/>
      <c r="Q5681" t="s">
        <v>25</v>
      </c>
      <c r="R5681" s="1"/>
      <c r="S5681" s="1"/>
      <c r="T5681" s="1" t="s">
        <v>356</v>
      </c>
      <c r="U5681" s="1" t="s">
        <v>78</v>
      </c>
      <c r="V5681" t="s">
        <v>29</v>
      </c>
      <c r="W5681"/>
      <c r="X5681" t="s">
        <v>30</v>
      </c>
    </row>
    <row r="5682" spans="2:24">
      <c r="B5682" s="2" t="s">
        <v>8423</v>
      </c>
      <c r="C5682" s="1">
        <v>7895416185</v>
      </c>
      <c r="D5682" s="1"/>
      <c r="E5682" s="1"/>
      <c r="F5682" s="1"/>
      <c r="G5682" s="1" t="s">
        <v>230</v>
      </c>
      <c r="H5682" s="1" t="s">
        <v>46</v>
      </c>
      <c r="I5682"/>
      <c r="J5682"/>
      <c r="K5682"/>
      <c r="L5682"/>
      <c r="M5682"/>
      <c r="N5682"/>
      <c r="O5682"/>
      <c r="Q5682" t="s">
        <v>25</v>
      </c>
      <c r="R5682" s="1"/>
      <c r="S5682" s="1"/>
      <c r="T5682" s="1" t="s">
        <v>1618</v>
      </c>
      <c r="U5682" s="1" t="s">
        <v>289</v>
      </c>
      <c r="V5682" t="s">
        <v>29</v>
      </c>
      <c r="W5682"/>
      <c r="X5682" t="s">
        <v>30</v>
      </c>
    </row>
    <row r="5683" spans="2:24">
      <c r="B5683" s="2" t="s">
        <v>8424</v>
      </c>
      <c r="C5683" s="1">
        <v>7007599783</v>
      </c>
      <c r="D5683" s="1"/>
      <c r="E5683" s="1"/>
      <c r="F5683" s="1"/>
      <c r="G5683" s="1" t="s">
        <v>146</v>
      </c>
      <c r="H5683" s="1" t="s">
        <v>1268</v>
      </c>
      <c r="I5683"/>
      <c r="J5683"/>
      <c r="K5683"/>
      <c r="L5683"/>
      <c r="M5683"/>
      <c r="N5683"/>
      <c r="O5683"/>
      <c r="Q5683" t="s">
        <v>25</v>
      </c>
      <c r="R5683" s="1"/>
      <c r="S5683" s="1"/>
      <c r="T5683" s="1" t="s">
        <v>294</v>
      </c>
      <c r="U5683" s="1" t="s">
        <v>28</v>
      </c>
      <c r="V5683" t="s">
        <v>29</v>
      </c>
      <c r="W5683"/>
      <c r="X5683" t="s">
        <v>30</v>
      </c>
    </row>
    <row r="5684" spans="2:24">
      <c r="B5684" s="2" t="s">
        <v>8425</v>
      </c>
      <c r="C5684" s="1">
        <v>9654121516</v>
      </c>
      <c r="D5684" s="1"/>
      <c r="E5684" s="1"/>
      <c r="F5684" s="1"/>
      <c r="G5684" s="1" t="s">
        <v>72</v>
      </c>
      <c r="H5684" s="1" t="s">
        <v>92</v>
      </c>
      <c r="I5684"/>
      <c r="J5684"/>
      <c r="K5684"/>
      <c r="L5684"/>
      <c r="M5684"/>
      <c r="N5684"/>
      <c r="O5684"/>
      <c r="Q5684" t="s">
        <v>25</v>
      </c>
      <c r="R5684" s="1"/>
      <c r="S5684" s="1"/>
      <c r="T5684" s="1" t="s">
        <v>820</v>
      </c>
      <c r="U5684" s="1" t="s">
        <v>53</v>
      </c>
      <c r="V5684" t="s">
        <v>29</v>
      </c>
      <c r="W5684"/>
      <c r="X5684" t="s">
        <v>30</v>
      </c>
    </row>
    <row r="5685" spans="2:24">
      <c r="B5685" s="2" t="s">
        <v>8426</v>
      </c>
      <c r="C5685" s="1">
        <v>9033441102</v>
      </c>
      <c r="D5685" s="1"/>
      <c r="E5685" s="1"/>
      <c r="F5685" s="1"/>
      <c r="G5685" s="1" t="s">
        <v>72</v>
      </c>
      <c r="H5685" s="1" t="s">
        <v>92</v>
      </c>
      <c r="I5685"/>
      <c r="J5685"/>
      <c r="K5685"/>
      <c r="L5685"/>
      <c r="M5685"/>
      <c r="N5685"/>
      <c r="O5685"/>
      <c r="Q5685" t="s">
        <v>25</v>
      </c>
      <c r="R5685" s="1"/>
      <c r="S5685" s="1"/>
      <c r="T5685" s="1" t="s">
        <v>8295</v>
      </c>
      <c r="U5685" s="1" t="s">
        <v>116</v>
      </c>
      <c r="V5685" t="s">
        <v>29</v>
      </c>
      <c r="W5685"/>
      <c r="X5685" t="s">
        <v>30</v>
      </c>
    </row>
    <row r="5686" spans="2:24">
      <c r="B5686" s="2" t="s">
        <v>8427</v>
      </c>
      <c r="C5686" s="1">
        <v>9995628028</v>
      </c>
      <c r="D5686" s="1"/>
      <c r="E5686" s="1"/>
      <c r="F5686" s="1"/>
      <c r="G5686" s="1" t="s">
        <v>146</v>
      </c>
      <c r="H5686" s="1" t="s">
        <v>331</v>
      </c>
      <c r="I5686"/>
      <c r="J5686"/>
      <c r="K5686"/>
      <c r="L5686"/>
      <c r="M5686"/>
      <c r="N5686"/>
      <c r="O5686"/>
      <c r="Q5686" t="s">
        <v>25</v>
      </c>
      <c r="R5686" s="1"/>
      <c r="S5686" s="1"/>
      <c r="T5686" s="1" t="s">
        <v>225</v>
      </c>
      <c r="U5686" s="1" t="s">
        <v>60</v>
      </c>
      <c r="V5686" t="s">
        <v>29</v>
      </c>
      <c r="W5686"/>
      <c r="X5686" t="s">
        <v>30</v>
      </c>
    </row>
    <row r="5687" spans="2:24">
      <c r="B5687" s="2" t="s">
        <v>8428</v>
      </c>
      <c r="C5687" s="1">
        <v>9811486890</v>
      </c>
      <c r="D5687" s="1"/>
      <c r="E5687" s="1"/>
      <c r="F5687" s="1"/>
      <c r="G5687" s="1" t="s">
        <v>146</v>
      </c>
      <c r="H5687" s="1" t="s">
        <v>247</v>
      </c>
      <c r="I5687"/>
      <c r="J5687"/>
      <c r="K5687"/>
      <c r="L5687"/>
      <c r="M5687"/>
      <c r="N5687"/>
      <c r="O5687"/>
      <c r="Q5687" t="s">
        <v>25</v>
      </c>
      <c r="R5687" s="1"/>
      <c r="S5687" s="1"/>
      <c r="T5687" s="1" t="s">
        <v>73</v>
      </c>
      <c r="U5687" s="1" t="s">
        <v>53</v>
      </c>
      <c r="V5687" t="s">
        <v>29</v>
      </c>
      <c r="W5687"/>
      <c r="X5687" t="s">
        <v>30</v>
      </c>
    </row>
    <row r="5688" spans="2:24">
      <c r="B5688" s="2" t="s">
        <v>8429</v>
      </c>
      <c r="C5688" s="1">
        <v>9888090989</v>
      </c>
      <c r="D5688" s="1"/>
      <c r="E5688" s="1"/>
      <c r="F5688" s="1"/>
      <c r="G5688" s="1" t="s">
        <v>56</v>
      </c>
      <c r="H5688" s="1" t="s">
        <v>247</v>
      </c>
      <c r="I5688"/>
      <c r="J5688"/>
      <c r="K5688"/>
      <c r="L5688"/>
      <c r="M5688"/>
      <c r="N5688"/>
      <c r="O5688"/>
      <c r="Q5688" t="s">
        <v>25</v>
      </c>
      <c r="R5688" s="1" t="s">
        <v>8430</v>
      </c>
      <c r="S5688" s="1"/>
      <c r="T5688" s="1" t="s">
        <v>1779</v>
      </c>
      <c r="U5688" s="1" t="s">
        <v>90</v>
      </c>
      <c r="V5688" t="s">
        <v>29</v>
      </c>
      <c r="W5688"/>
      <c r="X5688" t="s">
        <v>30</v>
      </c>
    </row>
    <row r="5689" spans="2:24">
      <c r="B5689" s="2" t="s">
        <v>8431</v>
      </c>
      <c r="C5689" s="1">
        <v>7906507399</v>
      </c>
      <c r="D5689" s="1"/>
      <c r="E5689" s="1"/>
      <c r="F5689" s="1"/>
      <c r="G5689" s="1" t="s">
        <v>230</v>
      </c>
      <c r="H5689" s="1" t="s">
        <v>57</v>
      </c>
      <c r="I5689"/>
      <c r="J5689"/>
      <c r="K5689"/>
      <c r="L5689"/>
      <c r="M5689"/>
      <c r="N5689"/>
      <c r="O5689"/>
      <c r="Q5689" t="s">
        <v>25</v>
      </c>
      <c r="R5689" s="1" t="s">
        <v>8432</v>
      </c>
      <c r="S5689" s="1"/>
      <c r="T5689" s="1" t="s">
        <v>39</v>
      </c>
      <c r="U5689" s="1" t="s">
        <v>28</v>
      </c>
      <c r="V5689" t="s">
        <v>29</v>
      </c>
      <c r="W5689"/>
      <c r="X5689" t="s">
        <v>30</v>
      </c>
    </row>
    <row r="5690" spans="2:24">
      <c r="B5690" s="2" t="s">
        <v>8433</v>
      </c>
      <c r="C5690" s="1">
        <v>8268831783</v>
      </c>
      <c r="D5690" s="1"/>
      <c r="E5690" s="1"/>
      <c r="F5690" s="1"/>
      <c r="G5690" s="1" t="s">
        <v>146</v>
      </c>
      <c r="H5690" s="1" t="s">
        <v>331</v>
      </c>
      <c r="I5690"/>
      <c r="J5690"/>
      <c r="K5690"/>
      <c r="L5690"/>
      <c r="M5690"/>
      <c r="N5690"/>
      <c r="O5690"/>
      <c r="Q5690" t="s">
        <v>25</v>
      </c>
      <c r="R5690" s="1" t="s">
        <v>8434</v>
      </c>
      <c r="S5690" s="1"/>
      <c r="T5690" s="1" t="s">
        <v>3036</v>
      </c>
      <c r="U5690" s="1" t="s">
        <v>33</v>
      </c>
      <c r="V5690" t="s">
        <v>29</v>
      </c>
      <c r="W5690"/>
      <c r="X5690" t="s">
        <v>30</v>
      </c>
    </row>
    <row r="5691" spans="2:24">
      <c r="B5691" s="2" t="s">
        <v>8435</v>
      </c>
      <c r="C5691" s="1">
        <v>9412437894</v>
      </c>
      <c r="D5691" s="1"/>
      <c r="E5691" s="1"/>
      <c r="F5691" s="1"/>
      <c r="G5691" s="1" t="s">
        <v>146</v>
      </c>
      <c r="H5691" s="1" t="s">
        <v>57</v>
      </c>
      <c r="I5691"/>
      <c r="J5691"/>
      <c r="K5691"/>
      <c r="L5691"/>
      <c r="M5691"/>
      <c r="N5691"/>
      <c r="O5691"/>
      <c r="Q5691" t="s">
        <v>25</v>
      </c>
      <c r="R5691" s="1"/>
      <c r="S5691" s="1"/>
      <c r="T5691" s="1" t="s">
        <v>734</v>
      </c>
      <c r="U5691" s="1" t="s">
        <v>289</v>
      </c>
      <c r="V5691" t="s">
        <v>29</v>
      </c>
      <c r="W5691"/>
      <c r="X5691" t="s">
        <v>30</v>
      </c>
    </row>
    <row r="5692" spans="2:24">
      <c r="B5692" s="2" t="s">
        <v>8436</v>
      </c>
      <c r="C5692" s="1">
        <v>7895533116</v>
      </c>
      <c r="D5692" s="1"/>
      <c r="E5692" s="1"/>
      <c r="F5692" s="1"/>
      <c r="G5692" s="1" t="s">
        <v>146</v>
      </c>
      <c r="H5692" s="1" t="s">
        <v>695</v>
      </c>
      <c r="I5692"/>
      <c r="J5692"/>
      <c r="K5692"/>
      <c r="L5692"/>
      <c r="M5692"/>
      <c r="N5692"/>
      <c r="O5692"/>
      <c r="Q5692" t="s">
        <v>25</v>
      </c>
      <c r="R5692" s="1" t="s">
        <v>8437</v>
      </c>
      <c r="S5692" s="1"/>
      <c r="T5692" s="1" t="s">
        <v>3520</v>
      </c>
      <c r="U5692" s="1" t="s">
        <v>28</v>
      </c>
      <c r="V5692" t="s">
        <v>29</v>
      </c>
      <c r="W5692"/>
      <c r="X5692" t="s">
        <v>30</v>
      </c>
    </row>
    <row r="5693" spans="2:24">
      <c r="B5693" s="2" t="s">
        <v>8438</v>
      </c>
      <c r="C5693" s="1">
        <v>9891919025</v>
      </c>
      <c r="D5693" s="1"/>
      <c r="E5693" s="1"/>
      <c r="F5693" s="1"/>
      <c r="G5693" s="1" t="s">
        <v>146</v>
      </c>
      <c r="H5693" s="1" t="s">
        <v>476</v>
      </c>
      <c r="I5693"/>
      <c r="J5693"/>
      <c r="K5693"/>
      <c r="L5693"/>
      <c r="M5693"/>
      <c r="N5693"/>
      <c r="O5693"/>
      <c r="Q5693" t="s">
        <v>25</v>
      </c>
      <c r="R5693" s="1"/>
      <c r="S5693" s="1"/>
      <c r="T5693" s="1" t="s">
        <v>93</v>
      </c>
      <c r="U5693" s="1" t="s">
        <v>53</v>
      </c>
      <c r="V5693" t="s">
        <v>29</v>
      </c>
      <c r="W5693"/>
      <c r="X5693" t="s">
        <v>30</v>
      </c>
    </row>
    <row r="5694" spans="2:24">
      <c r="B5694" s="2" t="s">
        <v>8439</v>
      </c>
      <c r="C5694" s="1">
        <v>9250323062</v>
      </c>
      <c r="D5694" s="1"/>
      <c r="E5694" s="1"/>
      <c r="F5694" s="1"/>
      <c r="G5694" s="1" t="s">
        <v>146</v>
      </c>
      <c r="H5694" s="1" t="s">
        <v>695</v>
      </c>
      <c r="I5694"/>
      <c r="J5694"/>
      <c r="K5694"/>
      <c r="L5694"/>
      <c r="M5694"/>
      <c r="N5694"/>
      <c r="O5694"/>
      <c r="Q5694" t="s">
        <v>25</v>
      </c>
      <c r="R5694" s="1"/>
      <c r="S5694" s="1"/>
      <c r="T5694" s="1" t="s">
        <v>301</v>
      </c>
      <c r="U5694" s="1" t="s">
        <v>53</v>
      </c>
      <c r="V5694" t="s">
        <v>29</v>
      </c>
      <c r="W5694"/>
      <c r="X5694" t="s">
        <v>30</v>
      </c>
    </row>
    <row r="5695" spans="2:24">
      <c r="B5695" s="2" t="s">
        <v>8440</v>
      </c>
      <c r="C5695" s="1">
        <v>9813221722</v>
      </c>
      <c r="D5695" s="1"/>
      <c r="E5695" s="1"/>
      <c r="F5695" s="1"/>
      <c r="G5695" s="1" t="s">
        <v>146</v>
      </c>
      <c r="H5695" s="1" t="s">
        <v>247</v>
      </c>
      <c r="I5695"/>
      <c r="J5695"/>
      <c r="K5695"/>
      <c r="L5695"/>
      <c r="M5695"/>
      <c r="N5695"/>
      <c r="O5695"/>
      <c r="Q5695" t="s">
        <v>25</v>
      </c>
      <c r="R5695" s="1" t="s">
        <v>8441</v>
      </c>
      <c r="S5695" s="1"/>
      <c r="T5695" s="1" t="s">
        <v>356</v>
      </c>
      <c r="U5695" s="1" t="s">
        <v>78</v>
      </c>
      <c r="V5695" t="s">
        <v>29</v>
      </c>
      <c r="W5695"/>
      <c r="X5695" t="s">
        <v>30</v>
      </c>
    </row>
    <row r="5696" spans="2:24">
      <c r="B5696" s="2" t="s">
        <v>8442</v>
      </c>
      <c r="C5696" s="1">
        <v>8814038584</v>
      </c>
      <c r="D5696" s="1"/>
      <c r="E5696" s="1"/>
      <c r="F5696" s="1"/>
      <c r="G5696" s="1" t="s">
        <v>146</v>
      </c>
      <c r="H5696" s="1" t="s">
        <v>331</v>
      </c>
      <c r="I5696"/>
      <c r="J5696"/>
      <c r="K5696"/>
      <c r="L5696"/>
      <c r="M5696"/>
      <c r="N5696"/>
      <c r="O5696"/>
      <c r="Q5696" t="s">
        <v>25</v>
      </c>
      <c r="R5696" s="1" t="s">
        <v>8443</v>
      </c>
      <c r="S5696" s="1"/>
      <c r="T5696" s="1" t="s">
        <v>271</v>
      </c>
      <c r="U5696" s="1" t="s">
        <v>78</v>
      </c>
      <c r="V5696" t="s">
        <v>29</v>
      </c>
      <c r="W5696"/>
      <c r="X5696" t="s">
        <v>30</v>
      </c>
    </row>
    <row r="5697" spans="2:24">
      <c r="B5697" s="2" t="s">
        <v>8444</v>
      </c>
      <c r="C5697" s="1">
        <f>918575001428</f>
        <v>918575001428</v>
      </c>
      <c r="D5697" s="1"/>
      <c r="E5697" s="1"/>
      <c r="F5697" s="1"/>
      <c r="G5697" s="1" t="s">
        <v>56</v>
      </c>
      <c r="H5697" s="1" t="s">
        <v>46</v>
      </c>
      <c r="I5697"/>
      <c r="J5697"/>
      <c r="K5697"/>
      <c r="L5697"/>
      <c r="M5697"/>
      <c r="N5697"/>
      <c r="O5697"/>
      <c r="Q5697" t="s">
        <v>25</v>
      </c>
      <c r="R5697" s="1"/>
      <c r="S5697" s="1"/>
      <c r="T5697" s="1" t="s">
        <v>301</v>
      </c>
      <c r="U5697" s="1" t="s">
        <v>53</v>
      </c>
      <c r="V5697" t="s">
        <v>29</v>
      </c>
      <c r="W5697"/>
      <c r="X5697" t="s">
        <v>30</v>
      </c>
    </row>
    <row r="5698" spans="2:24">
      <c r="B5698" s="2" t="s">
        <v>8445</v>
      </c>
      <c r="C5698" s="1">
        <v>9810375789</v>
      </c>
      <c r="D5698" s="1"/>
      <c r="E5698" s="1"/>
      <c r="F5698" s="1"/>
      <c r="G5698" s="1" t="s">
        <v>146</v>
      </c>
      <c r="H5698" s="1" t="s">
        <v>331</v>
      </c>
      <c r="I5698"/>
      <c r="J5698"/>
      <c r="K5698"/>
      <c r="L5698"/>
      <c r="M5698"/>
      <c r="N5698"/>
      <c r="O5698"/>
      <c r="Q5698" t="s">
        <v>25</v>
      </c>
      <c r="R5698" s="1" t="s">
        <v>8446</v>
      </c>
      <c r="S5698" s="1"/>
      <c r="T5698" s="1" t="s">
        <v>594</v>
      </c>
      <c r="U5698" s="1" t="s">
        <v>53</v>
      </c>
      <c r="V5698" t="s">
        <v>29</v>
      </c>
      <c r="W5698"/>
      <c r="X5698" t="s">
        <v>30</v>
      </c>
    </row>
    <row r="5699" spans="2:24">
      <c r="B5699" s="2" t="s">
        <v>8447</v>
      </c>
      <c r="C5699" s="1">
        <v>9034646784</v>
      </c>
      <c r="D5699" s="1"/>
      <c r="E5699" s="1"/>
      <c r="F5699" s="1"/>
      <c r="G5699" s="1" t="s">
        <v>56</v>
      </c>
      <c r="H5699" s="1" t="s">
        <v>92</v>
      </c>
      <c r="I5699"/>
      <c r="J5699"/>
      <c r="K5699"/>
      <c r="L5699"/>
      <c r="M5699"/>
      <c r="N5699"/>
      <c r="O5699"/>
      <c r="Q5699" t="s">
        <v>25</v>
      </c>
      <c r="R5699" s="1" t="s">
        <v>8448</v>
      </c>
      <c r="S5699" s="1"/>
      <c r="T5699" s="1" t="s">
        <v>1970</v>
      </c>
      <c r="U5699" s="1" t="s">
        <v>78</v>
      </c>
      <c r="V5699" t="s">
        <v>29</v>
      </c>
      <c r="W5699"/>
      <c r="X5699" t="s">
        <v>30</v>
      </c>
    </row>
    <row r="5700" spans="2:24">
      <c r="B5700" s="2" t="s">
        <v>8449</v>
      </c>
      <c r="C5700" s="1">
        <v>9466396300</v>
      </c>
      <c r="D5700" s="1"/>
      <c r="E5700" s="1"/>
      <c r="F5700" s="1"/>
      <c r="G5700" s="1" t="s">
        <v>146</v>
      </c>
      <c r="H5700" s="1" t="s">
        <v>695</v>
      </c>
      <c r="I5700"/>
      <c r="J5700"/>
      <c r="K5700"/>
      <c r="L5700"/>
      <c r="M5700"/>
      <c r="N5700"/>
      <c r="O5700"/>
      <c r="Q5700" t="s">
        <v>25</v>
      </c>
      <c r="R5700" s="1" t="s">
        <v>8450</v>
      </c>
      <c r="S5700" s="1"/>
      <c r="T5700" s="1" t="s">
        <v>575</v>
      </c>
      <c r="U5700" s="1" t="s">
        <v>78</v>
      </c>
      <c r="V5700" t="s">
        <v>29</v>
      </c>
      <c r="W5700"/>
      <c r="X5700" t="s">
        <v>30</v>
      </c>
    </row>
    <row r="5701" spans="2:24">
      <c r="B5701" s="2" t="s">
        <v>8451</v>
      </c>
      <c r="C5701" s="1">
        <v>9910867703</v>
      </c>
      <c r="D5701" s="1"/>
      <c r="E5701" s="1"/>
      <c r="F5701" s="1"/>
      <c r="G5701" s="1" t="s">
        <v>1216</v>
      </c>
      <c r="H5701" s="1" t="s">
        <v>331</v>
      </c>
      <c r="I5701"/>
      <c r="J5701"/>
      <c r="K5701"/>
      <c r="L5701"/>
      <c r="M5701"/>
      <c r="N5701"/>
      <c r="O5701"/>
      <c r="Q5701" t="s">
        <v>25</v>
      </c>
      <c r="R5701" s="1" t="s">
        <v>8452</v>
      </c>
      <c r="S5701" s="1"/>
      <c r="T5701" s="1" t="s">
        <v>84</v>
      </c>
      <c r="U5701" s="1" t="s">
        <v>53</v>
      </c>
      <c r="V5701" t="s">
        <v>29</v>
      </c>
      <c r="W5701"/>
      <c r="X5701" t="s">
        <v>30</v>
      </c>
    </row>
    <row r="5702" spans="2:24">
      <c r="B5702" s="2" t="s">
        <v>8453</v>
      </c>
      <c r="C5702" s="1">
        <v>9304825040</v>
      </c>
      <c r="D5702" s="1"/>
      <c r="E5702" s="1"/>
      <c r="F5702" s="1"/>
      <c r="G5702" s="1" t="s">
        <v>45</v>
      </c>
      <c r="H5702" s="1" t="s">
        <v>331</v>
      </c>
      <c r="I5702"/>
      <c r="J5702"/>
      <c r="K5702"/>
      <c r="L5702"/>
      <c r="M5702"/>
      <c r="N5702"/>
      <c r="O5702"/>
      <c r="Q5702" t="s">
        <v>25</v>
      </c>
      <c r="R5702" s="1" t="s">
        <v>8454</v>
      </c>
      <c r="S5702" s="1"/>
      <c r="T5702" s="1" t="s">
        <v>157</v>
      </c>
      <c r="U5702" s="1" t="s">
        <v>158</v>
      </c>
      <c r="V5702" t="s">
        <v>29</v>
      </c>
      <c r="W5702"/>
      <c r="X5702" t="s">
        <v>30</v>
      </c>
    </row>
    <row r="5703" spans="2:24">
      <c r="B5703" s="2" t="s">
        <v>8455</v>
      </c>
      <c r="C5703" s="1">
        <v>9306449968</v>
      </c>
      <c r="D5703" s="1"/>
      <c r="E5703" s="1"/>
      <c r="F5703" s="1"/>
      <c r="G5703" s="1" t="s">
        <v>56</v>
      </c>
      <c r="H5703" s="1" t="s">
        <v>695</v>
      </c>
      <c r="I5703"/>
      <c r="J5703"/>
      <c r="K5703"/>
      <c r="L5703"/>
      <c r="M5703"/>
      <c r="N5703"/>
      <c r="O5703"/>
      <c r="Q5703" t="s">
        <v>25</v>
      </c>
      <c r="R5703" s="1" t="s">
        <v>8456</v>
      </c>
      <c r="S5703" s="1"/>
      <c r="T5703" s="1" t="s">
        <v>575</v>
      </c>
      <c r="U5703" s="1" t="s">
        <v>78</v>
      </c>
      <c r="V5703" t="s">
        <v>29</v>
      </c>
      <c r="W5703"/>
      <c r="X5703" t="s">
        <v>30</v>
      </c>
    </row>
    <row r="5704" spans="2:24">
      <c r="B5704" s="2" t="s">
        <v>8457</v>
      </c>
      <c r="C5704" s="1">
        <f>919999969074</f>
        <v>919999969074</v>
      </c>
      <c r="D5704" s="1"/>
      <c r="E5704" s="1"/>
      <c r="F5704" s="1"/>
      <c r="G5704" s="1" t="s">
        <v>72</v>
      </c>
      <c r="H5704" s="1" t="s">
        <v>46</v>
      </c>
      <c r="I5704"/>
      <c r="J5704"/>
      <c r="K5704"/>
      <c r="L5704"/>
      <c r="M5704"/>
      <c r="N5704"/>
      <c r="O5704"/>
      <c r="Q5704" t="s">
        <v>25</v>
      </c>
      <c r="R5704" s="1"/>
      <c r="S5704" s="1"/>
      <c r="T5704" s="1" t="s">
        <v>39</v>
      </c>
      <c r="U5704" s="1" t="s">
        <v>28</v>
      </c>
      <c r="V5704" t="s">
        <v>29</v>
      </c>
      <c r="W5704"/>
      <c r="X5704" t="s">
        <v>30</v>
      </c>
    </row>
    <row r="5705" spans="2:24">
      <c r="B5705" s="2" t="s">
        <v>8458</v>
      </c>
      <c r="C5705" s="1">
        <v>9619909707</v>
      </c>
      <c r="D5705" s="1"/>
      <c r="E5705" s="1"/>
      <c r="F5705" s="1"/>
      <c r="G5705" s="1" t="s">
        <v>72</v>
      </c>
      <c r="H5705" s="1" t="s">
        <v>57</v>
      </c>
      <c r="I5705"/>
      <c r="J5705"/>
      <c r="K5705"/>
      <c r="L5705"/>
      <c r="M5705"/>
      <c r="N5705"/>
      <c r="O5705"/>
      <c r="Q5705" t="s">
        <v>25</v>
      </c>
      <c r="R5705" s="1" t="s">
        <v>8459</v>
      </c>
      <c r="S5705" s="1"/>
      <c r="T5705" s="1" t="s">
        <v>356</v>
      </c>
      <c r="U5705" s="1" t="s">
        <v>78</v>
      </c>
      <c r="V5705" t="s">
        <v>29</v>
      </c>
      <c r="W5705"/>
      <c r="X5705" t="s">
        <v>30</v>
      </c>
    </row>
    <row r="5706" spans="2:24">
      <c r="B5706" s="2" t="s">
        <v>8460</v>
      </c>
      <c r="C5706" s="1">
        <v>9370258410</v>
      </c>
      <c r="D5706" s="1"/>
      <c r="E5706" s="1"/>
      <c r="F5706" s="1"/>
      <c r="G5706" s="1" t="s">
        <v>72</v>
      </c>
      <c r="H5706" s="1" t="s">
        <v>46</v>
      </c>
      <c r="I5706"/>
      <c r="J5706"/>
      <c r="K5706"/>
      <c r="L5706"/>
      <c r="M5706"/>
      <c r="N5706"/>
      <c r="O5706"/>
      <c r="Q5706" t="s">
        <v>25</v>
      </c>
      <c r="R5706" s="1" t="s">
        <v>8461</v>
      </c>
      <c r="S5706" s="1"/>
      <c r="T5706" s="1" t="s">
        <v>305</v>
      </c>
      <c r="U5706" s="1" t="s">
        <v>33</v>
      </c>
      <c r="V5706" t="s">
        <v>29</v>
      </c>
      <c r="W5706"/>
      <c r="X5706" t="s">
        <v>30</v>
      </c>
    </row>
    <row r="5707" spans="2:24">
      <c r="B5707" s="2" t="s">
        <v>8462</v>
      </c>
      <c r="C5707" s="1">
        <v>9811092204</v>
      </c>
      <c r="D5707" s="1"/>
      <c r="E5707" s="1"/>
      <c r="F5707" s="1"/>
      <c r="G5707" s="1" t="s">
        <v>146</v>
      </c>
      <c r="H5707" s="1" t="s">
        <v>476</v>
      </c>
      <c r="I5707"/>
      <c r="J5707"/>
      <c r="K5707"/>
      <c r="L5707"/>
      <c r="M5707"/>
      <c r="N5707"/>
      <c r="O5707"/>
      <c r="Q5707" t="s">
        <v>25</v>
      </c>
      <c r="R5707" s="1"/>
      <c r="S5707" s="1"/>
      <c r="T5707" s="1" t="s">
        <v>93</v>
      </c>
      <c r="U5707" s="1" t="s">
        <v>53</v>
      </c>
      <c r="V5707" t="s">
        <v>29</v>
      </c>
      <c r="W5707"/>
      <c r="X5707" t="s">
        <v>30</v>
      </c>
    </row>
    <row r="5708" spans="2:24">
      <c r="B5708" s="2" t="s">
        <v>8463</v>
      </c>
      <c r="C5708" s="1">
        <f>919359147852</f>
        <v>919359147852</v>
      </c>
      <c r="D5708" s="1"/>
      <c r="E5708" s="1"/>
      <c r="F5708" s="1"/>
      <c r="G5708" s="1" t="s">
        <v>146</v>
      </c>
      <c r="H5708" s="1" t="s">
        <v>476</v>
      </c>
      <c r="I5708"/>
      <c r="J5708"/>
      <c r="K5708"/>
      <c r="L5708"/>
      <c r="M5708"/>
      <c r="N5708"/>
      <c r="O5708"/>
      <c r="Q5708" t="s">
        <v>25</v>
      </c>
      <c r="R5708" s="1"/>
      <c r="S5708" s="1"/>
      <c r="T5708" s="1" t="s">
        <v>328</v>
      </c>
      <c r="U5708" s="1" t="s">
        <v>28</v>
      </c>
      <c r="V5708" t="s">
        <v>29</v>
      </c>
      <c r="W5708"/>
      <c r="X5708" t="s">
        <v>30</v>
      </c>
    </row>
    <row r="5709" spans="2:24">
      <c r="B5709" s="2" t="s">
        <v>8464</v>
      </c>
      <c r="C5709" s="1">
        <v>8435078874</v>
      </c>
      <c r="D5709" s="1"/>
      <c r="E5709" s="1"/>
      <c r="F5709" s="1"/>
      <c r="G5709" s="1" t="s">
        <v>146</v>
      </c>
      <c r="H5709" s="1" t="s">
        <v>331</v>
      </c>
      <c r="I5709"/>
      <c r="J5709"/>
      <c r="K5709"/>
      <c r="L5709"/>
      <c r="M5709"/>
      <c r="N5709"/>
      <c r="O5709"/>
      <c r="Q5709" t="s">
        <v>25</v>
      </c>
      <c r="R5709" s="1"/>
      <c r="S5709" s="1"/>
      <c r="T5709" s="1" t="s">
        <v>391</v>
      </c>
      <c r="U5709" s="1" t="s">
        <v>350</v>
      </c>
      <c r="V5709" t="s">
        <v>29</v>
      </c>
      <c r="W5709"/>
      <c r="X5709" t="s">
        <v>30</v>
      </c>
    </row>
    <row r="5710" spans="2:24">
      <c r="B5710" s="2" t="s">
        <v>8465</v>
      </c>
      <c r="C5710" s="1">
        <v>9758826683</v>
      </c>
      <c r="D5710" s="1"/>
      <c r="E5710" s="1"/>
      <c r="F5710" s="1"/>
      <c r="G5710" s="1" t="s">
        <v>146</v>
      </c>
      <c r="H5710" s="1" t="s">
        <v>331</v>
      </c>
      <c r="I5710"/>
      <c r="J5710"/>
      <c r="K5710"/>
      <c r="L5710"/>
      <c r="M5710"/>
      <c r="N5710"/>
      <c r="O5710"/>
      <c r="Q5710" t="s">
        <v>25</v>
      </c>
      <c r="R5710" s="1" t="s">
        <v>8466</v>
      </c>
      <c r="S5710" s="1"/>
      <c r="T5710" s="1" t="s">
        <v>8467</v>
      </c>
      <c r="U5710" s="1" t="s">
        <v>28</v>
      </c>
      <c r="V5710" t="s">
        <v>29</v>
      </c>
      <c r="W5710"/>
      <c r="X5710" t="s">
        <v>30</v>
      </c>
    </row>
    <row r="5711" spans="2:24">
      <c r="B5711" s="2" t="s">
        <v>8468</v>
      </c>
      <c r="C5711" s="1">
        <f>919550184868</f>
        <v>919550184868</v>
      </c>
      <c r="D5711" s="1"/>
      <c r="E5711" s="1"/>
      <c r="F5711" s="1"/>
      <c r="G5711" s="1" t="s">
        <v>45</v>
      </c>
      <c r="H5711" s="1" t="s">
        <v>57</v>
      </c>
      <c r="I5711"/>
      <c r="J5711"/>
      <c r="K5711"/>
      <c r="L5711"/>
      <c r="M5711"/>
      <c r="N5711"/>
      <c r="O5711"/>
      <c r="Q5711" t="s">
        <v>25</v>
      </c>
      <c r="R5711" s="1" t="s">
        <v>8469</v>
      </c>
      <c r="S5711" s="1"/>
      <c r="T5711" s="1" t="s">
        <v>8470</v>
      </c>
      <c r="U5711" s="1" t="s">
        <v>276</v>
      </c>
      <c r="V5711" t="s">
        <v>29</v>
      </c>
      <c r="W5711"/>
      <c r="X5711" t="s">
        <v>30</v>
      </c>
    </row>
    <row r="5712" spans="2:24">
      <c r="B5712" s="2" t="s">
        <v>8471</v>
      </c>
      <c r="C5712" s="1">
        <v>9418009461</v>
      </c>
      <c r="D5712" s="1"/>
      <c r="E5712" s="1"/>
      <c r="F5712" s="1"/>
      <c r="G5712" s="1" t="s">
        <v>146</v>
      </c>
      <c r="H5712" s="1" t="s">
        <v>247</v>
      </c>
      <c r="I5712"/>
      <c r="J5712"/>
      <c r="K5712"/>
      <c r="L5712"/>
      <c r="M5712"/>
      <c r="N5712"/>
      <c r="O5712"/>
      <c r="Q5712" t="s">
        <v>25</v>
      </c>
      <c r="R5712" s="1"/>
      <c r="S5712" s="1"/>
      <c r="T5712" s="1" t="s">
        <v>4895</v>
      </c>
      <c r="U5712" s="1" t="s">
        <v>477</v>
      </c>
      <c r="V5712" t="s">
        <v>29</v>
      </c>
      <c r="W5712"/>
      <c r="X5712" t="s">
        <v>30</v>
      </c>
    </row>
    <row r="5713" spans="2:24">
      <c r="B5713" s="2" t="s">
        <v>8472</v>
      </c>
      <c r="C5713" s="1">
        <v>7908415973</v>
      </c>
      <c r="D5713" s="1"/>
      <c r="E5713" s="1"/>
      <c r="F5713" s="1"/>
      <c r="G5713" s="1" t="s">
        <v>915</v>
      </c>
      <c r="H5713" s="1" t="s">
        <v>57</v>
      </c>
      <c r="I5713"/>
      <c r="J5713"/>
      <c r="K5713"/>
      <c r="L5713"/>
      <c r="M5713"/>
      <c r="N5713"/>
      <c r="O5713"/>
      <c r="Q5713" t="s">
        <v>25</v>
      </c>
      <c r="R5713" s="1"/>
      <c r="S5713" s="1"/>
      <c r="T5713" s="1" t="s">
        <v>1509</v>
      </c>
      <c r="U5713" s="1" t="s">
        <v>70</v>
      </c>
      <c r="V5713" t="s">
        <v>29</v>
      </c>
      <c r="W5713"/>
      <c r="X5713" t="s">
        <v>30</v>
      </c>
    </row>
    <row r="5714" spans="2:24">
      <c r="B5714" s="2" t="s">
        <v>8473</v>
      </c>
      <c r="C5714" s="1">
        <v>9810504507</v>
      </c>
      <c r="D5714" s="1"/>
      <c r="E5714" s="1"/>
      <c r="F5714" s="1"/>
      <c r="G5714" s="1" t="s">
        <v>72</v>
      </c>
      <c r="H5714" s="1" t="s">
        <v>57</v>
      </c>
      <c r="I5714"/>
      <c r="J5714"/>
      <c r="K5714"/>
      <c r="L5714"/>
      <c r="M5714"/>
      <c r="N5714"/>
      <c r="O5714"/>
      <c r="Q5714" t="s">
        <v>25</v>
      </c>
      <c r="R5714" s="1" t="s">
        <v>8474</v>
      </c>
      <c r="S5714" s="1"/>
      <c r="T5714" s="1" t="s">
        <v>301</v>
      </c>
      <c r="U5714" s="1" t="s">
        <v>53</v>
      </c>
      <c r="V5714" t="s">
        <v>29</v>
      </c>
      <c r="W5714"/>
      <c r="X5714" t="s">
        <v>30</v>
      </c>
    </row>
    <row r="5715" spans="2:24">
      <c r="B5715" s="2" t="s">
        <v>8475</v>
      </c>
      <c r="C5715" s="1">
        <v>9223345565</v>
      </c>
      <c r="D5715" s="1"/>
      <c r="E5715" s="1"/>
      <c r="F5715" s="1"/>
      <c r="G5715" s="1" t="s">
        <v>146</v>
      </c>
      <c r="H5715" s="1" t="s">
        <v>331</v>
      </c>
      <c r="I5715"/>
      <c r="J5715"/>
      <c r="K5715"/>
      <c r="L5715"/>
      <c r="M5715"/>
      <c r="N5715"/>
      <c r="O5715"/>
      <c r="Q5715" t="s">
        <v>25</v>
      </c>
      <c r="R5715" s="1"/>
      <c r="S5715" s="1"/>
      <c r="T5715" s="1" t="s">
        <v>211</v>
      </c>
      <c r="U5715" s="1" t="s">
        <v>33</v>
      </c>
      <c r="V5715" t="s">
        <v>29</v>
      </c>
      <c r="W5715"/>
      <c r="X5715" t="s">
        <v>30</v>
      </c>
    </row>
    <row r="5716" spans="2:24">
      <c r="B5716" s="2" t="s">
        <v>8476</v>
      </c>
      <c r="C5716" s="1">
        <v>9021519434</v>
      </c>
      <c r="D5716" s="1"/>
      <c r="E5716" s="1"/>
      <c r="F5716" s="1"/>
      <c r="G5716" s="1" t="s">
        <v>45</v>
      </c>
      <c r="H5716" s="1" t="s">
        <v>331</v>
      </c>
      <c r="I5716"/>
      <c r="J5716"/>
      <c r="K5716"/>
      <c r="L5716"/>
      <c r="M5716"/>
      <c r="N5716"/>
      <c r="O5716"/>
      <c r="Q5716" t="s">
        <v>25</v>
      </c>
      <c r="R5716" s="1"/>
      <c r="S5716" s="1"/>
      <c r="T5716" s="1" t="s">
        <v>631</v>
      </c>
      <c r="U5716" s="1" t="s">
        <v>102</v>
      </c>
      <c r="V5716" t="s">
        <v>29</v>
      </c>
      <c r="W5716"/>
      <c r="X5716" t="s">
        <v>30</v>
      </c>
    </row>
    <row r="5717" spans="2:24">
      <c r="B5717" s="2" t="s">
        <v>8477</v>
      </c>
      <c r="C5717" s="1">
        <v>9789967185</v>
      </c>
      <c r="D5717" s="1"/>
      <c r="E5717" s="1"/>
      <c r="F5717" s="1"/>
      <c r="G5717" s="1" t="s">
        <v>45</v>
      </c>
      <c r="H5717" s="1" t="s">
        <v>247</v>
      </c>
      <c r="I5717"/>
      <c r="J5717"/>
      <c r="K5717"/>
      <c r="L5717"/>
      <c r="M5717"/>
      <c r="N5717"/>
      <c r="O5717"/>
      <c r="Q5717" t="s">
        <v>25</v>
      </c>
      <c r="R5717" s="1" t="s">
        <v>8478</v>
      </c>
      <c r="S5717" s="1"/>
      <c r="T5717" s="1" t="s">
        <v>258</v>
      </c>
      <c r="U5717" s="1" t="s">
        <v>179</v>
      </c>
      <c r="V5717" t="s">
        <v>29</v>
      </c>
      <c r="W5717"/>
      <c r="X5717" t="s">
        <v>30</v>
      </c>
    </row>
    <row r="5718" spans="2:24">
      <c r="B5718" s="2" t="s">
        <v>8479</v>
      </c>
      <c r="C5718" s="1">
        <v>9718655244</v>
      </c>
      <c r="D5718" s="1"/>
      <c r="E5718" s="1"/>
      <c r="F5718" s="1"/>
      <c r="G5718" s="1" t="s">
        <v>199</v>
      </c>
      <c r="H5718" s="1" t="s">
        <v>46</v>
      </c>
      <c r="I5718"/>
      <c r="J5718"/>
      <c r="K5718"/>
      <c r="L5718"/>
      <c r="M5718"/>
      <c r="N5718"/>
      <c r="O5718"/>
      <c r="Q5718" t="s">
        <v>25</v>
      </c>
      <c r="R5718" s="1" t="s">
        <v>8480</v>
      </c>
      <c r="S5718" s="1"/>
      <c r="T5718" s="1" t="s">
        <v>423</v>
      </c>
      <c r="U5718" s="1" t="s">
        <v>28</v>
      </c>
      <c r="V5718" t="s">
        <v>29</v>
      </c>
      <c r="W5718"/>
      <c r="X5718" t="s">
        <v>30</v>
      </c>
    </row>
    <row r="5719" spans="2:24">
      <c r="B5719" s="2" t="s">
        <v>8481</v>
      </c>
      <c r="C5719" s="1">
        <v>9971886786</v>
      </c>
      <c r="D5719" s="1"/>
      <c r="E5719" s="1"/>
      <c r="F5719" s="1"/>
      <c r="G5719" s="1" t="s">
        <v>146</v>
      </c>
      <c r="H5719" s="1" t="s">
        <v>331</v>
      </c>
      <c r="I5719"/>
      <c r="J5719"/>
      <c r="K5719"/>
      <c r="L5719"/>
      <c r="M5719"/>
      <c r="N5719"/>
      <c r="O5719"/>
      <c r="Q5719" t="s">
        <v>25</v>
      </c>
      <c r="R5719" s="1" t="s">
        <v>8482</v>
      </c>
      <c r="S5719" s="1"/>
      <c r="T5719" s="1" t="s">
        <v>39</v>
      </c>
      <c r="U5719" s="1" t="s">
        <v>28</v>
      </c>
      <c r="V5719" t="s">
        <v>29</v>
      </c>
      <c r="W5719"/>
      <c r="X5719" t="s">
        <v>30</v>
      </c>
    </row>
    <row r="5720" spans="2:24">
      <c r="B5720" s="2" t="s">
        <v>8483</v>
      </c>
      <c r="C5720" s="1">
        <v>9805044052</v>
      </c>
      <c r="D5720" s="1"/>
      <c r="E5720" s="1"/>
      <c r="F5720" s="1"/>
      <c r="G5720" s="1" t="s">
        <v>72</v>
      </c>
      <c r="H5720" s="1" t="s">
        <v>46</v>
      </c>
      <c r="I5720"/>
      <c r="J5720"/>
      <c r="K5720"/>
      <c r="L5720"/>
      <c r="M5720"/>
      <c r="N5720"/>
      <c r="O5720"/>
      <c r="Q5720" t="s">
        <v>25</v>
      </c>
      <c r="R5720" s="1" t="s">
        <v>8484</v>
      </c>
      <c r="S5720" s="1"/>
      <c r="T5720" s="1" t="s">
        <v>8485</v>
      </c>
      <c r="U5720" s="1" t="s">
        <v>477</v>
      </c>
      <c r="V5720" t="s">
        <v>29</v>
      </c>
      <c r="W5720"/>
      <c r="X5720" t="s">
        <v>30</v>
      </c>
    </row>
    <row r="5721" spans="2:24">
      <c r="B5721" s="2" t="s">
        <v>8486</v>
      </c>
      <c r="C5721" s="1">
        <v>9627200810</v>
      </c>
      <c r="D5721" s="1"/>
      <c r="E5721" s="1"/>
      <c r="F5721" s="1"/>
      <c r="G5721" s="1" t="s">
        <v>146</v>
      </c>
      <c r="H5721" s="1" t="s">
        <v>247</v>
      </c>
      <c r="I5721"/>
      <c r="J5721"/>
      <c r="K5721"/>
      <c r="L5721"/>
      <c r="M5721"/>
      <c r="N5721"/>
      <c r="O5721"/>
      <c r="Q5721" t="s">
        <v>25</v>
      </c>
      <c r="R5721" s="1" t="s">
        <v>8487</v>
      </c>
      <c r="S5721" s="1"/>
      <c r="T5721" s="1" t="s">
        <v>1515</v>
      </c>
      <c r="U5721" s="1" t="s">
        <v>28</v>
      </c>
      <c r="V5721" t="s">
        <v>29</v>
      </c>
      <c r="W5721"/>
      <c r="X5721" t="s">
        <v>30</v>
      </c>
    </row>
    <row r="5722" spans="2:24">
      <c r="B5722" s="2" t="s">
        <v>8488</v>
      </c>
      <c r="C5722" s="1">
        <v>9992656600</v>
      </c>
      <c r="D5722" s="1"/>
      <c r="E5722" s="1"/>
      <c r="F5722" s="1"/>
      <c r="G5722" s="1" t="s">
        <v>146</v>
      </c>
      <c r="H5722" s="1" t="s">
        <v>331</v>
      </c>
      <c r="I5722"/>
      <c r="J5722"/>
      <c r="K5722"/>
      <c r="L5722"/>
      <c r="M5722"/>
      <c r="N5722"/>
      <c r="O5722"/>
      <c r="Q5722" t="s">
        <v>25</v>
      </c>
      <c r="R5722" s="1"/>
      <c r="S5722" s="1"/>
      <c r="T5722" s="1" t="s">
        <v>39</v>
      </c>
      <c r="U5722" s="1" t="s">
        <v>28</v>
      </c>
      <c r="V5722" t="s">
        <v>29</v>
      </c>
      <c r="W5722"/>
      <c r="X5722" t="s">
        <v>30</v>
      </c>
    </row>
    <row r="5723" spans="2:24">
      <c r="B5723" s="2" t="s">
        <v>8489</v>
      </c>
      <c r="C5723" s="1">
        <v>9900787005</v>
      </c>
      <c r="D5723" s="1"/>
      <c r="E5723" s="1"/>
      <c r="F5723" s="1"/>
      <c r="G5723" s="1" t="s">
        <v>72</v>
      </c>
      <c r="H5723" s="1" t="s">
        <v>57</v>
      </c>
      <c r="I5723"/>
      <c r="J5723"/>
      <c r="K5723"/>
      <c r="L5723"/>
      <c r="M5723"/>
      <c r="N5723"/>
      <c r="O5723"/>
      <c r="Q5723" t="s">
        <v>25</v>
      </c>
      <c r="R5723" s="1" t="s">
        <v>8490</v>
      </c>
      <c r="S5723" s="1"/>
      <c r="T5723" s="1" t="s">
        <v>631</v>
      </c>
      <c r="U5723" s="1" t="s">
        <v>102</v>
      </c>
      <c r="V5723" t="s">
        <v>29</v>
      </c>
      <c r="W5723"/>
      <c r="X5723" t="s">
        <v>30</v>
      </c>
    </row>
    <row r="5724" spans="2:24">
      <c r="B5724" s="2" t="s">
        <v>8491</v>
      </c>
      <c r="C5724" s="1">
        <v>9873949355</v>
      </c>
      <c r="D5724" s="1"/>
      <c r="E5724" s="1"/>
      <c r="F5724" s="1"/>
      <c r="G5724" s="1" t="s">
        <v>45</v>
      </c>
      <c r="H5724" s="1" t="s">
        <v>57</v>
      </c>
      <c r="I5724"/>
      <c r="J5724"/>
      <c r="K5724"/>
      <c r="L5724"/>
      <c r="M5724"/>
      <c r="N5724"/>
      <c r="O5724"/>
      <c r="Q5724" t="s">
        <v>25</v>
      </c>
      <c r="R5724" s="1" t="s">
        <v>8492</v>
      </c>
      <c r="S5724" s="1"/>
      <c r="T5724" s="1" t="s">
        <v>73</v>
      </c>
      <c r="U5724" s="1" t="s">
        <v>53</v>
      </c>
      <c r="V5724" t="s">
        <v>29</v>
      </c>
      <c r="W5724"/>
      <c r="X5724" t="s">
        <v>30</v>
      </c>
    </row>
    <row r="5725" spans="2:24">
      <c r="B5725" s="2" t="s">
        <v>8493</v>
      </c>
      <c r="C5725" s="1"/>
      <c r="D5725" s="1"/>
      <c r="E5725" s="1"/>
      <c r="F5725" s="1"/>
      <c r="G5725" s="1" t="s">
        <v>45</v>
      </c>
      <c r="H5725" s="1" t="s">
        <v>46</v>
      </c>
      <c r="I5725"/>
      <c r="J5725"/>
      <c r="K5725"/>
      <c r="L5725"/>
      <c r="M5725"/>
      <c r="N5725"/>
      <c r="O5725"/>
      <c r="Q5725" t="s">
        <v>25</v>
      </c>
      <c r="R5725" s="1"/>
      <c r="S5725" s="1"/>
      <c r="T5725" s="1" t="s">
        <v>423</v>
      </c>
      <c r="U5725" s="1" t="s">
        <v>28</v>
      </c>
      <c r="V5725" t="s">
        <v>29</v>
      </c>
      <c r="W5725"/>
      <c r="X5725" t="s">
        <v>30</v>
      </c>
    </row>
    <row r="5726" spans="2:24">
      <c r="B5726" s="2" t="s">
        <v>8494</v>
      </c>
      <c r="C5726" s="1">
        <v>9999040114</v>
      </c>
      <c r="D5726" s="1"/>
      <c r="E5726" s="1"/>
      <c r="F5726" s="1"/>
      <c r="G5726" s="1" t="s">
        <v>45</v>
      </c>
      <c r="H5726" s="1" t="s">
        <v>247</v>
      </c>
      <c r="I5726"/>
      <c r="J5726"/>
      <c r="K5726"/>
      <c r="L5726"/>
      <c r="M5726"/>
      <c r="N5726"/>
      <c r="O5726"/>
      <c r="Q5726" t="s">
        <v>25</v>
      </c>
      <c r="R5726" s="1"/>
      <c r="S5726" s="1"/>
      <c r="T5726" s="1" t="s">
        <v>73</v>
      </c>
      <c r="U5726" s="1" t="s">
        <v>53</v>
      </c>
      <c r="V5726" t="s">
        <v>29</v>
      </c>
      <c r="W5726"/>
      <c r="X5726" t="s">
        <v>30</v>
      </c>
    </row>
    <row r="5727" spans="2:24">
      <c r="B5727" s="2" t="s">
        <v>8495</v>
      </c>
      <c r="C5727" s="1">
        <v>9414023403</v>
      </c>
      <c r="D5727" s="1"/>
      <c r="E5727" s="1"/>
      <c r="F5727" s="1"/>
      <c r="G5727" s="1" t="s">
        <v>146</v>
      </c>
      <c r="H5727" s="1" t="s">
        <v>247</v>
      </c>
      <c r="I5727"/>
      <c r="J5727"/>
      <c r="K5727"/>
      <c r="L5727"/>
      <c r="M5727"/>
      <c r="N5727"/>
      <c r="O5727"/>
      <c r="Q5727" t="s">
        <v>25</v>
      </c>
      <c r="R5727" s="1"/>
      <c r="S5727" s="1"/>
      <c r="T5727" s="1" t="s">
        <v>172</v>
      </c>
      <c r="U5727" s="1" t="s">
        <v>43</v>
      </c>
      <c r="V5727" t="s">
        <v>29</v>
      </c>
      <c r="W5727"/>
      <c r="X5727" t="s">
        <v>30</v>
      </c>
    </row>
    <row r="5728" spans="2:24">
      <c r="B5728" s="2" t="s">
        <v>8496</v>
      </c>
      <c r="C5728" s="1">
        <v>9994559063</v>
      </c>
      <c r="D5728" s="1"/>
      <c r="E5728" s="1"/>
      <c r="F5728" s="1"/>
      <c r="G5728" s="1" t="s">
        <v>45</v>
      </c>
      <c r="H5728" s="1" t="s">
        <v>476</v>
      </c>
      <c r="I5728"/>
      <c r="J5728"/>
      <c r="K5728"/>
      <c r="L5728"/>
      <c r="M5728"/>
      <c r="N5728"/>
      <c r="O5728"/>
      <c r="Q5728" t="s">
        <v>25</v>
      </c>
      <c r="R5728" s="1" t="s">
        <v>8497</v>
      </c>
      <c r="S5728" s="1"/>
      <c r="T5728" s="1" t="s">
        <v>258</v>
      </c>
      <c r="U5728" s="1" t="s">
        <v>179</v>
      </c>
      <c r="V5728" t="s">
        <v>29</v>
      </c>
      <c r="W5728"/>
      <c r="X5728" t="s">
        <v>30</v>
      </c>
    </row>
    <row r="5729" spans="2:24">
      <c r="B5729" s="2" t="s">
        <v>8498</v>
      </c>
      <c r="C5729" s="1">
        <v>9322266830</v>
      </c>
      <c r="D5729" s="1"/>
      <c r="E5729" s="1"/>
      <c r="F5729" s="1"/>
      <c r="G5729" s="1" t="s">
        <v>146</v>
      </c>
      <c r="H5729" s="1" t="s">
        <v>331</v>
      </c>
      <c r="I5729"/>
      <c r="J5729"/>
      <c r="K5729"/>
      <c r="L5729"/>
      <c r="M5729"/>
      <c r="N5729"/>
      <c r="O5729"/>
      <c r="Q5729" t="s">
        <v>25</v>
      </c>
      <c r="R5729" s="1" t="s">
        <v>8499</v>
      </c>
      <c r="S5729" s="1"/>
      <c r="T5729" s="1" t="s">
        <v>211</v>
      </c>
      <c r="U5729" s="1" t="s">
        <v>33</v>
      </c>
      <c r="V5729" t="s">
        <v>29</v>
      </c>
      <c r="W5729"/>
      <c r="X5729" t="s">
        <v>30</v>
      </c>
    </row>
    <row r="5730" spans="2:24">
      <c r="B5730" s="2" t="s">
        <v>8500</v>
      </c>
      <c r="C5730" s="1">
        <v>9054301764</v>
      </c>
      <c r="D5730" s="1"/>
      <c r="E5730" s="1"/>
      <c r="F5730" s="1"/>
      <c r="G5730" s="1" t="s">
        <v>45</v>
      </c>
      <c r="H5730" s="1" t="s">
        <v>331</v>
      </c>
      <c r="I5730"/>
      <c r="J5730"/>
      <c r="K5730"/>
      <c r="L5730"/>
      <c r="M5730"/>
      <c r="N5730"/>
      <c r="O5730"/>
      <c r="Q5730" t="s">
        <v>25</v>
      </c>
      <c r="R5730" s="1"/>
      <c r="S5730" s="1"/>
      <c r="T5730" s="1" t="s">
        <v>965</v>
      </c>
      <c r="U5730" s="1" t="s">
        <v>116</v>
      </c>
      <c r="V5730" t="s">
        <v>29</v>
      </c>
      <c r="W5730"/>
      <c r="X5730" t="s">
        <v>30</v>
      </c>
    </row>
    <row r="5731" spans="2:24">
      <c r="B5731" s="2" t="s">
        <v>8501</v>
      </c>
      <c r="C5731" s="1">
        <v>8077206622</v>
      </c>
      <c r="D5731" s="1"/>
      <c r="E5731" s="1"/>
      <c r="F5731" s="1"/>
      <c r="G5731" s="1" t="s">
        <v>146</v>
      </c>
      <c r="H5731" s="1" t="s">
        <v>331</v>
      </c>
      <c r="I5731"/>
      <c r="J5731"/>
      <c r="K5731"/>
      <c r="L5731"/>
      <c r="M5731"/>
      <c r="N5731"/>
      <c r="O5731"/>
      <c r="Q5731" t="s">
        <v>25</v>
      </c>
      <c r="R5731" s="1"/>
      <c r="S5731" s="1"/>
      <c r="T5731" s="1" t="s">
        <v>4029</v>
      </c>
      <c r="U5731" s="1" t="s">
        <v>289</v>
      </c>
      <c r="V5731" t="s">
        <v>29</v>
      </c>
      <c r="W5731"/>
      <c r="X5731" t="s">
        <v>30</v>
      </c>
    </row>
    <row r="5732" spans="2:24">
      <c r="B5732" s="2" t="s">
        <v>8502</v>
      </c>
      <c r="C5732" s="1">
        <v>9595036267</v>
      </c>
      <c r="D5732" s="1"/>
      <c r="E5732" s="1"/>
      <c r="F5732" s="1"/>
      <c r="G5732" s="1" t="s">
        <v>146</v>
      </c>
      <c r="H5732" s="1" t="s">
        <v>331</v>
      </c>
      <c r="I5732"/>
      <c r="J5732"/>
      <c r="K5732"/>
      <c r="L5732"/>
      <c r="M5732"/>
      <c r="N5732"/>
      <c r="O5732"/>
      <c r="Q5732" t="s">
        <v>25</v>
      </c>
      <c r="R5732" s="1" t="s">
        <v>8503</v>
      </c>
      <c r="S5732" s="1"/>
      <c r="T5732" s="1" t="s">
        <v>137</v>
      </c>
      <c r="U5732" s="1" t="s">
        <v>33</v>
      </c>
      <c r="V5732" t="s">
        <v>29</v>
      </c>
      <c r="W5732"/>
      <c r="X5732" t="s">
        <v>30</v>
      </c>
    </row>
    <row r="5733" spans="2:24">
      <c r="B5733" s="2" t="s">
        <v>8504</v>
      </c>
      <c r="C5733" s="1">
        <v>8016617104</v>
      </c>
      <c r="D5733" s="1"/>
      <c r="E5733" s="1"/>
      <c r="F5733" s="1"/>
      <c r="G5733" s="1" t="s">
        <v>146</v>
      </c>
      <c r="H5733" s="1" t="s">
        <v>695</v>
      </c>
      <c r="I5733"/>
      <c r="J5733"/>
      <c r="K5733"/>
      <c r="L5733"/>
      <c r="M5733"/>
      <c r="N5733"/>
      <c r="O5733"/>
      <c r="Q5733" t="s">
        <v>25</v>
      </c>
      <c r="R5733" s="1" t="s">
        <v>8505</v>
      </c>
      <c r="S5733" s="1"/>
      <c r="T5733" s="1" t="s">
        <v>6039</v>
      </c>
      <c r="U5733" s="1" t="s">
        <v>70</v>
      </c>
      <c r="V5733" t="s">
        <v>29</v>
      </c>
      <c r="W5733"/>
      <c r="X5733" t="s">
        <v>30</v>
      </c>
    </row>
    <row r="5734" spans="2:24">
      <c r="B5734" s="2" t="s">
        <v>8506</v>
      </c>
      <c r="C5734" s="1">
        <f>919837652623</f>
        <v>919837652623</v>
      </c>
      <c r="D5734" s="1"/>
      <c r="E5734" s="1"/>
      <c r="F5734" s="1"/>
      <c r="G5734" s="1" t="s">
        <v>146</v>
      </c>
      <c r="H5734" s="1" t="s">
        <v>247</v>
      </c>
      <c r="I5734"/>
      <c r="J5734"/>
      <c r="K5734"/>
      <c r="L5734"/>
      <c r="M5734"/>
      <c r="N5734"/>
      <c r="O5734"/>
      <c r="Q5734" t="s">
        <v>25</v>
      </c>
      <c r="R5734" s="1" t="s">
        <v>8507</v>
      </c>
      <c r="S5734" s="1"/>
      <c r="T5734" s="1" t="s">
        <v>8508</v>
      </c>
      <c r="U5734" s="1" t="s">
        <v>289</v>
      </c>
      <c r="V5734" t="s">
        <v>29</v>
      </c>
      <c r="W5734"/>
      <c r="X5734" t="s">
        <v>30</v>
      </c>
    </row>
    <row r="5735" spans="2:24">
      <c r="B5735" s="2" t="s">
        <v>8509</v>
      </c>
      <c r="C5735" s="1">
        <v>9927048951</v>
      </c>
      <c r="D5735" s="1"/>
      <c r="E5735" s="1"/>
      <c r="F5735" s="1"/>
      <c r="G5735" s="1" t="s">
        <v>146</v>
      </c>
      <c r="H5735" s="1" t="s">
        <v>247</v>
      </c>
      <c r="I5735"/>
      <c r="J5735"/>
      <c r="K5735"/>
      <c r="L5735"/>
      <c r="M5735"/>
      <c r="N5735"/>
      <c r="O5735"/>
      <c r="Q5735" t="s">
        <v>25</v>
      </c>
      <c r="R5735" s="1" t="s">
        <v>8510</v>
      </c>
      <c r="S5735" s="1"/>
      <c r="T5735" s="1" t="s">
        <v>8511</v>
      </c>
      <c r="U5735" s="1" t="s">
        <v>28</v>
      </c>
      <c r="V5735" t="s">
        <v>29</v>
      </c>
      <c r="W5735"/>
      <c r="X5735" t="s">
        <v>30</v>
      </c>
    </row>
    <row r="5736" spans="2:24">
      <c r="B5736" s="2" t="s">
        <v>8512</v>
      </c>
      <c r="C5736" s="1">
        <v>9161078066</v>
      </c>
      <c r="D5736" s="1"/>
      <c r="E5736" s="1"/>
      <c r="F5736" s="1"/>
      <c r="G5736" s="1" t="s">
        <v>146</v>
      </c>
      <c r="H5736" s="1" t="s">
        <v>247</v>
      </c>
      <c r="I5736"/>
      <c r="J5736"/>
      <c r="K5736"/>
      <c r="L5736"/>
      <c r="M5736"/>
      <c r="N5736"/>
      <c r="O5736"/>
      <c r="Q5736" t="s">
        <v>25</v>
      </c>
      <c r="R5736" s="1" t="s">
        <v>8513</v>
      </c>
      <c r="S5736" s="1"/>
      <c r="T5736" s="1" t="s">
        <v>8514</v>
      </c>
      <c r="U5736" s="1" t="s">
        <v>28</v>
      </c>
      <c r="V5736" t="s">
        <v>29</v>
      </c>
      <c r="W5736"/>
      <c r="X5736" t="s">
        <v>30</v>
      </c>
    </row>
    <row r="5737" spans="2:24">
      <c r="B5737" s="2" t="s">
        <v>8515</v>
      </c>
      <c r="C5737" s="1">
        <v>8189837174</v>
      </c>
      <c r="D5737" s="1"/>
      <c r="E5737" s="1"/>
      <c r="F5737" s="1"/>
      <c r="G5737" s="1" t="s">
        <v>45</v>
      </c>
      <c r="H5737" s="1" t="s">
        <v>247</v>
      </c>
      <c r="I5737"/>
      <c r="J5737"/>
      <c r="K5737"/>
      <c r="L5737"/>
      <c r="M5737"/>
      <c r="N5737"/>
      <c r="O5737"/>
      <c r="Q5737" t="s">
        <v>25</v>
      </c>
      <c r="R5737" s="1"/>
      <c r="S5737" s="1"/>
      <c r="T5737" s="1" t="s">
        <v>258</v>
      </c>
      <c r="U5737" s="1" t="s">
        <v>179</v>
      </c>
      <c r="V5737" t="s">
        <v>29</v>
      </c>
      <c r="W5737"/>
      <c r="X5737" t="s">
        <v>30</v>
      </c>
    </row>
    <row r="5738" spans="2:24">
      <c r="B5738" s="2" t="s">
        <v>8516</v>
      </c>
      <c r="C5738" s="1">
        <v>8933972999</v>
      </c>
      <c r="D5738" s="1"/>
      <c r="E5738" s="1"/>
      <c r="F5738" s="1"/>
      <c r="G5738" s="1" t="s">
        <v>146</v>
      </c>
      <c r="H5738" s="1" t="s">
        <v>1268</v>
      </c>
      <c r="I5738"/>
      <c r="J5738"/>
      <c r="K5738"/>
      <c r="L5738"/>
      <c r="M5738"/>
      <c r="N5738"/>
      <c r="O5738"/>
      <c r="Q5738" t="s">
        <v>25</v>
      </c>
      <c r="R5738" s="1" t="s">
        <v>8517</v>
      </c>
      <c r="S5738" s="1"/>
      <c r="T5738" s="1" t="s">
        <v>2026</v>
      </c>
      <c r="U5738" s="1" t="s">
        <v>28</v>
      </c>
      <c r="V5738" t="s">
        <v>29</v>
      </c>
      <c r="W5738"/>
      <c r="X5738" t="s">
        <v>30</v>
      </c>
    </row>
    <row r="5739" spans="2:24">
      <c r="B5739" s="2" t="s">
        <v>8518</v>
      </c>
      <c r="C5739" s="1">
        <v>8933972999</v>
      </c>
      <c r="D5739" s="1"/>
      <c r="E5739" s="1"/>
      <c r="F5739" s="1"/>
      <c r="G5739" s="1" t="s">
        <v>146</v>
      </c>
      <c r="H5739" s="1" t="s">
        <v>476</v>
      </c>
      <c r="I5739"/>
      <c r="J5739"/>
      <c r="K5739"/>
      <c r="L5739"/>
      <c r="M5739"/>
      <c r="N5739"/>
      <c r="O5739"/>
      <c r="Q5739" t="s">
        <v>25</v>
      </c>
      <c r="R5739" s="1" t="s">
        <v>8519</v>
      </c>
      <c r="S5739" s="1"/>
      <c r="T5739" s="1" t="s">
        <v>2026</v>
      </c>
      <c r="U5739" s="1" t="s">
        <v>28</v>
      </c>
      <c r="V5739" t="s">
        <v>29</v>
      </c>
      <c r="W5739"/>
      <c r="X5739" t="s">
        <v>30</v>
      </c>
    </row>
    <row r="5740" spans="2:24">
      <c r="B5740" s="2" t="s">
        <v>8520</v>
      </c>
      <c r="C5740" s="1">
        <v>9871936098</v>
      </c>
      <c r="D5740" s="1"/>
      <c r="E5740" s="1"/>
      <c r="F5740" s="1"/>
      <c r="G5740" s="1" t="s">
        <v>146</v>
      </c>
      <c r="H5740" s="1" t="s">
        <v>247</v>
      </c>
      <c r="I5740"/>
      <c r="J5740"/>
      <c r="K5740"/>
      <c r="L5740"/>
      <c r="M5740"/>
      <c r="N5740"/>
      <c r="O5740"/>
      <c r="Q5740" t="s">
        <v>25</v>
      </c>
      <c r="R5740" s="1" t="s">
        <v>8521</v>
      </c>
      <c r="S5740" s="1"/>
      <c r="T5740" s="1" t="s">
        <v>301</v>
      </c>
      <c r="U5740" s="1" t="s">
        <v>53</v>
      </c>
      <c r="V5740" t="s">
        <v>29</v>
      </c>
      <c r="W5740"/>
      <c r="X5740" t="s">
        <v>30</v>
      </c>
    </row>
    <row r="5741" spans="2:24">
      <c r="B5741" s="2" t="s">
        <v>8522</v>
      </c>
      <c r="C5741" s="1">
        <v>9992444449</v>
      </c>
      <c r="D5741" s="1"/>
      <c r="E5741" s="1"/>
      <c r="F5741" s="1"/>
      <c r="G5741" s="1" t="s">
        <v>146</v>
      </c>
      <c r="H5741" s="1" t="s">
        <v>695</v>
      </c>
      <c r="I5741"/>
      <c r="J5741"/>
      <c r="K5741"/>
      <c r="L5741"/>
      <c r="M5741"/>
      <c r="N5741"/>
      <c r="O5741"/>
      <c r="Q5741" t="s">
        <v>25</v>
      </c>
      <c r="R5741" s="1" t="s">
        <v>8523</v>
      </c>
      <c r="S5741" s="1"/>
      <c r="T5741" s="1" t="s">
        <v>2870</v>
      </c>
      <c r="U5741" s="1" t="s">
        <v>78</v>
      </c>
      <c r="V5741" t="s">
        <v>29</v>
      </c>
      <c r="W5741"/>
      <c r="X5741" t="s">
        <v>30</v>
      </c>
    </row>
    <row r="5742" spans="2:24">
      <c r="B5742" s="2" t="s">
        <v>8524</v>
      </c>
      <c r="C5742" s="1">
        <v>9818101314</v>
      </c>
      <c r="D5742" s="1"/>
      <c r="E5742" s="1"/>
      <c r="F5742" s="1"/>
      <c r="G5742" s="1" t="s">
        <v>45</v>
      </c>
      <c r="H5742" s="1" t="s">
        <v>476</v>
      </c>
      <c r="I5742"/>
      <c r="J5742"/>
      <c r="K5742"/>
      <c r="L5742"/>
      <c r="M5742"/>
      <c r="N5742"/>
      <c r="O5742"/>
      <c r="Q5742" t="s">
        <v>25</v>
      </c>
      <c r="R5742" s="1" t="s">
        <v>8525</v>
      </c>
      <c r="S5742" s="1"/>
      <c r="T5742" s="1" t="s">
        <v>39</v>
      </c>
      <c r="U5742" s="1" t="s">
        <v>28</v>
      </c>
      <c r="V5742" t="s">
        <v>29</v>
      </c>
      <c r="W5742"/>
      <c r="X5742" t="s">
        <v>30</v>
      </c>
    </row>
    <row r="5743" spans="2:24">
      <c r="B5743" s="2" t="s">
        <v>8526</v>
      </c>
      <c r="C5743" s="1">
        <v>9560458533</v>
      </c>
      <c r="D5743" s="1"/>
      <c r="E5743" s="1"/>
      <c r="F5743" s="1"/>
      <c r="G5743" s="1" t="s">
        <v>146</v>
      </c>
      <c r="H5743" s="1" t="s">
        <v>331</v>
      </c>
      <c r="I5743"/>
      <c r="J5743"/>
      <c r="K5743"/>
      <c r="L5743"/>
      <c r="M5743"/>
      <c r="N5743"/>
      <c r="O5743"/>
      <c r="Q5743" t="s">
        <v>25</v>
      </c>
      <c r="R5743" s="1"/>
      <c r="S5743" s="1"/>
      <c r="T5743" s="1" t="s">
        <v>39</v>
      </c>
      <c r="U5743" s="1" t="s">
        <v>28</v>
      </c>
      <c r="V5743" t="s">
        <v>29</v>
      </c>
      <c r="W5743"/>
      <c r="X5743" t="s">
        <v>30</v>
      </c>
    </row>
    <row r="5744" spans="2:24">
      <c r="B5744" s="2" t="s">
        <v>8527</v>
      </c>
      <c r="C5744" s="1">
        <v>9810500000</v>
      </c>
      <c r="D5744" s="1"/>
      <c r="E5744" s="1"/>
      <c r="F5744" s="1"/>
      <c r="G5744" s="1" t="s">
        <v>146</v>
      </c>
      <c r="H5744" s="1" t="s">
        <v>331</v>
      </c>
      <c r="I5744"/>
      <c r="J5744"/>
      <c r="K5744"/>
      <c r="L5744"/>
      <c r="M5744"/>
      <c r="N5744"/>
      <c r="O5744"/>
      <c r="Q5744" t="s">
        <v>25</v>
      </c>
      <c r="R5744" s="1"/>
      <c r="S5744" s="1"/>
      <c r="T5744" s="1" t="s">
        <v>594</v>
      </c>
      <c r="U5744" s="1" t="s">
        <v>53</v>
      </c>
      <c r="V5744" t="s">
        <v>29</v>
      </c>
      <c r="W5744"/>
      <c r="X5744" t="s">
        <v>30</v>
      </c>
    </row>
    <row r="5745" spans="2:24">
      <c r="B5745" s="2" t="s">
        <v>8528</v>
      </c>
      <c r="C5745" s="1">
        <v>9999016601</v>
      </c>
      <c r="D5745" s="1"/>
      <c r="E5745" s="1"/>
      <c r="F5745" s="1"/>
      <c r="G5745" s="1" t="s">
        <v>1956</v>
      </c>
      <c r="H5745" s="1" t="s">
        <v>476</v>
      </c>
      <c r="I5745"/>
      <c r="J5745"/>
      <c r="K5745"/>
      <c r="L5745"/>
      <c r="M5745"/>
      <c r="N5745"/>
      <c r="O5745"/>
      <c r="Q5745" t="s">
        <v>25</v>
      </c>
      <c r="R5745" s="1" t="s">
        <v>8529</v>
      </c>
      <c r="S5745" s="1"/>
      <c r="T5745" s="1" t="s">
        <v>73</v>
      </c>
      <c r="U5745" s="1" t="s">
        <v>53</v>
      </c>
      <c r="V5745" t="s">
        <v>29</v>
      </c>
      <c r="W5745"/>
      <c r="X5745" t="s">
        <v>30</v>
      </c>
    </row>
    <row r="5746" spans="2:24">
      <c r="B5746" s="2" t="s">
        <v>8530</v>
      </c>
      <c r="C5746" s="1">
        <v>7011660585</v>
      </c>
      <c r="D5746" s="1"/>
      <c r="E5746" s="1"/>
      <c r="F5746" s="1"/>
      <c r="G5746" s="1" t="s">
        <v>72</v>
      </c>
      <c r="H5746" s="1" t="s">
        <v>46</v>
      </c>
      <c r="I5746"/>
      <c r="J5746"/>
      <c r="K5746"/>
      <c r="L5746"/>
      <c r="M5746"/>
      <c r="N5746"/>
      <c r="O5746"/>
      <c r="Q5746" t="s">
        <v>25</v>
      </c>
      <c r="R5746" s="1" t="s">
        <v>8531</v>
      </c>
      <c r="S5746" s="1"/>
      <c r="T5746" s="1" t="s">
        <v>423</v>
      </c>
      <c r="U5746" s="1" t="s">
        <v>28</v>
      </c>
      <c r="V5746" t="s">
        <v>29</v>
      </c>
      <c r="W5746"/>
      <c r="X5746" t="s">
        <v>30</v>
      </c>
    </row>
    <row r="5747" spans="2:24">
      <c r="B5747" s="2" t="s">
        <v>8532</v>
      </c>
      <c r="C5747" s="1">
        <v>9740861716</v>
      </c>
      <c r="D5747" s="1"/>
      <c r="E5747" s="1"/>
      <c r="F5747" s="1"/>
      <c r="G5747" s="1" t="s">
        <v>45</v>
      </c>
      <c r="H5747" s="1" t="s">
        <v>331</v>
      </c>
      <c r="I5747"/>
      <c r="J5747"/>
      <c r="K5747"/>
      <c r="L5747"/>
      <c r="M5747"/>
      <c r="N5747"/>
      <c r="O5747"/>
      <c r="Q5747" t="s">
        <v>25</v>
      </c>
      <c r="R5747" s="1" t="s">
        <v>8533</v>
      </c>
      <c r="S5747" s="1"/>
      <c r="T5747" s="1" t="s">
        <v>8534</v>
      </c>
      <c r="U5747" s="1" t="s">
        <v>102</v>
      </c>
      <c r="V5747" t="s">
        <v>29</v>
      </c>
      <c r="W5747"/>
      <c r="X5747" t="s">
        <v>30</v>
      </c>
    </row>
    <row r="5748" spans="2:24">
      <c r="B5748" s="2" t="s">
        <v>8535</v>
      </c>
      <c r="C5748" s="1">
        <v>8285601191</v>
      </c>
      <c r="D5748" s="1"/>
      <c r="E5748" s="1"/>
      <c r="F5748" s="1"/>
      <c r="G5748" s="1" t="s">
        <v>45</v>
      </c>
      <c r="H5748" s="1" t="s">
        <v>46</v>
      </c>
      <c r="I5748"/>
      <c r="J5748"/>
      <c r="K5748"/>
      <c r="L5748"/>
      <c r="M5748"/>
      <c r="N5748"/>
      <c r="O5748"/>
      <c r="Q5748" t="s">
        <v>25</v>
      </c>
      <c r="R5748" s="1"/>
      <c r="S5748" s="1"/>
      <c r="T5748" s="1" t="s">
        <v>820</v>
      </c>
      <c r="U5748" s="1" t="s">
        <v>53</v>
      </c>
      <c r="V5748" t="s">
        <v>29</v>
      </c>
      <c r="W5748"/>
      <c r="X5748" t="s">
        <v>30</v>
      </c>
    </row>
    <row r="5749" spans="2:24">
      <c r="B5749" s="2" t="s">
        <v>8536</v>
      </c>
      <c r="C5749" s="1">
        <v>8285601191</v>
      </c>
      <c r="D5749" s="1"/>
      <c r="E5749" s="1"/>
      <c r="F5749" s="1"/>
      <c r="G5749" s="1" t="s">
        <v>45</v>
      </c>
      <c r="H5749" s="1" t="s">
        <v>46</v>
      </c>
      <c r="I5749"/>
      <c r="J5749"/>
      <c r="K5749"/>
      <c r="L5749"/>
      <c r="M5749"/>
      <c r="N5749"/>
      <c r="O5749"/>
      <c r="Q5749" t="s">
        <v>25</v>
      </c>
      <c r="R5749" s="1"/>
      <c r="S5749" s="1"/>
      <c r="T5749" s="1" t="s">
        <v>820</v>
      </c>
      <c r="U5749" s="1" t="s">
        <v>53</v>
      </c>
      <c r="V5749" t="s">
        <v>29</v>
      </c>
      <c r="W5749"/>
      <c r="X5749" t="s">
        <v>30</v>
      </c>
    </row>
    <row r="5750" spans="2:24">
      <c r="B5750" s="2" t="s">
        <v>8537</v>
      </c>
      <c r="C5750" s="1">
        <v>9998925885</v>
      </c>
      <c r="D5750" s="1"/>
      <c r="E5750" s="1"/>
      <c r="F5750" s="1"/>
      <c r="G5750" s="1" t="s">
        <v>45</v>
      </c>
      <c r="H5750" s="1" t="s">
        <v>57</v>
      </c>
      <c r="I5750"/>
      <c r="J5750"/>
      <c r="K5750"/>
      <c r="L5750"/>
      <c r="M5750"/>
      <c r="N5750"/>
      <c r="O5750"/>
      <c r="Q5750" t="s">
        <v>25</v>
      </c>
      <c r="R5750" s="1"/>
      <c r="S5750" s="1"/>
      <c r="T5750" s="1" t="s">
        <v>8327</v>
      </c>
      <c r="U5750" s="1" t="s">
        <v>116</v>
      </c>
      <c r="V5750" t="s">
        <v>29</v>
      </c>
      <c r="W5750"/>
      <c r="X5750" t="s">
        <v>30</v>
      </c>
    </row>
    <row r="5751" spans="2:24">
      <c r="B5751" s="2" t="s">
        <v>8538</v>
      </c>
      <c r="C5751" s="1">
        <v>9309091071</v>
      </c>
      <c r="D5751" s="1"/>
      <c r="E5751" s="1"/>
      <c r="F5751" s="1"/>
      <c r="G5751" s="1" t="s">
        <v>45</v>
      </c>
      <c r="H5751" s="1" t="s">
        <v>331</v>
      </c>
      <c r="I5751"/>
      <c r="J5751"/>
      <c r="K5751"/>
      <c r="L5751"/>
      <c r="M5751"/>
      <c r="N5751"/>
      <c r="O5751"/>
      <c r="Q5751" t="s">
        <v>25</v>
      </c>
      <c r="R5751" s="1" t="s">
        <v>8539</v>
      </c>
      <c r="S5751" s="1"/>
      <c r="T5751" s="1" t="s">
        <v>4633</v>
      </c>
      <c r="U5751" s="1" t="s">
        <v>43</v>
      </c>
      <c r="V5751" t="s">
        <v>29</v>
      </c>
      <c r="W5751"/>
      <c r="X5751" t="s">
        <v>30</v>
      </c>
    </row>
    <row r="5752" spans="2:24">
      <c r="B5752" s="2" t="s">
        <v>8540</v>
      </c>
      <c r="C5752" s="1">
        <v>9554892157</v>
      </c>
      <c r="D5752" s="1"/>
      <c r="E5752" s="1"/>
      <c r="F5752" s="1"/>
      <c r="G5752" s="1" t="s">
        <v>45</v>
      </c>
      <c r="H5752" s="1" t="s">
        <v>331</v>
      </c>
      <c r="I5752"/>
      <c r="J5752"/>
      <c r="K5752"/>
      <c r="L5752"/>
      <c r="M5752"/>
      <c r="N5752"/>
      <c r="O5752"/>
      <c r="Q5752" t="s">
        <v>25</v>
      </c>
      <c r="R5752" s="1" t="s">
        <v>8541</v>
      </c>
      <c r="S5752" s="1"/>
      <c r="T5752" s="1" t="s">
        <v>333</v>
      </c>
      <c r="U5752" s="1" t="s">
        <v>28</v>
      </c>
      <c r="V5752" t="s">
        <v>29</v>
      </c>
      <c r="W5752"/>
      <c r="X5752" t="s">
        <v>30</v>
      </c>
    </row>
    <row r="5753" spans="2:24">
      <c r="B5753" s="2" t="s">
        <v>8542</v>
      </c>
      <c r="C5753" s="1">
        <v>9718901096</v>
      </c>
      <c r="D5753" s="1"/>
      <c r="E5753" s="1"/>
      <c r="F5753" s="1"/>
      <c r="G5753" s="1" t="s">
        <v>72</v>
      </c>
      <c r="H5753" s="1" t="s">
        <v>331</v>
      </c>
      <c r="I5753"/>
      <c r="J5753"/>
      <c r="K5753"/>
      <c r="L5753"/>
      <c r="M5753"/>
      <c r="N5753"/>
      <c r="O5753"/>
      <c r="Q5753" t="s">
        <v>25</v>
      </c>
      <c r="R5753" s="1"/>
      <c r="S5753" s="1"/>
      <c r="T5753" s="1" t="s">
        <v>594</v>
      </c>
      <c r="U5753" s="1" t="s">
        <v>53</v>
      </c>
      <c r="V5753" t="s">
        <v>29</v>
      </c>
      <c r="W5753"/>
      <c r="X5753" t="s">
        <v>30</v>
      </c>
    </row>
    <row r="5754" spans="2:24">
      <c r="B5754" s="2" t="s">
        <v>8543</v>
      </c>
      <c r="C5754" s="1">
        <v>7307594000</v>
      </c>
      <c r="D5754" s="1"/>
      <c r="E5754" s="1"/>
      <c r="F5754" s="1"/>
      <c r="G5754" s="1" t="s">
        <v>56</v>
      </c>
      <c r="H5754" s="1" t="s">
        <v>231</v>
      </c>
      <c r="I5754"/>
      <c r="J5754"/>
      <c r="K5754"/>
      <c r="L5754"/>
      <c r="M5754"/>
      <c r="N5754"/>
      <c r="O5754"/>
      <c r="Q5754" t="s">
        <v>25</v>
      </c>
      <c r="R5754" s="1"/>
      <c r="S5754" s="1"/>
      <c r="T5754" s="1" t="s">
        <v>1005</v>
      </c>
      <c r="U5754" s="1" t="s">
        <v>90</v>
      </c>
      <c r="V5754" t="s">
        <v>29</v>
      </c>
      <c r="W5754"/>
      <c r="X5754" t="s">
        <v>30</v>
      </c>
    </row>
    <row r="5755" spans="2:24">
      <c r="B5755" s="2" t="s">
        <v>8544</v>
      </c>
      <c r="C5755" s="1">
        <f>919921034774</f>
        <v>919921034774</v>
      </c>
      <c r="D5755" s="1"/>
      <c r="E5755" s="1"/>
      <c r="F5755" s="1"/>
      <c r="G5755" s="1" t="s">
        <v>45</v>
      </c>
      <c r="H5755" s="1" t="s">
        <v>92</v>
      </c>
      <c r="I5755"/>
      <c r="J5755"/>
      <c r="K5755"/>
      <c r="L5755"/>
      <c r="M5755"/>
      <c r="N5755"/>
      <c r="O5755"/>
      <c r="Q5755" t="s">
        <v>25</v>
      </c>
      <c r="R5755" s="1" t="s">
        <v>8545</v>
      </c>
      <c r="S5755" s="1"/>
      <c r="T5755" s="1" t="s">
        <v>2999</v>
      </c>
      <c r="U5755" s="1" t="s">
        <v>33</v>
      </c>
      <c r="V5755" t="s">
        <v>29</v>
      </c>
      <c r="W5755"/>
      <c r="X5755" t="s">
        <v>30</v>
      </c>
    </row>
    <row r="5756" spans="2:24">
      <c r="B5756" s="2" t="s">
        <v>8546</v>
      </c>
      <c r="C5756" s="1">
        <v>7412029690</v>
      </c>
      <c r="D5756" s="1"/>
      <c r="E5756" s="1"/>
      <c r="F5756" s="1"/>
      <c r="G5756" s="1" t="s">
        <v>45</v>
      </c>
      <c r="H5756" s="1" t="s">
        <v>57</v>
      </c>
      <c r="I5756"/>
      <c r="J5756"/>
      <c r="K5756"/>
      <c r="L5756"/>
      <c r="M5756"/>
      <c r="N5756"/>
      <c r="O5756"/>
      <c r="Q5756" t="s">
        <v>25</v>
      </c>
      <c r="R5756" s="1" t="s">
        <v>8547</v>
      </c>
      <c r="S5756" s="1"/>
      <c r="T5756" s="1" t="s">
        <v>113</v>
      </c>
      <c r="U5756" s="1" t="s">
        <v>43</v>
      </c>
      <c r="V5756" t="s">
        <v>29</v>
      </c>
      <c r="W5756"/>
      <c r="X5756" t="s">
        <v>30</v>
      </c>
    </row>
    <row r="5757" spans="2:24">
      <c r="B5757" s="2" t="s">
        <v>8548</v>
      </c>
      <c r="C5757" s="1">
        <v>8812933707</v>
      </c>
      <c r="D5757" s="1"/>
      <c r="E5757" s="1"/>
      <c r="F5757" s="1"/>
      <c r="G5757" s="1" t="s">
        <v>146</v>
      </c>
      <c r="H5757" s="1" t="s">
        <v>1268</v>
      </c>
      <c r="I5757"/>
      <c r="J5757"/>
      <c r="K5757"/>
      <c r="L5757"/>
      <c r="M5757"/>
      <c r="N5757"/>
      <c r="O5757"/>
      <c r="Q5757" t="s">
        <v>25</v>
      </c>
      <c r="R5757" s="1"/>
      <c r="S5757" s="1"/>
      <c r="T5757" s="1" t="s">
        <v>2438</v>
      </c>
      <c r="U5757" s="1" t="s">
        <v>37</v>
      </c>
      <c r="V5757" t="s">
        <v>29</v>
      </c>
      <c r="W5757"/>
      <c r="X5757" t="s">
        <v>30</v>
      </c>
    </row>
    <row r="5758" spans="2:24">
      <c r="B5758" s="2" t="s">
        <v>8549</v>
      </c>
      <c r="C5758" s="1">
        <v>9341334182</v>
      </c>
      <c r="D5758" s="1"/>
      <c r="E5758" s="1"/>
      <c r="F5758" s="1"/>
      <c r="G5758" s="1" t="s">
        <v>56</v>
      </c>
      <c r="H5758" s="1" t="s">
        <v>46</v>
      </c>
      <c r="I5758"/>
      <c r="J5758"/>
      <c r="K5758"/>
      <c r="L5758"/>
      <c r="M5758"/>
      <c r="N5758"/>
      <c r="O5758"/>
      <c r="Q5758" t="s">
        <v>25</v>
      </c>
      <c r="R5758" s="1"/>
      <c r="S5758" s="1"/>
      <c r="T5758" s="1" t="s">
        <v>849</v>
      </c>
      <c r="U5758" s="1" t="s">
        <v>284</v>
      </c>
      <c r="V5758" t="s">
        <v>29</v>
      </c>
      <c r="W5758"/>
      <c r="X5758" t="s">
        <v>30</v>
      </c>
    </row>
    <row r="5759" spans="2:24">
      <c r="B5759" s="2" t="s">
        <v>8550</v>
      </c>
      <c r="C5759" s="1">
        <v>9768230703</v>
      </c>
      <c r="D5759" s="1"/>
      <c r="E5759" s="1"/>
      <c r="F5759" s="1"/>
      <c r="G5759" s="1" t="s">
        <v>146</v>
      </c>
      <c r="H5759" s="1" t="s">
        <v>331</v>
      </c>
      <c r="I5759"/>
      <c r="J5759"/>
      <c r="K5759"/>
      <c r="L5759"/>
      <c r="M5759"/>
      <c r="N5759"/>
      <c r="O5759"/>
      <c r="Q5759" t="s">
        <v>25</v>
      </c>
      <c r="R5759" s="1" t="s">
        <v>8551</v>
      </c>
      <c r="S5759" s="1"/>
      <c r="T5759" s="1" t="s">
        <v>211</v>
      </c>
      <c r="U5759" s="1" t="s">
        <v>33</v>
      </c>
      <c r="V5759" t="s">
        <v>29</v>
      </c>
      <c r="W5759"/>
      <c r="X5759" t="s">
        <v>30</v>
      </c>
    </row>
    <row r="5760" spans="2:24">
      <c r="B5760" s="2" t="s">
        <v>8552</v>
      </c>
      <c r="C5760" s="1">
        <v>6362640860</v>
      </c>
      <c r="D5760" s="1"/>
      <c r="E5760" s="1"/>
      <c r="F5760" s="1"/>
      <c r="G5760" s="1" t="s">
        <v>72</v>
      </c>
      <c r="H5760" s="1" t="s">
        <v>247</v>
      </c>
      <c r="I5760"/>
      <c r="J5760"/>
      <c r="K5760"/>
      <c r="L5760"/>
      <c r="M5760"/>
      <c r="N5760"/>
      <c r="O5760"/>
      <c r="Q5760" t="s">
        <v>25</v>
      </c>
      <c r="R5760" s="1" t="s">
        <v>8553</v>
      </c>
      <c r="S5760" s="1"/>
      <c r="T5760" s="1" t="s">
        <v>631</v>
      </c>
      <c r="U5760" s="1" t="s">
        <v>102</v>
      </c>
      <c r="V5760" t="s">
        <v>29</v>
      </c>
      <c r="W5760"/>
      <c r="X5760" t="s">
        <v>30</v>
      </c>
    </row>
    <row r="5761" spans="2:24">
      <c r="B5761" s="2" t="s">
        <v>8554</v>
      </c>
      <c r="C5761" s="1">
        <v>9813768553</v>
      </c>
      <c r="D5761" s="1"/>
      <c r="E5761" s="1"/>
      <c r="F5761" s="1"/>
      <c r="G5761" s="1" t="s">
        <v>146</v>
      </c>
      <c r="H5761" s="1" t="s">
        <v>331</v>
      </c>
      <c r="I5761"/>
      <c r="J5761"/>
      <c r="K5761"/>
      <c r="L5761"/>
      <c r="M5761"/>
      <c r="N5761"/>
      <c r="O5761"/>
      <c r="Q5761" t="s">
        <v>25</v>
      </c>
      <c r="R5761" s="1" t="s">
        <v>8555</v>
      </c>
      <c r="S5761" s="1"/>
      <c r="T5761" s="1" t="s">
        <v>1970</v>
      </c>
      <c r="U5761" s="1" t="s">
        <v>78</v>
      </c>
      <c r="V5761" t="s">
        <v>29</v>
      </c>
      <c r="W5761"/>
      <c r="X5761" t="s">
        <v>30</v>
      </c>
    </row>
    <row r="5762" spans="2:24">
      <c r="B5762" s="2" t="s">
        <v>8556</v>
      </c>
      <c r="C5762" s="1">
        <v>8178934391</v>
      </c>
      <c r="D5762" s="1"/>
      <c r="E5762" s="1"/>
      <c r="F5762" s="1"/>
      <c r="G5762" s="1" t="s">
        <v>72</v>
      </c>
      <c r="H5762" s="1" t="s">
        <v>57</v>
      </c>
      <c r="I5762"/>
      <c r="J5762"/>
      <c r="K5762"/>
      <c r="L5762"/>
      <c r="M5762"/>
      <c r="N5762"/>
      <c r="O5762"/>
      <c r="Q5762" t="s">
        <v>25</v>
      </c>
      <c r="R5762" s="1" t="s">
        <v>8557</v>
      </c>
      <c r="S5762" s="1"/>
      <c r="T5762" s="1" t="s">
        <v>1093</v>
      </c>
      <c r="U5762" s="1" t="s">
        <v>28</v>
      </c>
      <c r="V5762" t="s">
        <v>29</v>
      </c>
      <c r="W5762"/>
      <c r="X5762" t="s">
        <v>30</v>
      </c>
    </row>
    <row r="5763" spans="2:24">
      <c r="B5763" s="2" t="s">
        <v>8558</v>
      </c>
      <c r="C5763" s="1">
        <v>9582146360</v>
      </c>
      <c r="D5763" s="1"/>
      <c r="E5763" s="1"/>
      <c r="F5763" s="1"/>
      <c r="G5763" s="1" t="s">
        <v>146</v>
      </c>
      <c r="H5763" s="1" t="s">
        <v>247</v>
      </c>
      <c r="I5763"/>
      <c r="J5763"/>
      <c r="K5763"/>
      <c r="L5763"/>
      <c r="M5763"/>
      <c r="N5763"/>
      <c r="O5763"/>
      <c r="Q5763" t="s">
        <v>25</v>
      </c>
      <c r="R5763" s="1" t="s">
        <v>8559</v>
      </c>
      <c r="S5763" s="1"/>
      <c r="T5763" s="1" t="s">
        <v>374</v>
      </c>
      <c r="U5763" s="1" t="s">
        <v>78</v>
      </c>
      <c r="V5763" t="s">
        <v>29</v>
      </c>
      <c r="W5763"/>
      <c r="X5763" t="s">
        <v>30</v>
      </c>
    </row>
    <row r="5764" spans="2:24">
      <c r="B5764" s="2" t="s">
        <v>8560</v>
      </c>
      <c r="C5764" s="1">
        <v>9953245525</v>
      </c>
      <c r="D5764" s="1"/>
      <c r="E5764" s="1"/>
      <c r="F5764" s="1"/>
      <c r="G5764" s="1" t="s">
        <v>146</v>
      </c>
      <c r="H5764" s="1" t="s">
        <v>476</v>
      </c>
      <c r="I5764"/>
      <c r="J5764"/>
      <c r="K5764"/>
      <c r="L5764"/>
      <c r="M5764"/>
      <c r="N5764"/>
      <c r="O5764"/>
      <c r="Q5764" t="s">
        <v>25</v>
      </c>
      <c r="R5764" s="1"/>
      <c r="S5764" s="1"/>
      <c r="T5764" s="1" t="s">
        <v>93</v>
      </c>
      <c r="U5764" s="1" t="s">
        <v>53</v>
      </c>
      <c r="V5764" t="s">
        <v>29</v>
      </c>
      <c r="W5764"/>
      <c r="X5764" t="s">
        <v>30</v>
      </c>
    </row>
    <row r="5765" spans="2:24">
      <c r="B5765" s="2" t="s">
        <v>8561</v>
      </c>
      <c r="C5765" s="1">
        <v>6376557966</v>
      </c>
      <c r="D5765" s="1"/>
      <c r="E5765" s="1"/>
      <c r="F5765" s="1"/>
      <c r="G5765" s="1" t="s">
        <v>56</v>
      </c>
      <c r="H5765" s="1" t="s">
        <v>57</v>
      </c>
      <c r="I5765"/>
      <c r="J5765"/>
      <c r="K5765"/>
      <c r="L5765"/>
      <c r="M5765"/>
      <c r="N5765"/>
      <c r="O5765"/>
      <c r="Q5765" t="s">
        <v>25</v>
      </c>
      <c r="R5765" s="1" t="s">
        <v>8562</v>
      </c>
      <c r="S5765" s="1"/>
      <c r="T5765" s="1" t="s">
        <v>313</v>
      </c>
      <c r="U5765" s="1" t="s">
        <v>43</v>
      </c>
      <c r="V5765" t="s">
        <v>29</v>
      </c>
      <c r="W5765"/>
      <c r="X5765" t="s">
        <v>30</v>
      </c>
    </row>
    <row r="5766" spans="2:24">
      <c r="B5766" s="2" t="s">
        <v>8563</v>
      </c>
      <c r="C5766" s="1">
        <v>9970168979</v>
      </c>
      <c r="D5766" s="1"/>
      <c r="E5766" s="1"/>
      <c r="F5766" s="1"/>
      <c r="G5766" s="1" t="s">
        <v>72</v>
      </c>
      <c r="H5766" s="1" t="s">
        <v>92</v>
      </c>
      <c r="I5766"/>
      <c r="J5766"/>
      <c r="K5766"/>
      <c r="L5766"/>
      <c r="M5766"/>
      <c r="N5766"/>
      <c r="O5766"/>
      <c r="Q5766" t="s">
        <v>25</v>
      </c>
      <c r="R5766" s="1" t="s">
        <v>8564</v>
      </c>
      <c r="S5766" s="1"/>
      <c r="T5766" s="1" t="s">
        <v>7309</v>
      </c>
      <c r="U5766" s="1" t="s">
        <v>33</v>
      </c>
      <c r="V5766" t="s">
        <v>29</v>
      </c>
      <c r="W5766"/>
      <c r="X5766" t="s">
        <v>30</v>
      </c>
    </row>
    <row r="5767" spans="2:24">
      <c r="B5767" s="2" t="s">
        <v>8565</v>
      </c>
      <c r="C5767" s="1">
        <f>919319792790</f>
        <v>919319792790</v>
      </c>
      <c r="D5767" s="1"/>
      <c r="E5767" s="1"/>
      <c r="F5767" s="1"/>
      <c r="G5767" s="1" t="s">
        <v>230</v>
      </c>
      <c r="H5767" s="1" t="s">
        <v>57</v>
      </c>
      <c r="I5767"/>
      <c r="J5767"/>
      <c r="K5767"/>
      <c r="L5767"/>
      <c r="M5767"/>
      <c r="N5767"/>
      <c r="O5767"/>
      <c r="Q5767" t="s">
        <v>25</v>
      </c>
      <c r="R5767" s="1"/>
      <c r="S5767" s="1"/>
      <c r="T5767" s="1" t="s">
        <v>374</v>
      </c>
      <c r="U5767" s="1" t="s">
        <v>78</v>
      </c>
      <c r="V5767" t="s">
        <v>29</v>
      </c>
      <c r="W5767"/>
      <c r="X5767" t="s">
        <v>30</v>
      </c>
    </row>
    <row r="5768" spans="2:24">
      <c r="B5768" s="2" t="s">
        <v>8566</v>
      </c>
      <c r="C5768" s="1">
        <v>9811214220</v>
      </c>
      <c r="D5768" s="1"/>
      <c r="E5768" s="1"/>
      <c r="F5768" s="1"/>
      <c r="G5768" s="1" t="s">
        <v>146</v>
      </c>
      <c r="H5768" s="1" t="s">
        <v>331</v>
      </c>
      <c r="I5768"/>
      <c r="J5768"/>
      <c r="K5768"/>
      <c r="L5768"/>
      <c r="M5768"/>
      <c r="N5768"/>
      <c r="O5768"/>
      <c r="Q5768" t="s">
        <v>25</v>
      </c>
      <c r="R5768" s="1"/>
      <c r="S5768" s="1"/>
      <c r="T5768" s="1" t="s">
        <v>356</v>
      </c>
      <c r="U5768" s="1" t="s">
        <v>78</v>
      </c>
      <c r="V5768" t="s">
        <v>29</v>
      </c>
      <c r="W5768"/>
      <c r="X5768" t="s">
        <v>30</v>
      </c>
    </row>
    <row r="5769" spans="2:24">
      <c r="B5769" s="2" t="s">
        <v>8567</v>
      </c>
      <c r="C5769" s="1">
        <v>918657938116</v>
      </c>
      <c r="D5769" s="1"/>
      <c r="E5769" s="1"/>
      <c r="F5769" s="1"/>
      <c r="G5769" s="1" t="s">
        <v>199</v>
      </c>
      <c r="H5769" s="1" t="s">
        <v>46</v>
      </c>
      <c r="I5769"/>
      <c r="J5769"/>
      <c r="K5769"/>
      <c r="L5769"/>
      <c r="M5769"/>
      <c r="N5769"/>
      <c r="O5769"/>
      <c r="Q5769" t="s">
        <v>25</v>
      </c>
      <c r="R5769" s="1"/>
      <c r="S5769" s="1"/>
      <c r="T5769" s="1" t="s">
        <v>2664</v>
      </c>
      <c r="U5769" s="1" t="s">
        <v>33</v>
      </c>
      <c r="V5769" t="s">
        <v>29</v>
      </c>
      <c r="W5769"/>
      <c r="X5769" t="s">
        <v>30</v>
      </c>
    </row>
    <row r="5770" spans="2:24">
      <c r="B5770" s="2" t="s">
        <v>8568</v>
      </c>
      <c r="C5770" s="1">
        <v>7099037806</v>
      </c>
      <c r="D5770" s="1"/>
      <c r="E5770" s="1"/>
      <c r="F5770" s="1"/>
      <c r="G5770" s="1" t="s">
        <v>199</v>
      </c>
      <c r="H5770" s="1" t="s">
        <v>57</v>
      </c>
      <c r="I5770"/>
      <c r="J5770"/>
      <c r="K5770"/>
      <c r="L5770"/>
      <c r="M5770"/>
      <c r="N5770"/>
      <c r="O5770"/>
      <c r="Q5770" t="s">
        <v>25</v>
      </c>
      <c r="R5770" s="1" t="s">
        <v>8569</v>
      </c>
      <c r="S5770" s="1"/>
      <c r="T5770" s="1" t="s">
        <v>1896</v>
      </c>
      <c r="U5770" s="1" t="s">
        <v>37</v>
      </c>
      <c r="V5770" t="s">
        <v>29</v>
      </c>
      <c r="W5770"/>
      <c r="X5770" t="s">
        <v>30</v>
      </c>
    </row>
    <row r="5771" spans="2:24">
      <c r="B5771" s="2" t="s">
        <v>8570</v>
      </c>
      <c r="C5771" s="1">
        <v>9882219172</v>
      </c>
      <c r="D5771" s="1"/>
      <c r="E5771" s="1"/>
      <c r="F5771" s="1"/>
      <c r="G5771" s="1" t="s">
        <v>146</v>
      </c>
      <c r="H5771" s="1" t="s">
        <v>331</v>
      </c>
      <c r="I5771"/>
      <c r="J5771"/>
      <c r="K5771"/>
      <c r="L5771"/>
      <c r="M5771"/>
      <c r="N5771"/>
      <c r="O5771"/>
      <c r="Q5771" t="s">
        <v>25</v>
      </c>
      <c r="R5771" s="1"/>
      <c r="S5771" s="1"/>
      <c r="T5771" s="1" t="s">
        <v>8571</v>
      </c>
      <c r="U5771" s="1" t="s">
        <v>477</v>
      </c>
      <c r="V5771" t="s">
        <v>29</v>
      </c>
      <c r="W5771"/>
      <c r="X5771" t="s">
        <v>30</v>
      </c>
    </row>
    <row r="5772" spans="2:24">
      <c r="B5772" s="2" t="s">
        <v>8572</v>
      </c>
      <c r="C5772" s="1">
        <v>8840768348</v>
      </c>
      <c r="D5772" s="1"/>
      <c r="E5772" s="1"/>
      <c r="F5772" s="1"/>
      <c r="G5772" s="1" t="s">
        <v>146</v>
      </c>
      <c r="H5772" s="1" t="s">
        <v>247</v>
      </c>
      <c r="I5772"/>
      <c r="J5772"/>
      <c r="K5772"/>
      <c r="L5772"/>
      <c r="M5772"/>
      <c r="N5772"/>
      <c r="O5772"/>
      <c r="Q5772" t="s">
        <v>25</v>
      </c>
      <c r="R5772" s="1"/>
      <c r="S5772" s="1"/>
      <c r="T5772" s="1" t="s">
        <v>333</v>
      </c>
      <c r="U5772" s="1" t="s">
        <v>28</v>
      </c>
      <c r="V5772" t="s">
        <v>29</v>
      </c>
      <c r="W5772"/>
      <c r="X5772" t="s">
        <v>30</v>
      </c>
    </row>
    <row r="5773" spans="2:24">
      <c r="B5773" s="2" t="s">
        <v>8573</v>
      </c>
      <c r="C5773" s="1">
        <v>9255963528</v>
      </c>
      <c r="D5773" s="1"/>
      <c r="E5773" s="1"/>
      <c r="F5773" s="1"/>
      <c r="G5773" s="1" t="s">
        <v>1216</v>
      </c>
      <c r="H5773" s="1" t="s">
        <v>57</v>
      </c>
      <c r="I5773"/>
      <c r="J5773"/>
      <c r="K5773"/>
      <c r="L5773"/>
      <c r="M5773"/>
      <c r="N5773"/>
      <c r="O5773"/>
      <c r="Q5773" t="s">
        <v>25</v>
      </c>
      <c r="R5773" s="1"/>
      <c r="S5773" s="1"/>
      <c r="T5773" s="1" t="s">
        <v>363</v>
      </c>
      <c r="U5773" s="1" t="s">
        <v>78</v>
      </c>
      <c r="V5773" t="s">
        <v>29</v>
      </c>
      <c r="W5773"/>
      <c r="X5773" t="s">
        <v>30</v>
      </c>
    </row>
    <row r="5774" spans="2:24">
      <c r="B5774" s="2" t="s">
        <v>8574</v>
      </c>
      <c r="C5774" s="1">
        <v>8287047758</v>
      </c>
      <c r="D5774" s="1"/>
      <c r="E5774" s="1"/>
      <c r="F5774" s="1"/>
      <c r="G5774" s="1" t="s">
        <v>45</v>
      </c>
      <c r="H5774" s="1" t="s">
        <v>57</v>
      </c>
      <c r="I5774"/>
      <c r="J5774"/>
      <c r="K5774"/>
      <c r="L5774"/>
      <c r="M5774"/>
      <c r="N5774"/>
      <c r="O5774"/>
      <c r="Q5774" t="s">
        <v>25</v>
      </c>
      <c r="R5774" s="1" t="s">
        <v>8575</v>
      </c>
      <c r="S5774" s="1"/>
      <c r="T5774" s="1" t="s">
        <v>423</v>
      </c>
      <c r="U5774" s="1" t="s">
        <v>28</v>
      </c>
      <c r="V5774" t="s">
        <v>29</v>
      </c>
      <c r="W5774"/>
      <c r="X5774" t="s">
        <v>30</v>
      </c>
    </row>
    <row r="5775" spans="2:24">
      <c r="B5775" s="2" t="s">
        <v>8576</v>
      </c>
      <c r="C5775" s="1">
        <v>9354897530</v>
      </c>
      <c r="D5775" s="1"/>
      <c r="E5775" s="1"/>
      <c r="F5775" s="1"/>
      <c r="G5775" s="1" t="s">
        <v>72</v>
      </c>
      <c r="H5775" s="1" t="s">
        <v>46</v>
      </c>
      <c r="I5775"/>
      <c r="J5775"/>
      <c r="K5775"/>
      <c r="L5775"/>
      <c r="M5775"/>
      <c r="N5775"/>
      <c r="O5775"/>
      <c r="Q5775" t="s">
        <v>25</v>
      </c>
      <c r="R5775" s="1"/>
      <c r="S5775" s="1"/>
      <c r="T5775" s="1" t="s">
        <v>311</v>
      </c>
      <c r="U5775" s="1" t="s">
        <v>78</v>
      </c>
      <c r="V5775" t="s">
        <v>29</v>
      </c>
      <c r="W5775"/>
      <c r="X5775" t="s">
        <v>30</v>
      </c>
    </row>
    <row r="5776" spans="2:24">
      <c r="B5776" s="2" t="s">
        <v>8577</v>
      </c>
      <c r="C5776" s="1">
        <v>9842835358</v>
      </c>
      <c r="D5776" s="1"/>
      <c r="E5776" s="1"/>
      <c r="F5776" s="1"/>
      <c r="G5776" s="1" t="s">
        <v>56</v>
      </c>
      <c r="H5776" s="1" t="s">
        <v>46</v>
      </c>
      <c r="I5776"/>
      <c r="J5776"/>
      <c r="K5776"/>
      <c r="L5776"/>
      <c r="M5776"/>
      <c r="N5776"/>
      <c r="O5776"/>
      <c r="Q5776" t="s">
        <v>25</v>
      </c>
      <c r="R5776" s="1" t="s">
        <v>8578</v>
      </c>
      <c r="S5776" s="1"/>
      <c r="T5776" s="1" t="s">
        <v>784</v>
      </c>
      <c r="U5776" s="1" t="s">
        <v>179</v>
      </c>
      <c r="V5776" t="s">
        <v>29</v>
      </c>
      <c r="W5776"/>
      <c r="X5776" t="s">
        <v>30</v>
      </c>
    </row>
    <row r="5777" spans="2:24">
      <c r="B5777" s="2" t="s">
        <v>8579</v>
      </c>
      <c r="C5777" s="1">
        <v>9704098943</v>
      </c>
      <c r="D5777" s="1"/>
      <c r="E5777" s="1"/>
      <c r="F5777" s="1"/>
      <c r="G5777" s="1" t="s">
        <v>45</v>
      </c>
      <c r="H5777" s="1" t="s">
        <v>92</v>
      </c>
      <c r="I5777"/>
      <c r="J5777"/>
      <c r="K5777"/>
      <c r="L5777"/>
      <c r="M5777"/>
      <c r="N5777"/>
      <c r="O5777"/>
      <c r="Q5777" t="s">
        <v>25</v>
      </c>
      <c r="R5777" s="1"/>
      <c r="S5777" s="1"/>
      <c r="T5777" s="1" t="s">
        <v>6337</v>
      </c>
      <c r="U5777" s="1" t="s">
        <v>276</v>
      </c>
      <c r="V5777" t="s">
        <v>29</v>
      </c>
      <c r="W5777"/>
      <c r="X5777" t="s">
        <v>30</v>
      </c>
    </row>
    <row r="5778" spans="2:24">
      <c r="B5778" s="2" t="s">
        <v>8580</v>
      </c>
      <c r="C5778" s="1">
        <v>8792646199</v>
      </c>
      <c r="D5778" s="1"/>
      <c r="E5778" s="1"/>
      <c r="F5778" s="1"/>
      <c r="G5778" s="1" t="s">
        <v>45</v>
      </c>
      <c r="H5778" s="1" t="s">
        <v>1065</v>
      </c>
      <c r="I5778"/>
      <c r="J5778"/>
      <c r="K5778"/>
      <c r="L5778"/>
      <c r="M5778"/>
      <c r="N5778"/>
      <c r="O5778"/>
      <c r="Q5778" t="s">
        <v>25</v>
      </c>
      <c r="R5778" s="1"/>
      <c r="S5778" s="1"/>
      <c r="T5778" s="1" t="s">
        <v>6337</v>
      </c>
      <c r="U5778" s="1" t="s">
        <v>276</v>
      </c>
      <c r="V5778" t="s">
        <v>29</v>
      </c>
      <c r="W5778"/>
      <c r="X5778" t="s">
        <v>30</v>
      </c>
    </row>
    <row r="5779" spans="2:24">
      <c r="B5779" s="2" t="s">
        <v>8581</v>
      </c>
      <c r="C5779" s="1">
        <v>9861037312</v>
      </c>
      <c r="D5779" s="1"/>
      <c r="E5779" s="1"/>
      <c r="F5779" s="1"/>
      <c r="G5779" s="1" t="s">
        <v>45</v>
      </c>
      <c r="H5779" s="1" t="s">
        <v>695</v>
      </c>
      <c r="I5779"/>
      <c r="J5779"/>
      <c r="K5779"/>
      <c r="L5779"/>
      <c r="M5779"/>
      <c r="N5779"/>
      <c r="O5779"/>
      <c r="Q5779" t="s">
        <v>25</v>
      </c>
      <c r="R5779" s="1"/>
      <c r="S5779" s="1"/>
      <c r="T5779" s="1" t="s">
        <v>239</v>
      </c>
      <c r="U5779" s="1" t="s">
        <v>240</v>
      </c>
      <c r="V5779" t="s">
        <v>29</v>
      </c>
      <c r="W5779"/>
      <c r="X5779" t="s">
        <v>30</v>
      </c>
    </row>
    <row r="5780" spans="2:24">
      <c r="B5780" s="2" t="s">
        <v>8582</v>
      </c>
      <c r="C5780" s="1">
        <v>9389352607</v>
      </c>
      <c r="D5780" s="1"/>
      <c r="E5780" s="1"/>
      <c r="F5780" s="1"/>
      <c r="G5780" s="1" t="s">
        <v>146</v>
      </c>
      <c r="H5780" s="1" t="s">
        <v>247</v>
      </c>
      <c r="I5780"/>
      <c r="J5780"/>
      <c r="K5780"/>
      <c r="L5780"/>
      <c r="M5780"/>
      <c r="N5780"/>
      <c r="O5780"/>
      <c r="Q5780" t="s">
        <v>25</v>
      </c>
      <c r="R5780" s="1" t="s">
        <v>8583</v>
      </c>
      <c r="S5780" s="1"/>
      <c r="T5780" s="1" t="s">
        <v>7446</v>
      </c>
      <c r="U5780" s="1" t="s">
        <v>28</v>
      </c>
      <c r="V5780" t="s">
        <v>29</v>
      </c>
      <c r="W5780"/>
      <c r="X5780" t="s">
        <v>30</v>
      </c>
    </row>
    <row r="5781" spans="2:24">
      <c r="B5781" s="2" t="s">
        <v>8584</v>
      </c>
      <c r="C5781" s="1">
        <v>9720088858</v>
      </c>
      <c r="D5781" s="1"/>
      <c r="E5781" s="1"/>
      <c r="F5781" s="1"/>
      <c r="G5781" s="1" t="s">
        <v>146</v>
      </c>
      <c r="H5781" s="1" t="s">
        <v>331</v>
      </c>
      <c r="I5781"/>
      <c r="J5781"/>
      <c r="K5781"/>
      <c r="L5781"/>
      <c r="M5781"/>
      <c r="N5781"/>
      <c r="O5781"/>
      <c r="Q5781" t="s">
        <v>25</v>
      </c>
      <c r="R5781" s="1"/>
      <c r="S5781" s="1"/>
      <c r="T5781" s="1" t="s">
        <v>8585</v>
      </c>
      <c r="U5781" s="1" t="s">
        <v>289</v>
      </c>
      <c r="V5781" t="s">
        <v>29</v>
      </c>
      <c r="W5781"/>
      <c r="X5781" t="s">
        <v>30</v>
      </c>
    </row>
    <row r="5782" spans="2:24">
      <c r="B5782" s="2" t="s">
        <v>8586</v>
      </c>
      <c r="C5782" s="1">
        <v>9270951052</v>
      </c>
      <c r="D5782" s="1"/>
      <c r="E5782" s="1"/>
      <c r="F5782" s="1"/>
      <c r="G5782" s="1" t="s">
        <v>45</v>
      </c>
      <c r="H5782" s="1" t="s">
        <v>57</v>
      </c>
      <c r="I5782"/>
      <c r="J5782"/>
      <c r="K5782"/>
      <c r="L5782"/>
      <c r="M5782"/>
      <c r="N5782"/>
      <c r="O5782"/>
      <c r="Q5782" t="s">
        <v>25</v>
      </c>
      <c r="R5782" s="1"/>
      <c r="S5782" s="1"/>
      <c r="T5782" s="1" t="s">
        <v>305</v>
      </c>
      <c r="U5782" s="1" t="s">
        <v>33</v>
      </c>
      <c r="V5782" t="s">
        <v>29</v>
      </c>
      <c r="W5782"/>
      <c r="X5782" t="s">
        <v>30</v>
      </c>
    </row>
    <row r="5783" spans="2:24">
      <c r="B5783" s="2" t="s">
        <v>8587</v>
      </c>
      <c r="C5783" s="1">
        <v>8928059474</v>
      </c>
      <c r="D5783" s="1"/>
      <c r="E5783" s="1"/>
      <c r="F5783" s="1"/>
      <c r="G5783" s="1" t="s">
        <v>146</v>
      </c>
      <c r="H5783" s="1" t="s">
        <v>247</v>
      </c>
      <c r="I5783"/>
      <c r="J5783"/>
      <c r="K5783"/>
      <c r="L5783"/>
      <c r="M5783"/>
      <c r="N5783"/>
      <c r="O5783"/>
      <c r="Q5783" t="s">
        <v>25</v>
      </c>
      <c r="R5783" s="1" t="s">
        <v>8588</v>
      </c>
      <c r="S5783" s="1"/>
      <c r="T5783" s="1" t="s">
        <v>8589</v>
      </c>
      <c r="U5783" s="1" t="s">
        <v>33</v>
      </c>
      <c r="V5783" t="s">
        <v>29</v>
      </c>
      <c r="W5783"/>
      <c r="X5783" t="s">
        <v>30</v>
      </c>
    </row>
    <row r="5784" spans="2:24">
      <c r="B5784" s="2" t="s">
        <v>8590</v>
      </c>
      <c r="C5784" s="1">
        <f>919259321783</f>
        <v>919259321783</v>
      </c>
      <c r="D5784" s="1"/>
      <c r="E5784" s="1"/>
      <c r="F5784" s="1"/>
      <c r="G5784" s="1" t="s">
        <v>146</v>
      </c>
      <c r="H5784" s="1" t="s">
        <v>247</v>
      </c>
      <c r="I5784"/>
      <c r="J5784"/>
      <c r="K5784"/>
      <c r="L5784"/>
      <c r="M5784"/>
      <c r="N5784"/>
      <c r="O5784"/>
      <c r="Q5784" t="s">
        <v>25</v>
      </c>
      <c r="R5784" s="1" t="s">
        <v>8591</v>
      </c>
      <c r="S5784" s="1"/>
      <c r="T5784" s="1" t="s">
        <v>8511</v>
      </c>
      <c r="U5784" s="1" t="s">
        <v>28</v>
      </c>
      <c r="V5784" t="s">
        <v>29</v>
      </c>
      <c r="W5784"/>
      <c r="X5784" t="s">
        <v>30</v>
      </c>
    </row>
    <row r="5785" spans="2:24">
      <c r="B5785" s="2" t="s">
        <v>8592</v>
      </c>
      <c r="C5785" s="1">
        <v>9958321902</v>
      </c>
      <c r="D5785" s="1"/>
      <c r="E5785" s="1"/>
      <c r="F5785" s="1"/>
      <c r="G5785" s="1" t="s">
        <v>146</v>
      </c>
      <c r="H5785" s="1" t="s">
        <v>247</v>
      </c>
      <c r="I5785"/>
      <c r="J5785"/>
      <c r="K5785"/>
      <c r="L5785"/>
      <c r="M5785"/>
      <c r="N5785"/>
      <c r="O5785"/>
      <c r="Q5785" t="s">
        <v>25</v>
      </c>
      <c r="R5785" s="1" t="s">
        <v>8593</v>
      </c>
      <c r="S5785" s="1"/>
      <c r="T5785" s="1" t="s">
        <v>1093</v>
      </c>
      <c r="U5785" s="1" t="s">
        <v>28</v>
      </c>
      <c r="V5785" t="s">
        <v>29</v>
      </c>
      <c r="W5785"/>
      <c r="X5785" t="s">
        <v>30</v>
      </c>
    </row>
    <row r="5786" spans="2:24">
      <c r="B5786" s="2" t="s">
        <v>8594</v>
      </c>
      <c r="C5786" s="1">
        <v>8506010485</v>
      </c>
      <c r="D5786" s="1"/>
      <c r="E5786" s="1"/>
      <c r="F5786" s="1"/>
      <c r="G5786" s="1" t="s">
        <v>146</v>
      </c>
      <c r="H5786" s="1" t="s">
        <v>247</v>
      </c>
      <c r="I5786"/>
      <c r="J5786"/>
      <c r="K5786"/>
      <c r="L5786"/>
      <c r="M5786"/>
      <c r="N5786"/>
      <c r="O5786"/>
      <c r="Q5786" t="s">
        <v>25</v>
      </c>
      <c r="R5786" s="1" t="s">
        <v>8595</v>
      </c>
      <c r="S5786" s="1"/>
      <c r="T5786" s="1" t="s">
        <v>301</v>
      </c>
      <c r="U5786" s="1" t="s">
        <v>53</v>
      </c>
      <c r="V5786" t="s">
        <v>29</v>
      </c>
      <c r="W5786"/>
      <c r="X5786" t="s">
        <v>30</v>
      </c>
    </row>
    <row r="5787" spans="2:24">
      <c r="B5787" s="2" t="s">
        <v>8596</v>
      </c>
      <c r="C5787" s="1">
        <v>9334281851</v>
      </c>
      <c r="D5787" s="1"/>
      <c r="E5787" s="1"/>
      <c r="F5787" s="1"/>
      <c r="G5787" s="1" t="s">
        <v>146</v>
      </c>
      <c r="H5787" s="1" t="s">
        <v>247</v>
      </c>
      <c r="I5787"/>
      <c r="J5787"/>
      <c r="K5787"/>
      <c r="L5787"/>
      <c r="M5787"/>
      <c r="N5787"/>
      <c r="O5787"/>
      <c r="Q5787" t="s">
        <v>25</v>
      </c>
      <c r="R5787" s="1" t="s">
        <v>8597</v>
      </c>
      <c r="S5787" s="1"/>
      <c r="T5787" s="1" t="s">
        <v>8598</v>
      </c>
      <c r="U5787" s="1" t="s">
        <v>158</v>
      </c>
      <c r="V5787" t="s">
        <v>29</v>
      </c>
      <c r="W5787"/>
      <c r="X5787" t="s">
        <v>30</v>
      </c>
    </row>
    <row r="5788" spans="2:24">
      <c r="B5788" s="2" t="s">
        <v>8599</v>
      </c>
      <c r="C5788" s="1">
        <v>9812087366</v>
      </c>
      <c r="D5788" s="1"/>
      <c r="E5788" s="1"/>
      <c r="F5788" s="1"/>
      <c r="G5788" s="1" t="s">
        <v>146</v>
      </c>
      <c r="H5788" s="1" t="s">
        <v>476</v>
      </c>
      <c r="I5788"/>
      <c r="J5788"/>
      <c r="K5788"/>
      <c r="L5788"/>
      <c r="M5788"/>
      <c r="N5788"/>
      <c r="O5788"/>
      <c r="Q5788" t="s">
        <v>25</v>
      </c>
      <c r="R5788" s="1" t="s">
        <v>8600</v>
      </c>
      <c r="S5788" s="1"/>
      <c r="T5788" s="1" t="s">
        <v>1970</v>
      </c>
      <c r="U5788" s="1" t="s">
        <v>78</v>
      </c>
      <c r="V5788" t="s">
        <v>29</v>
      </c>
      <c r="W5788"/>
      <c r="X5788" t="s">
        <v>30</v>
      </c>
    </row>
    <row r="5789" spans="2:24">
      <c r="B5789" s="2" t="s">
        <v>8601</v>
      </c>
      <c r="C5789" s="1">
        <v>9437003838</v>
      </c>
      <c r="D5789" s="1"/>
      <c r="E5789" s="1"/>
      <c r="F5789" s="1"/>
      <c r="G5789" s="1" t="s">
        <v>146</v>
      </c>
      <c r="H5789" s="1" t="s">
        <v>1268</v>
      </c>
      <c r="I5789"/>
      <c r="J5789"/>
      <c r="K5789"/>
      <c r="L5789"/>
      <c r="M5789"/>
      <c r="N5789"/>
      <c r="O5789"/>
      <c r="Q5789" t="s">
        <v>25</v>
      </c>
      <c r="R5789" s="1" t="s">
        <v>8602</v>
      </c>
      <c r="S5789" s="1"/>
      <c r="T5789" s="1" t="s">
        <v>1014</v>
      </c>
      <c r="U5789" s="1" t="s">
        <v>240</v>
      </c>
      <c r="V5789" t="s">
        <v>29</v>
      </c>
      <c r="W5789"/>
      <c r="X5789" t="s">
        <v>30</v>
      </c>
    </row>
    <row r="5790" spans="2:24">
      <c r="B5790" s="2" t="s">
        <v>8603</v>
      </c>
      <c r="C5790" s="1">
        <v>9540553936</v>
      </c>
      <c r="D5790" s="1"/>
      <c r="E5790" s="1"/>
      <c r="F5790" s="1"/>
      <c r="G5790" s="1" t="s">
        <v>146</v>
      </c>
      <c r="H5790" s="1" t="s">
        <v>247</v>
      </c>
      <c r="I5790"/>
      <c r="J5790"/>
      <c r="K5790"/>
      <c r="L5790"/>
      <c r="M5790"/>
      <c r="N5790"/>
      <c r="O5790"/>
      <c r="Q5790" t="s">
        <v>25</v>
      </c>
      <c r="R5790" s="1" t="s">
        <v>8604</v>
      </c>
      <c r="S5790" s="1"/>
      <c r="T5790" s="1" t="s">
        <v>356</v>
      </c>
      <c r="U5790" s="1" t="s">
        <v>78</v>
      </c>
      <c r="V5790" t="s">
        <v>29</v>
      </c>
      <c r="W5790"/>
      <c r="X5790" t="s">
        <v>30</v>
      </c>
    </row>
    <row r="5791" spans="2:24">
      <c r="B5791" s="2" t="s">
        <v>8605</v>
      </c>
      <c r="C5791" s="1">
        <v>9389511555</v>
      </c>
      <c r="D5791" s="1"/>
      <c r="E5791" s="1"/>
      <c r="F5791" s="1"/>
      <c r="G5791" s="1" t="s">
        <v>146</v>
      </c>
      <c r="H5791" s="1" t="s">
        <v>331</v>
      </c>
      <c r="I5791"/>
      <c r="J5791"/>
      <c r="K5791"/>
      <c r="L5791"/>
      <c r="M5791"/>
      <c r="N5791"/>
      <c r="O5791"/>
      <c r="Q5791" t="s">
        <v>25</v>
      </c>
      <c r="R5791" s="1" t="s">
        <v>8606</v>
      </c>
      <c r="S5791" s="1"/>
      <c r="T5791" s="1" t="s">
        <v>294</v>
      </c>
      <c r="U5791" s="1" t="s">
        <v>28</v>
      </c>
      <c r="V5791" t="s">
        <v>29</v>
      </c>
      <c r="W5791"/>
      <c r="X5791" t="s">
        <v>30</v>
      </c>
    </row>
    <row r="5792" spans="2:24">
      <c r="B5792" s="2" t="s">
        <v>8607</v>
      </c>
      <c r="C5792" s="1">
        <f>918958400004</f>
        <v>918958400004</v>
      </c>
      <c r="D5792" s="1"/>
      <c r="E5792" s="1"/>
      <c r="F5792" s="1"/>
      <c r="G5792" s="1" t="s">
        <v>45</v>
      </c>
      <c r="H5792" s="1" t="s">
        <v>247</v>
      </c>
      <c r="I5792"/>
      <c r="J5792"/>
      <c r="K5792"/>
      <c r="L5792"/>
      <c r="M5792"/>
      <c r="N5792"/>
      <c r="O5792"/>
      <c r="Q5792" t="s">
        <v>25</v>
      </c>
      <c r="R5792" s="1" t="s">
        <v>8608</v>
      </c>
      <c r="S5792" s="1"/>
      <c r="T5792" s="1" t="s">
        <v>139</v>
      </c>
      <c r="U5792" s="1" t="s">
        <v>28</v>
      </c>
      <c r="V5792" t="s">
        <v>29</v>
      </c>
      <c r="W5792"/>
      <c r="X5792" t="s">
        <v>30</v>
      </c>
    </row>
    <row r="5793" spans="2:24">
      <c r="B5793" s="2" t="s">
        <v>8609</v>
      </c>
      <c r="C5793" s="1">
        <v>9099025764</v>
      </c>
      <c r="D5793" s="1"/>
      <c r="E5793" s="1"/>
      <c r="F5793" s="1"/>
      <c r="G5793" s="1" t="s">
        <v>45</v>
      </c>
      <c r="H5793" s="1" t="s">
        <v>57</v>
      </c>
      <c r="I5793"/>
      <c r="J5793"/>
      <c r="K5793"/>
      <c r="L5793"/>
      <c r="M5793"/>
      <c r="N5793"/>
      <c r="O5793"/>
      <c r="Q5793" t="s">
        <v>25</v>
      </c>
      <c r="R5793" s="1" t="s">
        <v>8610</v>
      </c>
      <c r="S5793" s="1"/>
      <c r="T5793" s="1" t="s">
        <v>115</v>
      </c>
      <c r="U5793" s="1" t="s">
        <v>116</v>
      </c>
      <c r="V5793" t="s">
        <v>29</v>
      </c>
      <c r="W5793"/>
      <c r="X5793" t="s">
        <v>30</v>
      </c>
    </row>
    <row r="5794" spans="2:24">
      <c r="B5794" s="2" t="s">
        <v>8611</v>
      </c>
      <c r="C5794" s="1">
        <v>9964653838</v>
      </c>
      <c r="D5794" s="1"/>
      <c r="E5794" s="1"/>
      <c r="F5794" s="1"/>
      <c r="G5794" s="1" t="s">
        <v>45</v>
      </c>
      <c r="H5794" s="1" t="s">
        <v>743</v>
      </c>
      <c r="I5794"/>
      <c r="J5794"/>
      <c r="K5794"/>
      <c r="L5794"/>
      <c r="M5794"/>
      <c r="N5794"/>
      <c r="O5794"/>
      <c r="Q5794" t="s">
        <v>25</v>
      </c>
      <c r="R5794" s="1" t="s">
        <v>8612</v>
      </c>
      <c r="S5794" s="1"/>
      <c r="T5794" s="1" t="s">
        <v>631</v>
      </c>
      <c r="U5794" s="1" t="s">
        <v>102</v>
      </c>
      <c r="V5794" t="s">
        <v>29</v>
      </c>
      <c r="W5794"/>
      <c r="X5794" t="s">
        <v>30</v>
      </c>
    </row>
    <row r="5795" spans="2:24">
      <c r="B5795" s="2" t="s">
        <v>8613</v>
      </c>
      <c r="C5795" s="1">
        <v>7358425798</v>
      </c>
      <c r="D5795" s="1"/>
      <c r="E5795" s="1"/>
      <c r="F5795" s="1"/>
      <c r="G5795" s="1" t="s">
        <v>45</v>
      </c>
      <c r="H5795" s="1" t="s">
        <v>57</v>
      </c>
      <c r="I5795"/>
      <c r="J5795"/>
      <c r="K5795"/>
      <c r="L5795"/>
      <c r="M5795"/>
      <c r="N5795"/>
      <c r="O5795"/>
      <c r="Q5795" t="s">
        <v>25</v>
      </c>
      <c r="R5795" s="1" t="s">
        <v>8614</v>
      </c>
      <c r="S5795" s="1"/>
      <c r="T5795" s="1" t="s">
        <v>110</v>
      </c>
      <c r="U5795" s="1" t="s">
        <v>105</v>
      </c>
      <c r="V5795" t="s">
        <v>29</v>
      </c>
      <c r="W5795"/>
      <c r="X5795" t="s">
        <v>30</v>
      </c>
    </row>
    <row r="5796" spans="2:24">
      <c r="B5796" s="2" t="s">
        <v>8615</v>
      </c>
      <c r="C5796" s="1">
        <v>9810117572</v>
      </c>
      <c r="D5796" s="1"/>
      <c r="E5796" s="1"/>
      <c r="F5796" s="1"/>
      <c r="G5796" s="1" t="s">
        <v>146</v>
      </c>
      <c r="H5796" s="1" t="s">
        <v>247</v>
      </c>
      <c r="I5796"/>
      <c r="J5796"/>
      <c r="K5796"/>
      <c r="L5796"/>
      <c r="M5796"/>
      <c r="N5796"/>
      <c r="O5796"/>
      <c r="Q5796" t="s">
        <v>25</v>
      </c>
      <c r="R5796" s="1" t="s">
        <v>8616</v>
      </c>
      <c r="S5796" s="1"/>
      <c r="T5796" s="1" t="s">
        <v>301</v>
      </c>
      <c r="U5796" s="1" t="s">
        <v>53</v>
      </c>
      <c r="V5796" t="s">
        <v>29</v>
      </c>
      <c r="W5796"/>
      <c r="X5796" t="s">
        <v>30</v>
      </c>
    </row>
    <row r="5797" spans="2:24">
      <c r="B5797" s="2" t="s">
        <v>8617</v>
      </c>
      <c r="C5797" s="1">
        <v>8668314277</v>
      </c>
      <c r="D5797" s="1"/>
      <c r="E5797" s="1"/>
      <c r="F5797" s="1"/>
      <c r="G5797" s="1" t="s">
        <v>146</v>
      </c>
      <c r="H5797" s="1" t="s">
        <v>331</v>
      </c>
      <c r="I5797"/>
      <c r="J5797"/>
      <c r="K5797"/>
      <c r="L5797"/>
      <c r="M5797"/>
      <c r="N5797"/>
      <c r="O5797"/>
      <c r="Q5797" t="s">
        <v>25</v>
      </c>
      <c r="R5797" s="1"/>
      <c r="S5797" s="1"/>
      <c r="T5797" s="1" t="s">
        <v>1256</v>
      </c>
      <c r="U5797" s="1" t="s">
        <v>33</v>
      </c>
      <c r="V5797" t="s">
        <v>29</v>
      </c>
      <c r="W5797"/>
      <c r="X5797" t="s">
        <v>30</v>
      </c>
    </row>
    <row r="5798" spans="2:24">
      <c r="B5798" s="2" t="s">
        <v>8618</v>
      </c>
      <c r="C5798" s="1">
        <v>9319192216</v>
      </c>
      <c r="D5798" s="1"/>
      <c r="E5798" s="1"/>
      <c r="F5798" s="1"/>
      <c r="G5798" s="1" t="s">
        <v>72</v>
      </c>
      <c r="H5798" s="1" t="s">
        <v>57</v>
      </c>
      <c r="I5798"/>
      <c r="J5798"/>
      <c r="K5798"/>
      <c r="L5798"/>
      <c r="M5798"/>
      <c r="N5798"/>
      <c r="O5798"/>
      <c r="Q5798" t="s">
        <v>25</v>
      </c>
      <c r="R5798" s="1"/>
      <c r="S5798" s="1"/>
      <c r="T5798" s="1" t="s">
        <v>232</v>
      </c>
      <c r="U5798" s="1" t="s">
        <v>78</v>
      </c>
      <c r="V5798" t="s">
        <v>29</v>
      </c>
      <c r="W5798"/>
      <c r="X5798" t="s">
        <v>30</v>
      </c>
    </row>
    <row r="5799" spans="2:24">
      <c r="B5799" s="2" t="s">
        <v>8619</v>
      </c>
      <c r="C5799" s="1">
        <v>7373187799</v>
      </c>
      <c r="D5799" s="1"/>
      <c r="E5799" s="1"/>
      <c r="F5799" s="1"/>
      <c r="G5799" s="1" t="s">
        <v>146</v>
      </c>
      <c r="H5799" s="1" t="s">
        <v>331</v>
      </c>
      <c r="I5799"/>
      <c r="J5799"/>
      <c r="K5799"/>
      <c r="L5799"/>
      <c r="M5799"/>
      <c r="N5799"/>
      <c r="O5799"/>
      <c r="Q5799" t="s">
        <v>25</v>
      </c>
      <c r="R5799" s="1" t="s">
        <v>8620</v>
      </c>
      <c r="S5799" s="1"/>
      <c r="T5799" s="1" t="s">
        <v>1021</v>
      </c>
      <c r="U5799" s="1" t="s">
        <v>179</v>
      </c>
      <c r="V5799" t="s">
        <v>29</v>
      </c>
      <c r="W5799"/>
      <c r="X5799" t="s">
        <v>30</v>
      </c>
    </row>
    <row r="5800" spans="2:24">
      <c r="B5800" s="2" t="s">
        <v>8621</v>
      </c>
      <c r="C5800" s="1">
        <v>9310334415</v>
      </c>
      <c r="D5800" s="1"/>
      <c r="E5800" s="1"/>
      <c r="F5800" s="1"/>
      <c r="G5800" s="1" t="s">
        <v>72</v>
      </c>
      <c r="H5800" s="1" t="s">
        <v>231</v>
      </c>
      <c r="I5800"/>
      <c r="J5800"/>
      <c r="K5800"/>
      <c r="L5800"/>
      <c r="M5800"/>
      <c r="N5800"/>
      <c r="O5800"/>
      <c r="Q5800" t="s">
        <v>25</v>
      </c>
      <c r="R5800" s="1" t="s">
        <v>8622</v>
      </c>
      <c r="S5800" s="1"/>
      <c r="T5800" s="1" t="s">
        <v>423</v>
      </c>
      <c r="U5800" s="1" t="s">
        <v>28</v>
      </c>
      <c r="V5800" t="s">
        <v>29</v>
      </c>
      <c r="W5800"/>
      <c r="X5800" t="s">
        <v>30</v>
      </c>
    </row>
    <row r="5801" spans="2:24">
      <c r="B5801" s="2" t="s">
        <v>8623</v>
      </c>
      <c r="C5801" s="1">
        <v>9844220004</v>
      </c>
      <c r="D5801" s="1"/>
      <c r="E5801" s="1"/>
      <c r="F5801" s="1"/>
      <c r="G5801" s="1" t="s">
        <v>56</v>
      </c>
      <c r="H5801" s="1" t="s">
        <v>92</v>
      </c>
      <c r="I5801"/>
      <c r="J5801"/>
      <c r="K5801"/>
      <c r="L5801"/>
      <c r="M5801"/>
      <c r="N5801"/>
      <c r="O5801"/>
      <c r="Q5801" t="s">
        <v>25</v>
      </c>
      <c r="R5801" s="1" t="s">
        <v>8624</v>
      </c>
      <c r="S5801" s="1"/>
      <c r="T5801" s="1" t="s">
        <v>631</v>
      </c>
      <c r="U5801" s="1" t="s">
        <v>102</v>
      </c>
      <c r="V5801" t="s">
        <v>29</v>
      </c>
      <c r="W5801"/>
      <c r="X5801" t="s">
        <v>30</v>
      </c>
    </row>
    <row r="5802" spans="2:24">
      <c r="B5802" s="2" t="s">
        <v>8625</v>
      </c>
      <c r="C5802" s="1">
        <v>9849989836</v>
      </c>
      <c r="D5802" s="1"/>
      <c r="E5802" s="1"/>
      <c r="F5802" s="1"/>
      <c r="G5802" s="1" t="s">
        <v>45</v>
      </c>
      <c r="H5802" s="1" t="s">
        <v>57</v>
      </c>
      <c r="I5802"/>
      <c r="J5802"/>
      <c r="K5802"/>
      <c r="L5802"/>
      <c r="M5802"/>
      <c r="N5802"/>
      <c r="O5802"/>
      <c r="Q5802" t="s">
        <v>25</v>
      </c>
      <c r="R5802" s="1"/>
      <c r="S5802" s="1"/>
      <c r="T5802" s="1" t="s">
        <v>8626</v>
      </c>
      <c r="U5802" s="1" t="s">
        <v>276</v>
      </c>
      <c r="V5802" t="s">
        <v>29</v>
      </c>
      <c r="W5802"/>
      <c r="X5802" t="s">
        <v>30</v>
      </c>
    </row>
    <row r="5803" spans="2:24">
      <c r="B5803" s="2" t="s">
        <v>8627</v>
      </c>
      <c r="C5803" s="1">
        <v>9927459390</v>
      </c>
      <c r="D5803" s="1"/>
      <c r="E5803" s="1"/>
      <c r="F5803" s="1"/>
      <c r="G5803" s="1" t="s">
        <v>45</v>
      </c>
      <c r="H5803" s="1" t="s">
        <v>331</v>
      </c>
      <c r="I5803"/>
      <c r="J5803"/>
      <c r="K5803"/>
      <c r="L5803"/>
      <c r="M5803"/>
      <c r="N5803"/>
      <c r="O5803"/>
      <c r="Q5803" t="s">
        <v>25</v>
      </c>
      <c r="R5803" s="1"/>
      <c r="S5803" s="1"/>
      <c r="T5803" s="1" t="s">
        <v>66</v>
      </c>
      <c r="U5803" s="1" t="s">
        <v>28</v>
      </c>
      <c r="V5803" t="s">
        <v>29</v>
      </c>
      <c r="W5803"/>
      <c r="X5803" t="s">
        <v>30</v>
      </c>
    </row>
    <row r="5804" spans="2:24">
      <c r="B5804" s="2" t="s">
        <v>8628</v>
      </c>
      <c r="C5804" s="1">
        <v>9923809118</v>
      </c>
      <c r="D5804" s="1"/>
      <c r="E5804" s="1"/>
      <c r="F5804" s="1"/>
      <c r="G5804" s="1" t="s">
        <v>72</v>
      </c>
      <c r="H5804" s="1" t="s">
        <v>57</v>
      </c>
      <c r="I5804"/>
      <c r="J5804"/>
      <c r="K5804"/>
      <c r="L5804"/>
      <c r="M5804"/>
      <c r="N5804"/>
      <c r="O5804"/>
      <c r="Q5804" t="s">
        <v>25</v>
      </c>
      <c r="R5804" s="1" t="s">
        <v>8629</v>
      </c>
      <c r="S5804" s="1"/>
      <c r="T5804" s="1" t="s">
        <v>1276</v>
      </c>
      <c r="U5804" s="1" t="s">
        <v>319</v>
      </c>
      <c r="V5804" t="s">
        <v>29</v>
      </c>
      <c r="W5804"/>
      <c r="X5804" t="s">
        <v>30</v>
      </c>
    </row>
    <row r="5805" spans="2:24">
      <c r="B5805" s="2" t="s">
        <v>8630</v>
      </c>
      <c r="C5805" s="1">
        <v>9881430181</v>
      </c>
      <c r="D5805" s="1"/>
      <c r="E5805" s="1"/>
      <c r="F5805" s="1"/>
      <c r="G5805" s="1" t="s">
        <v>146</v>
      </c>
      <c r="H5805" s="1" t="s">
        <v>247</v>
      </c>
      <c r="I5805"/>
      <c r="J5805"/>
      <c r="K5805"/>
      <c r="L5805"/>
      <c r="M5805"/>
      <c r="N5805"/>
      <c r="O5805"/>
      <c r="Q5805" t="s">
        <v>25</v>
      </c>
      <c r="R5805" s="1" t="s">
        <v>8631</v>
      </c>
      <c r="S5805" s="1"/>
      <c r="T5805" s="1" t="s">
        <v>498</v>
      </c>
      <c r="U5805" s="1" t="s">
        <v>33</v>
      </c>
      <c r="V5805" t="s">
        <v>29</v>
      </c>
      <c r="W5805"/>
      <c r="X5805" t="s">
        <v>30</v>
      </c>
    </row>
    <row r="5806" spans="2:24">
      <c r="B5806" s="2" t="s">
        <v>8632</v>
      </c>
      <c r="C5806" s="1">
        <v>8800841781</v>
      </c>
      <c r="D5806" s="1"/>
      <c r="E5806" s="1"/>
      <c r="F5806" s="1"/>
      <c r="G5806" s="1" t="s">
        <v>45</v>
      </c>
      <c r="H5806" s="1" t="s">
        <v>57</v>
      </c>
      <c r="I5806"/>
      <c r="J5806"/>
      <c r="K5806"/>
      <c r="L5806"/>
      <c r="M5806"/>
      <c r="N5806"/>
      <c r="O5806"/>
      <c r="Q5806" t="s">
        <v>25</v>
      </c>
      <c r="R5806" s="1" t="s">
        <v>8633</v>
      </c>
      <c r="S5806" s="1"/>
      <c r="T5806" s="1" t="s">
        <v>39</v>
      </c>
      <c r="U5806" s="1" t="s">
        <v>28</v>
      </c>
      <c r="V5806" t="s">
        <v>29</v>
      </c>
      <c r="W5806"/>
      <c r="X5806" t="s">
        <v>30</v>
      </c>
    </row>
    <row r="5807" spans="2:24">
      <c r="B5807" s="2" t="s">
        <v>8634</v>
      </c>
      <c r="C5807" s="1">
        <v>9008724320</v>
      </c>
      <c r="D5807" s="1"/>
      <c r="E5807" s="1"/>
      <c r="F5807" s="1"/>
      <c r="G5807" s="1" t="s">
        <v>45</v>
      </c>
      <c r="H5807" s="1" t="s">
        <v>46</v>
      </c>
      <c r="I5807"/>
      <c r="J5807"/>
      <c r="K5807"/>
      <c r="L5807"/>
      <c r="M5807"/>
      <c r="N5807"/>
      <c r="O5807"/>
      <c r="Q5807" t="s">
        <v>25</v>
      </c>
      <c r="R5807" s="1"/>
      <c r="S5807" s="1"/>
      <c r="T5807" s="1" t="s">
        <v>258</v>
      </c>
      <c r="U5807" s="1" t="s">
        <v>179</v>
      </c>
      <c r="V5807" t="s">
        <v>29</v>
      </c>
      <c r="W5807"/>
      <c r="X5807" t="s">
        <v>30</v>
      </c>
    </row>
    <row r="5808" spans="2:24">
      <c r="B5808" s="2" t="s">
        <v>8635</v>
      </c>
      <c r="C5808" s="1">
        <v>9512784284</v>
      </c>
      <c r="D5808" s="1"/>
      <c r="E5808" s="1"/>
      <c r="F5808" s="1"/>
      <c r="G5808" s="1" t="s">
        <v>146</v>
      </c>
      <c r="H5808" s="1" t="s">
        <v>476</v>
      </c>
      <c r="I5808"/>
      <c r="J5808"/>
      <c r="K5808"/>
      <c r="L5808"/>
      <c r="M5808"/>
      <c r="N5808"/>
      <c r="O5808"/>
      <c r="Q5808" t="s">
        <v>25</v>
      </c>
      <c r="R5808" s="1"/>
      <c r="S5808" s="1"/>
      <c r="T5808" s="1" t="s">
        <v>8636</v>
      </c>
      <c r="U5808" s="1" t="s">
        <v>116</v>
      </c>
      <c r="V5808" t="s">
        <v>29</v>
      </c>
      <c r="W5808"/>
      <c r="X5808" t="s">
        <v>30</v>
      </c>
    </row>
    <row r="5809" spans="2:24">
      <c r="B5809" s="2" t="s">
        <v>8637</v>
      </c>
      <c r="C5809" s="1">
        <v>9837332824</v>
      </c>
      <c r="D5809" s="1"/>
      <c r="E5809" s="1"/>
      <c r="F5809" s="1"/>
      <c r="G5809" s="1" t="s">
        <v>45</v>
      </c>
      <c r="H5809" s="1" t="s">
        <v>46</v>
      </c>
      <c r="I5809"/>
      <c r="J5809"/>
      <c r="K5809"/>
      <c r="L5809"/>
      <c r="M5809"/>
      <c r="N5809"/>
      <c r="O5809"/>
      <c r="Q5809" t="s">
        <v>25</v>
      </c>
      <c r="R5809" s="1" t="s">
        <v>8638</v>
      </c>
      <c r="S5809" s="1"/>
      <c r="T5809" s="1" t="s">
        <v>264</v>
      </c>
      <c r="U5809" s="1" t="s">
        <v>28</v>
      </c>
      <c r="V5809" t="s">
        <v>29</v>
      </c>
      <c r="W5809"/>
      <c r="X5809" t="s">
        <v>30</v>
      </c>
    </row>
    <row r="5810" spans="2:24">
      <c r="B5810" s="2" t="s">
        <v>8639</v>
      </c>
      <c r="C5810" s="1">
        <v>9911062096</v>
      </c>
      <c r="D5810" s="1"/>
      <c r="E5810" s="1"/>
      <c r="F5810" s="1"/>
      <c r="G5810" s="1" t="s">
        <v>731</v>
      </c>
      <c r="H5810" s="1" t="s">
        <v>476</v>
      </c>
      <c r="I5810"/>
      <c r="J5810"/>
      <c r="K5810"/>
      <c r="L5810"/>
      <c r="M5810"/>
      <c r="N5810"/>
      <c r="O5810"/>
      <c r="Q5810" t="s">
        <v>25</v>
      </c>
      <c r="R5810" s="1" t="s">
        <v>8640</v>
      </c>
      <c r="S5810" s="1"/>
      <c r="T5810" s="1" t="s">
        <v>93</v>
      </c>
      <c r="U5810" s="1" t="s">
        <v>53</v>
      </c>
      <c r="V5810" t="s">
        <v>29</v>
      </c>
      <c r="W5810"/>
      <c r="X5810" t="s">
        <v>30</v>
      </c>
    </row>
    <row r="5811" spans="2:24">
      <c r="B5811" s="2" t="s">
        <v>8641</v>
      </c>
      <c r="C5811" s="1">
        <v>8638148799</v>
      </c>
      <c r="D5811" s="1"/>
      <c r="E5811" s="1"/>
      <c r="F5811" s="1"/>
      <c r="G5811" s="1" t="s">
        <v>56</v>
      </c>
      <c r="H5811" s="1" t="s">
        <v>46</v>
      </c>
      <c r="I5811"/>
      <c r="J5811"/>
      <c r="K5811"/>
      <c r="L5811"/>
      <c r="M5811"/>
      <c r="N5811"/>
      <c r="O5811"/>
      <c r="Q5811" t="s">
        <v>25</v>
      </c>
      <c r="R5811" s="1" t="s">
        <v>8642</v>
      </c>
      <c r="S5811" s="1"/>
      <c r="T5811" s="1" t="s">
        <v>8643</v>
      </c>
      <c r="U5811" s="1" t="s">
        <v>37</v>
      </c>
      <c r="V5811" t="s">
        <v>29</v>
      </c>
      <c r="W5811"/>
      <c r="X5811" t="s">
        <v>30</v>
      </c>
    </row>
    <row r="5812" spans="2:24">
      <c r="B5812" s="2" t="s">
        <v>8644</v>
      </c>
      <c r="C5812" s="1">
        <v>9911773075</v>
      </c>
      <c r="D5812" s="1"/>
      <c r="E5812" s="1"/>
      <c r="F5812" s="1"/>
      <c r="G5812" s="1" t="s">
        <v>146</v>
      </c>
      <c r="H5812" s="1" t="s">
        <v>476</v>
      </c>
      <c r="I5812"/>
      <c r="J5812"/>
      <c r="K5812"/>
      <c r="L5812"/>
      <c r="M5812"/>
      <c r="N5812"/>
      <c r="O5812"/>
      <c r="Q5812" t="s">
        <v>25</v>
      </c>
      <c r="R5812" s="1" t="s">
        <v>8645</v>
      </c>
      <c r="S5812" s="1"/>
      <c r="T5812" s="1" t="s">
        <v>73</v>
      </c>
      <c r="U5812" s="1" t="s">
        <v>53</v>
      </c>
      <c r="V5812" t="s">
        <v>29</v>
      </c>
      <c r="W5812"/>
      <c r="X5812" t="s">
        <v>30</v>
      </c>
    </row>
    <row r="5813" spans="2:24">
      <c r="B5813" s="2" t="s">
        <v>8646</v>
      </c>
      <c r="C5813" s="1">
        <v>9960677026</v>
      </c>
      <c r="D5813" s="1"/>
      <c r="E5813" s="1"/>
      <c r="F5813" s="1"/>
      <c r="G5813" s="1" t="s">
        <v>45</v>
      </c>
      <c r="H5813" s="1" t="s">
        <v>247</v>
      </c>
      <c r="I5813"/>
      <c r="J5813"/>
      <c r="K5813"/>
      <c r="L5813"/>
      <c r="M5813"/>
      <c r="N5813"/>
      <c r="O5813"/>
      <c r="Q5813" t="s">
        <v>25</v>
      </c>
      <c r="R5813" s="1" t="s">
        <v>8647</v>
      </c>
      <c r="S5813" s="1"/>
      <c r="T5813" s="1" t="s">
        <v>3529</v>
      </c>
      <c r="U5813" s="1" t="s">
        <v>33</v>
      </c>
      <c r="V5813" t="s">
        <v>29</v>
      </c>
      <c r="W5813"/>
      <c r="X5813" t="s">
        <v>30</v>
      </c>
    </row>
    <row r="5814" spans="2:24">
      <c r="B5814" s="2" t="s">
        <v>8648</v>
      </c>
      <c r="C5814" s="1">
        <v>9156998963</v>
      </c>
      <c r="D5814" s="1"/>
      <c r="E5814" s="1"/>
      <c r="F5814" s="1"/>
      <c r="G5814" s="1" t="s">
        <v>45</v>
      </c>
      <c r="H5814" s="1" t="s">
        <v>57</v>
      </c>
      <c r="I5814"/>
      <c r="J5814"/>
      <c r="K5814"/>
      <c r="L5814"/>
      <c r="M5814"/>
      <c r="N5814"/>
      <c r="O5814"/>
      <c r="Q5814" t="s">
        <v>25</v>
      </c>
      <c r="R5814" s="1"/>
      <c r="S5814" s="1"/>
      <c r="T5814" s="1" t="s">
        <v>3792</v>
      </c>
      <c r="U5814" s="1" t="s">
        <v>33</v>
      </c>
      <c r="V5814" t="s">
        <v>29</v>
      </c>
      <c r="W5814"/>
      <c r="X5814" t="s">
        <v>30</v>
      </c>
    </row>
    <row r="5815" spans="2:24">
      <c r="B5815" s="2" t="s">
        <v>8649</v>
      </c>
      <c r="C5815" s="1">
        <v>8949030847</v>
      </c>
      <c r="D5815" s="1"/>
      <c r="E5815" s="1"/>
      <c r="F5815" s="1"/>
      <c r="G5815" s="1" t="s">
        <v>72</v>
      </c>
      <c r="H5815" s="1" t="s">
        <v>46</v>
      </c>
      <c r="I5815"/>
      <c r="J5815"/>
      <c r="K5815"/>
      <c r="L5815"/>
      <c r="M5815"/>
      <c r="N5815"/>
      <c r="O5815"/>
      <c r="Q5815" t="s">
        <v>25</v>
      </c>
      <c r="R5815" s="1" t="s">
        <v>8650</v>
      </c>
      <c r="S5815" s="1"/>
      <c r="T5815" s="1" t="s">
        <v>908</v>
      </c>
      <c r="U5815" s="1" t="s">
        <v>43</v>
      </c>
      <c r="V5815" t="s">
        <v>29</v>
      </c>
      <c r="W5815"/>
      <c r="X5815" t="s">
        <v>30</v>
      </c>
    </row>
    <row r="5816" spans="2:24">
      <c r="B5816" s="2" t="s">
        <v>8651</v>
      </c>
      <c r="C5816" s="1">
        <v>9829730247</v>
      </c>
      <c r="D5816" s="1"/>
      <c r="E5816" s="1"/>
      <c r="F5816" s="1"/>
      <c r="G5816" s="1" t="s">
        <v>72</v>
      </c>
      <c r="H5816" s="1" t="s">
        <v>46</v>
      </c>
      <c r="I5816"/>
      <c r="J5816"/>
      <c r="K5816"/>
      <c r="L5816"/>
      <c r="M5816"/>
      <c r="N5816"/>
      <c r="O5816"/>
      <c r="Q5816" t="s">
        <v>25</v>
      </c>
      <c r="R5816" s="1" t="s">
        <v>8652</v>
      </c>
      <c r="S5816" s="1"/>
      <c r="T5816" s="1" t="s">
        <v>908</v>
      </c>
      <c r="U5816" s="1" t="s">
        <v>43</v>
      </c>
      <c r="V5816" t="s">
        <v>29</v>
      </c>
      <c r="W5816"/>
      <c r="X5816" t="s">
        <v>30</v>
      </c>
    </row>
    <row r="5817" spans="2:24">
      <c r="B5817" s="2" t="s">
        <v>8653</v>
      </c>
      <c r="C5817" s="1">
        <v>9310492578</v>
      </c>
      <c r="D5817" s="1"/>
      <c r="E5817" s="1"/>
      <c r="F5817" s="1"/>
      <c r="G5817" s="1" t="s">
        <v>146</v>
      </c>
      <c r="H5817" s="1" t="s">
        <v>331</v>
      </c>
      <c r="I5817"/>
      <c r="J5817"/>
      <c r="K5817"/>
      <c r="L5817"/>
      <c r="M5817"/>
      <c r="N5817"/>
      <c r="O5817"/>
      <c r="Q5817" t="s">
        <v>25</v>
      </c>
      <c r="R5817" s="1"/>
      <c r="S5817" s="1"/>
      <c r="T5817" s="1" t="s">
        <v>301</v>
      </c>
      <c r="U5817" s="1" t="s">
        <v>53</v>
      </c>
      <c r="V5817" t="s">
        <v>29</v>
      </c>
      <c r="W5817"/>
      <c r="X5817" t="s">
        <v>30</v>
      </c>
    </row>
    <row r="5818" spans="2:24">
      <c r="B5818" s="2" t="s">
        <v>8654</v>
      </c>
      <c r="C5818" s="1">
        <v>8053373321</v>
      </c>
      <c r="D5818" s="1"/>
      <c r="E5818" s="1"/>
      <c r="F5818" s="1"/>
      <c r="G5818" s="1" t="s">
        <v>146</v>
      </c>
      <c r="H5818" s="1" t="s">
        <v>331</v>
      </c>
      <c r="I5818"/>
      <c r="J5818"/>
      <c r="K5818"/>
      <c r="L5818"/>
      <c r="M5818"/>
      <c r="N5818"/>
      <c r="O5818"/>
      <c r="Q5818" t="s">
        <v>25</v>
      </c>
      <c r="R5818" s="1"/>
      <c r="S5818" s="1"/>
      <c r="T5818" s="1" t="s">
        <v>356</v>
      </c>
      <c r="U5818" s="1" t="s">
        <v>78</v>
      </c>
      <c r="V5818" t="s">
        <v>29</v>
      </c>
      <c r="W5818"/>
      <c r="X5818" t="s">
        <v>30</v>
      </c>
    </row>
    <row r="5819" spans="2:24">
      <c r="B5819" s="2" t="s">
        <v>8655</v>
      </c>
      <c r="C5819" s="1">
        <v>9911289344</v>
      </c>
      <c r="D5819" s="1"/>
      <c r="E5819" s="1"/>
      <c r="F5819" s="1"/>
      <c r="G5819" s="1" t="s">
        <v>146</v>
      </c>
      <c r="H5819" s="1" t="s">
        <v>247</v>
      </c>
      <c r="I5819"/>
      <c r="J5819"/>
      <c r="K5819"/>
      <c r="L5819"/>
      <c r="M5819"/>
      <c r="N5819"/>
      <c r="O5819"/>
      <c r="Q5819" t="s">
        <v>25</v>
      </c>
      <c r="R5819" s="1"/>
      <c r="S5819" s="1"/>
      <c r="T5819" s="1" t="s">
        <v>356</v>
      </c>
      <c r="U5819" s="1" t="s">
        <v>78</v>
      </c>
      <c r="V5819" t="s">
        <v>29</v>
      </c>
      <c r="W5819"/>
      <c r="X5819" t="s">
        <v>30</v>
      </c>
    </row>
    <row r="5820" spans="2:24">
      <c r="B5820" s="2" t="s">
        <v>8656</v>
      </c>
      <c r="C5820" s="1">
        <v>9555870744</v>
      </c>
      <c r="D5820" s="1"/>
      <c r="E5820" s="1"/>
      <c r="F5820" s="1"/>
      <c r="G5820" s="1" t="s">
        <v>72</v>
      </c>
      <c r="H5820" s="1" t="s">
        <v>46</v>
      </c>
      <c r="I5820"/>
      <c r="J5820"/>
      <c r="K5820"/>
      <c r="L5820"/>
      <c r="M5820"/>
      <c r="N5820"/>
      <c r="O5820"/>
      <c r="Q5820" t="s">
        <v>25</v>
      </c>
      <c r="R5820" s="1"/>
      <c r="S5820" s="1"/>
      <c r="T5820" s="1" t="s">
        <v>1093</v>
      </c>
      <c r="U5820" s="1" t="s">
        <v>28</v>
      </c>
      <c r="V5820" t="s">
        <v>29</v>
      </c>
      <c r="W5820"/>
      <c r="X5820" t="s">
        <v>30</v>
      </c>
    </row>
    <row r="5821" spans="2:24">
      <c r="B5821" s="2" t="s">
        <v>8657</v>
      </c>
      <c r="C5821" s="1">
        <v>9899915362</v>
      </c>
      <c r="D5821" s="1"/>
      <c r="E5821" s="1"/>
      <c r="F5821" s="1"/>
      <c r="G5821" s="1" t="s">
        <v>146</v>
      </c>
      <c r="H5821" s="1" t="s">
        <v>247</v>
      </c>
      <c r="I5821"/>
      <c r="J5821"/>
      <c r="K5821"/>
      <c r="L5821"/>
      <c r="M5821"/>
      <c r="N5821"/>
      <c r="O5821"/>
      <c r="Q5821" t="s">
        <v>25</v>
      </c>
      <c r="R5821" s="1"/>
      <c r="S5821" s="1"/>
      <c r="T5821" s="1" t="s">
        <v>843</v>
      </c>
      <c r="U5821" s="1" t="s">
        <v>78</v>
      </c>
      <c r="V5821" t="s">
        <v>29</v>
      </c>
      <c r="W5821"/>
      <c r="X5821" t="s">
        <v>30</v>
      </c>
    </row>
    <row r="5822" spans="2:24">
      <c r="B5822" s="2" t="s">
        <v>8658</v>
      </c>
      <c r="C5822" s="1">
        <v>9611111557</v>
      </c>
      <c r="D5822" s="1"/>
      <c r="E5822" s="1"/>
      <c r="F5822" s="1"/>
      <c r="G5822" s="1" t="s">
        <v>56</v>
      </c>
      <c r="H5822" s="1" t="s">
        <v>46</v>
      </c>
      <c r="I5822"/>
      <c r="J5822"/>
      <c r="K5822"/>
      <c r="L5822"/>
      <c r="M5822"/>
      <c r="N5822"/>
      <c r="O5822"/>
      <c r="Q5822" t="s">
        <v>25</v>
      </c>
      <c r="R5822" s="1" t="s">
        <v>8659</v>
      </c>
      <c r="S5822" s="1"/>
      <c r="T5822" s="1" t="s">
        <v>8660</v>
      </c>
      <c r="U5822" s="1" t="s">
        <v>102</v>
      </c>
      <c r="V5822" t="s">
        <v>29</v>
      </c>
      <c r="W5822"/>
      <c r="X5822" t="s">
        <v>30</v>
      </c>
    </row>
    <row r="5823" spans="2:24">
      <c r="B5823" s="2" t="s">
        <v>8661</v>
      </c>
      <c r="C5823" s="1">
        <v>8125781180</v>
      </c>
      <c r="D5823" s="1"/>
      <c r="E5823" s="1"/>
      <c r="F5823" s="1"/>
      <c r="G5823" s="1" t="s">
        <v>199</v>
      </c>
      <c r="H5823" s="1" t="s">
        <v>92</v>
      </c>
      <c r="I5823"/>
      <c r="J5823"/>
      <c r="K5823"/>
      <c r="L5823"/>
      <c r="M5823"/>
      <c r="N5823"/>
      <c r="O5823"/>
      <c r="Q5823" t="s">
        <v>25</v>
      </c>
      <c r="R5823" s="1"/>
      <c r="S5823" s="1"/>
      <c r="T5823" s="1" t="s">
        <v>8662</v>
      </c>
      <c r="U5823" s="1" t="s">
        <v>185</v>
      </c>
      <c r="V5823" t="s">
        <v>29</v>
      </c>
      <c r="W5823"/>
      <c r="X5823" t="s">
        <v>30</v>
      </c>
    </row>
    <row r="5824" spans="2:24">
      <c r="B5824" s="2" t="s">
        <v>8663</v>
      </c>
      <c r="C5824" s="1">
        <v>8076544851</v>
      </c>
      <c r="D5824" s="1"/>
      <c r="E5824" s="1"/>
      <c r="F5824" s="1"/>
      <c r="G5824" s="1" t="s">
        <v>72</v>
      </c>
      <c r="H5824" s="1" t="s">
        <v>57</v>
      </c>
      <c r="I5824"/>
      <c r="J5824"/>
      <c r="K5824"/>
      <c r="L5824"/>
      <c r="M5824"/>
      <c r="N5824"/>
      <c r="O5824"/>
      <c r="Q5824" t="s">
        <v>25</v>
      </c>
      <c r="R5824" s="1" t="s">
        <v>8664</v>
      </c>
      <c r="S5824" s="1"/>
      <c r="T5824" s="1" t="s">
        <v>423</v>
      </c>
      <c r="U5824" s="1" t="s">
        <v>28</v>
      </c>
      <c r="V5824" t="s">
        <v>29</v>
      </c>
      <c r="W5824"/>
      <c r="X5824" t="s">
        <v>30</v>
      </c>
    </row>
    <row r="5825" spans="2:24">
      <c r="B5825" s="2" t="s">
        <v>8665</v>
      </c>
      <c r="C5825" s="1">
        <v>8053068580</v>
      </c>
      <c r="D5825" s="1"/>
      <c r="E5825" s="1"/>
      <c r="F5825" s="1"/>
      <c r="G5825" s="1" t="s">
        <v>45</v>
      </c>
      <c r="H5825" s="1" t="s">
        <v>46</v>
      </c>
      <c r="I5825"/>
      <c r="J5825"/>
      <c r="K5825"/>
      <c r="L5825"/>
      <c r="M5825"/>
      <c r="N5825"/>
      <c r="O5825"/>
      <c r="Q5825" t="s">
        <v>25</v>
      </c>
      <c r="R5825" s="1"/>
      <c r="S5825" s="1"/>
      <c r="T5825" s="1" t="s">
        <v>356</v>
      </c>
      <c r="U5825" s="1" t="s">
        <v>78</v>
      </c>
      <c r="V5825" t="s">
        <v>29</v>
      </c>
      <c r="W5825"/>
      <c r="X5825" t="s">
        <v>30</v>
      </c>
    </row>
    <row r="5826" spans="2:24">
      <c r="B5826" s="2" t="s">
        <v>8666</v>
      </c>
      <c r="C5826" s="1">
        <v>9837016766</v>
      </c>
      <c r="D5826" s="1"/>
      <c r="E5826" s="1"/>
      <c r="F5826" s="1"/>
      <c r="G5826" s="1" t="s">
        <v>146</v>
      </c>
      <c r="H5826" s="1" t="s">
        <v>331</v>
      </c>
      <c r="I5826"/>
      <c r="J5826"/>
      <c r="K5826"/>
      <c r="L5826"/>
      <c r="M5826"/>
      <c r="N5826"/>
      <c r="O5826"/>
      <c r="Q5826" t="s">
        <v>25</v>
      </c>
      <c r="R5826" s="1"/>
      <c r="S5826" s="1"/>
      <c r="T5826" s="1" t="s">
        <v>459</v>
      </c>
      <c r="U5826" s="1" t="s">
        <v>289</v>
      </c>
      <c r="V5826" t="s">
        <v>29</v>
      </c>
      <c r="W5826"/>
      <c r="X5826" t="s">
        <v>30</v>
      </c>
    </row>
    <row r="5827" spans="2:24">
      <c r="B5827" s="2" t="s">
        <v>8667</v>
      </c>
      <c r="C5827" s="1">
        <v>7588996622</v>
      </c>
      <c r="D5827" s="1"/>
      <c r="E5827" s="1"/>
      <c r="F5827" s="1"/>
      <c r="G5827" s="1" t="s">
        <v>72</v>
      </c>
      <c r="H5827" s="1" t="s">
        <v>57</v>
      </c>
      <c r="I5827"/>
      <c r="J5827"/>
      <c r="K5827"/>
      <c r="L5827"/>
      <c r="M5827"/>
      <c r="N5827"/>
      <c r="O5827"/>
      <c r="Q5827" t="s">
        <v>25</v>
      </c>
      <c r="R5827" s="1" t="s">
        <v>8668</v>
      </c>
      <c r="S5827" s="1"/>
      <c r="T5827" s="1" t="s">
        <v>8669</v>
      </c>
      <c r="U5827" s="1" t="s">
        <v>33</v>
      </c>
      <c r="V5827" t="s">
        <v>29</v>
      </c>
      <c r="W5827"/>
      <c r="X5827" t="s">
        <v>30</v>
      </c>
    </row>
    <row r="5828" spans="2:24">
      <c r="B5828" s="2" t="s">
        <v>8670</v>
      </c>
      <c r="C5828" s="1">
        <v>9015091501</v>
      </c>
      <c r="D5828" s="1"/>
      <c r="E5828" s="1"/>
      <c r="F5828" s="1"/>
      <c r="G5828" s="1" t="s">
        <v>45</v>
      </c>
      <c r="H5828" s="1" t="s">
        <v>57</v>
      </c>
      <c r="I5828"/>
      <c r="J5828"/>
      <c r="K5828"/>
      <c r="L5828"/>
      <c r="M5828"/>
      <c r="N5828"/>
      <c r="O5828"/>
      <c r="Q5828" t="s">
        <v>25</v>
      </c>
      <c r="R5828" s="1"/>
      <c r="S5828" s="1"/>
      <c r="T5828" s="1" t="s">
        <v>6654</v>
      </c>
      <c r="U5828" s="1" t="s">
        <v>28</v>
      </c>
      <c r="V5828" t="s">
        <v>29</v>
      </c>
      <c r="W5828"/>
      <c r="X5828" t="s">
        <v>30</v>
      </c>
    </row>
    <row r="5829" spans="2:24">
      <c r="B5829" s="2" t="s">
        <v>8671</v>
      </c>
      <c r="C5829" s="1">
        <v>9764255355</v>
      </c>
      <c r="D5829" s="1"/>
      <c r="E5829" s="1"/>
      <c r="F5829" s="1"/>
      <c r="G5829" s="1" t="s">
        <v>45</v>
      </c>
      <c r="H5829" s="1" t="s">
        <v>46</v>
      </c>
      <c r="I5829"/>
      <c r="J5829"/>
      <c r="K5829"/>
      <c r="L5829"/>
      <c r="M5829"/>
      <c r="N5829"/>
      <c r="O5829"/>
      <c r="Q5829" t="s">
        <v>25</v>
      </c>
      <c r="R5829" s="1" t="s">
        <v>8672</v>
      </c>
      <c r="S5829" s="1"/>
      <c r="T5829" s="1" t="s">
        <v>32</v>
      </c>
      <c r="U5829" s="1" t="s">
        <v>116</v>
      </c>
      <c r="V5829" t="s">
        <v>29</v>
      </c>
      <c r="W5829"/>
      <c r="X5829" t="s">
        <v>30</v>
      </c>
    </row>
    <row r="5830" spans="2:24">
      <c r="B5830" s="2" t="s">
        <v>8673</v>
      </c>
      <c r="C5830" s="1">
        <v>6307585494</v>
      </c>
      <c r="D5830" s="1"/>
      <c r="E5830" s="1"/>
      <c r="F5830" s="1"/>
      <c r="G5830" s="1" t="s">
        <v>146</v>
      </c>
      <c r="H5830" s="1" t="s">
        <v>331</v>
      </c>
      <c r="I5830"/>
      <c r="J5830"/>
      <c r="K5830"/>
      <c r="L5830"/>
      <c r="M5830"/>
      <c r="N5830"/>
      <c r="O5830"/>
      <c r="Q5830" t="s">
        <v>25</v>
      </c>
      <c r="R5830" s="1" t="s">
        <v>8674</v>
      </c>
      <c r="S5830" s="1"/>
      <c r="T5830" s="1" t="s">
        <v>6775</v>
      </c>
      <c r="U5830" s="1" t="s">
        <v>28</v>
      </c>
      <c r="V5830" t="s">
        <v>29</v>
      </c>
      <c r="W5830"/>
      <c r="X5830" t="s">
        <v>30</v>
      </c>
    </row>
    <row r="5831" spans="2:24">
      <c r="B5831" s="2" t="s">
        <v>8675</v>
      </c>
      <c r="C5831" s="1">
        <f>917014635339</f>
        <v>917014635339</v>
      </c>
      <c r="D5831" s="1"/>
      <c r="E5831" s="1"/>
      <c r="F5831" s="1"/>
      <c r="G5831" s="1" t="s">
        <v>146</v>
      </c>
      <c r="H5831" s="1" t="s">
        <v>331</v>
      </c>
      <c r="I5831"/>
      <c r="J5831"/>
      <c r="K5831"/>
      <c r="L5831"/>
      <c r="M5831"/>
      <c r="N5831"/>
      <c r="O5831"/>
      <c r="Q5831" t="s">
        <v>25</v>
      </c>
      <c r="R5831" s="1"/>
      <c r="S5831" s="1"/>
      <c r="T5831" s="1" t="s">
        <v>123</v>
      </c>
      <c r="U5831" s="1" t="s">
        <v>43</v>
      </c>
      <c r="V5831" t="s">
        <v>29</v>
      </c>
      <c r="W5831"/>
      <c r="X5831" t="s">
        <v>30</v>
      </c>
    </row>
    <row r="5832" spans="2:24">
      <c r="B5832" s="2" t="s">
        <v>8676</v>
      </c>
      <c r="C5832" s="1">
        <v>7015815937</v>
      </c>
      <c r="D5832" s="1"/>
      <c r="E5832" s="1"/>
      <c r="F5832" s="1"/>
      <c r="G5832" s="1" t="s">
        <v>146</v>
      </c>
      <c r="H5832" s="1" t="s">
        <v>247</v>
      </c>
      <c r="I5832"/>
      <c r="J5832"/>
      <c r="K5832"/>
      <c r="L5832"/>
      <c r="M5832"/>
      <c r="N5832"/>
      <c r="O5832"/>
      <c r="Q5832" t="s">
        <v>25</v>
      </c>
      <c r="R5832" s="1"/>
      <c r="S5832" s="1"/>
      <c r="T5832" s="1" t="s">
        <v>1995</v>
      </c>
      <c r="U5832" s="1" t="s">
        <v>78</v>
      </c>
      <c r="V5832" t="s">
        <v>29</v>
      </c>
      <c r="W5832"/>
      <c r="X5832" t="s">
        <v>30</v>
      </c>
    </row>
    <row r="5833" spans="2:24">
      <c r="B5833" s="2" t="s">
        <v>8677</v>
      </c>
      <c r="C5833" s="1">
        <v>8660504263</v>
      </c>
      <c r="D5833" s="1"/>
      <c r="E5833" s="1"/>
      <c r="F5833" s="1"/>
      <c r="G5833" s="1" t="s">
        <v>56</v>
      </c>
      <c r="H5833" s="1" t="s">
        <v>57</v>
      </c>
      <c r="I5833"/>
      <c r="J5833"/>
      <c r="K5833"/>
      <c r="L5833"/>
      <c r="M5833"/>
      <c r="N5833"/>
      <c r="O5833"/>
      <c r="Q5833" t="s">
        <v>25</v>
      </c>
      <c r="R5833" s="1" t="s">
        <v>8678</v>
      </c>
      <c r="S5833" s="1"/>
      <c r="T5833" s="1" t="s">
        <v>2064</v>
      </c>
      <c r="U5833" s="1" t="s">
        <v>102</v>
      </c>
      <c r="V5833" t="s">
        <v>29</v>
      </c>
      <c r="W5833"/>
      <c r="X5833" t="s">
        <v>30</v>
      </c>
    </row>
    <row r="5834" spans="2:24">
      <c r="B5834" s="2" t="s">
        <v>8679</v>
      </c>
      <c r="C5834" s="1">
        <v>9012549369</v>
      </c>
      <c r="D5834" s="1"/>
      <c r="E5834" s="1"/>
      <c r="F5834" s="1"/>
      <c r="G5834" s="1" t="s">
        <v>146</v>
      </c>
      <c r="H5834" s="1" t="s">
        <v>1268</v>
      </c>
      <c r="I5834"/>
      <c r="J5834"/>
      <c r="K5834"/>
      <c r="L5834"/>
      <c r="M5834"/>
      <c r="N5834"/>
      <c r="O5834"/>
      <c r="Q5834" t="s">
        <v>25</v>
      </c>
      <c r="R5834" s="1" t="s">
        <v>8680</v>
      </c>
      <c r="S5834" s="1"/>
      <c r="T5834" s="1" t="s">
        <v>986</v>
      </c>
      <c r="U5834" s="1" t="s">
        <v>28</v>
      </c>
      <c r="V5834" t="s">
        <v>29</v>
      </c>
      <c r="W5834"/>
      <c r="X5834" t="s">
        <v>30</v>
      </c>
    </row>
    <row r="5835" spans="2:24">
      <c r="B5835" s="2" t="s">
        <v>8681</v>
      </c>
      <c r="C5835" s="1">
        <v>8527114604</v>
      </c>
      <c r="D5835" s="1"/>
      <c r="E5835" s="1"/>
      <c r="F5835" s="1"/>
      <c r="G5835" s="1" t="s">
        <v>146</v>
      </c>
      <c r="H5835" s="1" t="s">
        <v>247</v>
      </c>
      <c r="I5835"/>
      <c r="J5835"/>
      <c r="K5835"/>
      <c r="L5835"/>
      <c r="M5835"/>
      <c r="N5835"/>
      <c r="O5835"/>
      <c r="Q5835" t="s">
        <v>25</v>
      </c>
      <c r="R5835" s="1"/>
      <c r="S5835" s="1"/>
      <c r="T5835" s="1" t="s">
        <v>39</v>
      </c>
      <c r="U5835" s="1" t="s">
        <v>28</v>
      </c>
      <c r="V5835" t="s">
        <v>29</v>
      </c>
      <c r="W5835"/>
      <c r="X5835" t="s">
        <v>30</v>
      </c>
    </row>
    <row r="5836" spans="2:24">
      <c r="B5836" s="2" t="s">
        <v>8682</v>
      </c>
      <c r="C5836" s="1">
        <v>7304602821</v>
      </c>
      <c r="D5836" s="1"/>
      <c r="E5836" s="1"/>
      <c r="F5836" s="1"/>
      <c r="G5836" s="1" t="s">
        <v>146</v>
      </c>
      <c r="H5836" s="1" t="s">
        <v>247</v>
      </c>
      <c r="I5836"/>
      <c r="J5836"/>
      <c r="K5836"/>
      <c r="L5836"/>
      <c r="M5836"/>
      <c r="N5836"/>
      <c r="O5836"/>
      <c r="Q5836" t="s">
        <v>25</v>
      </c>
      <c r="R5836" s="1"/>
      <c r="S5836" s="1"/>
      <c r="T5836" s="1" t="s">
        <v>8683</v>
      </c>
      <c r="U5836" s="1" t="s">
        <v>33</v>
      </c>
      <c r="V5836" t="s">
        <v>29</v>
      </c>
      <c r="W5836"/>
      <c r="X5836" t="s">
        <v>30</v>
      </c>
    </row>
    <row r="5837" spans="2:24">
      <c r="B5837" s="2" t="s">
        <v>8684</v>
      </c>
      <c r="C5837" s="1">
        <v>9058426714</v>
      </c>
      <c r="D5837" s="1"/>
      <c r="E5837" s="1"/>
      <c r="F5837" s="1"/>
      <c r="G5837" s="1" t="s">
        <v>146</v>
      </c>
      <c r="H5837" s="1" t="s">
        <v>331</v>
      </c>
      <c r="I5837"/>
      <c r="J5837"/>
      <c r="K5837"/>
      <c r="L5837"/>
      <c r="M5837"/>
      <c r="N5837"/>
      <c r="O5837"/>
      <c r="Q5837" t="s">
        <v>25</v>
      </c>
      <c r="R5837" s="1"/>
      <c r="S5837" s="1"/>
      <c r="T5837" s="1" t="s">
        <v>8685</v>
      </c>
      <c r="U5837" s="1" t="s">
        <v>28</v>
      </c>
      <c r="V5837" t="s">
        <v>29</v>
      </c>
      <c r="W5837"/>
      <c r="X5837" t="s">
        <v>30</v>
      </c>
    </row>
    <row r="5838" spans="2:24">
      <c r="B5838" s="2" t="s">
        <v>8686</v>
      </c>
      <c r="C5838" s="1" t="s">
        <v>8687</v>
      </c>
      <c r="D5838" s="1"/>
      <c r="E5838" s="1"/>
      <c r="F5838" s="1"/>
      <c r="G5838" s="1" t="s">
        <v>146</v>
      </c>
      <c r="H5838" s="1" t="s">
        <v>247</v>
      </c>
      <c r="I5838"/>
      <c r="J5838"/>
      <c r="K5838"/>
      <c r="L5838"/>
      <c r="M5838"/>
      <c r="N5838"/>
      <c r="O5838"/>
      <c r="Q5838" t="s">
        <v>25</v>
      </c>
      <c r="R5838" s="1" t="s">
        <v>8688</v>
      </c>
      <c r="S5838" s="1"/>
      <c r="T5838" s="1" t="s">
        <v>356</v>
      </c>
      <c r="U5838" s="1" t="s">
        <v>78</v>
      </c>
      <c r="V5838" t="s">
        <v>29</v>
      </c>
      <c r="W5838"/>
      <c r="X5838" t="s">
        <v>30</v>
      </c>
    </row>
    <row r="5839" spans="2:24">
      <c r="B5839" s="2" t="s">
        <v>8689</v>
      </c>
      <c r="C5839" s="1">
        <v>9930556190</v>
      </c>
      <c r="D5839" s="1"/>
      <c r="E5839" s="1"/>
      <c r="F5839" s="1"/>
      <c r="G5839" s="1" t="s">
        <v>45</v>
      </c>
      <c r="H5839" s="1" t="s">
        <v>247</v>
      </c>
      <c r="I5839"/>
      <c r="J5839"/>
      <c r="K5839"/>
      <c r="L5839"/>
      <c r="M5839"/>
      <c r="N5839"/>
      <c r="O5839"/>
      <c r="Q5839" t="s">
        <v>25</v>
      </c>
      <c r="R5839" s="1" t="s">
        <v>8690</v>
      </c>
      <c r="S5839" s="1"/>
      <c r="T5839" s="1" t="s">
        <v>211</v>
      </c>
      <c r="U5839" s="1" t="s">
        <v>33</v>
      </c>
      <c r="V5839" t="s">
        <v>29</v>
      </c>
      <c r="W5839"/>
      <c r="X5839" t="s">
        <v>30</v>
      </c>
    </row>
    <row r="5840" spans="2:24">
      <c r="B5840" s="2" t="s">
        <v>8691</v>
      </c>
      <c r="C5840" s="1">
        <v>9955714421</v>
      </c>
      <c r="D5840" s="1"/>
      <c r="E5840" s="1"/>
      <c r="F5840" s="1"/>
      <c r="G5840" s="1" t="s">
        <v>146</v>
      </c>
      <c r="H5840" s="1" t="s">
        <v>331</v>
      </c>
      <c r="I5840"/>
      <c r="J5840"/>
      <c r="K5840"/>
      <c r="L5840"/>
      <c r="M5840"/>
      <c r="N5840"/>
      <c r="O5840"/>
      <c r="Q5840" t="s">
        <v>25</v>
      </c>
      <c r="R5840" s="1"/>
      <c r="S5840" s="1"/>
      <c r="T5840" s="1" t="s">
        <v>849</v>
      </c>
      <c r="U5840" s="1" t="s">
        <v>284</v>
      </c>
      <c r="V5840" t="s">
        <v>29</v>
      </c>
      <c r="W5840"/>
      <c r="X5840" t="s">
        <v>30</v>
      </c>
    </row>
    <row r="5841" spans="2:24">
      <c r="B5841" s="2" t="s">
        <v>8692</v>
      </c>
      <c r="C5841" s="1">
        <v>8860609067</v>
      </c>
      <c r="D5841" s="1"/>
      <c r="E5841" s="1"/>
      <c r="F5841" s="1"/>
      <c r="G5841" s="1" t="s">
        <v>72</v>
      </c>
      <c r="H5841" s="1" t="s">
        <v>57</v>
      </c>
      <c r="I5841"/>
      <c r="J5841"/>
      <c r="K5841"/>
      <c r="L5841"/>
      <c r="M5841"/>
      <c r="N5841"/>
      <c r="O5841"/>
      <c r="Q5841" t="s">
        <v>25</v>
      </c>
      <c r="R5841" s="1" t="s">
        <v>8693</v>
      </c>
      <c r="S5841" s="1"/>
      <c r="T5841" s="1" t="s">
        <v>374</v>
      </c>
      <c r="U5841" s="1" t="s">
        <v>78</v>
      </c>
      <c r="V5841" t="s">
        <v>29</v>
      </c>
      <c r="W5841"/>
      <c r="X5841" t="s">
        <v>30</v>
      </c>
    </row>
    <row r="5842" spans="2:24">
      <c r="B5842" s="2" t="s">
        <v>8694</v>
      </c>
      <c r="C5842" s="1">
        <v>8755263797</v>
      </c>
      <c r="D5842" s="1"/>
      <c r="E5842" s="1"/>
      <c r="F5842" s="1"/>
      <c r="G5842" s="1" t="s">
        <v>146</v>
      </c>
      <c r="H5842" s="1" t="s">
        <v>331</v>
      </c>
      <c r="I5842"/>
      <c r="J5842"/>
      <c r="K5842"/>
      <c r="L5842"/>
      <c r="M5842"/>
      <c r="N5842"/>
      <c r="O5842"/>
      <c r="Q5842" t="s">
        <v>25</v>
      </c>
      <c r="R5842" s="1"/>
      <c r="S5842" s="1"/>
      <c r="T5842" s="1" t="s">
        <v>4029</v>
      </c>
      <c r="U5842" s="1" t="s">
        <v>289</v>
      </c>
      <c r="V5842" t="s">
        <v>29</v>
      </c>
      <c r="W5842"/>
      <c r="X5842" t="s">
        <v>30</v>
      </c>
    </row>
    <row r="5843" spans="2:24">
      <c r="B5843" s="2" t="s">
        <v>8695</v>
      </c>
      <c r="C5843" s="1">
        <v>8750394001</v>
      </c>
      <c r="D5843" s="1"/>
      <c r="E5843" s="1"/>
      <c r="F5843" s="1"/>
      <c r="G5843" s="1" t="s">
        <v>146</v>
      </c>
      <c r="H5843" s="1" t="s">
        <v>247</v>
      </c>
      <c r="I5843"/>
      <c r="J5843"/>
      <c r="K5843"/>
      <c r="L5843"/>
      <c r="M5843"/>
      <c r="N5843"/>
      <c r="O5843"/>
      <c r="Q5843" t="s">
        <v>25</v>
      </c>
      <c r="R5843" s="1" t="s">
        <v>8696</v>
      </c>
      <c r="S5843" s="1"/>
      <c r="T5843" s="1" t="s">
        <v>301</v>
      </c>
      <c r="U5843" s="1" t="s">
        <v>53</v>
      </c>
      <c r="V5843" t="s">
        <v>29</v>
      </c>
      <c r="W5843"/>
      <c r="X5843" t="s">
        <v>30</v>
      </c>
    </row>
    <row r="5844" spans="2:24">
      <c r="B5844" s="2" t="s">
        <v>8697</v>
      </c>
      <c r="C5844" s="1">
        <v>9334993021</v>
      </c>
      <c r="D5844" s="1"/>
      <c r="E5844" s="1"/>
      <c r="F5844" s="1"/>
      <c r="G5844" s="1" t="s">
        <v>146</v>
      </c>
      <c r="H5844" s="1" t="s">
        <v>695</v>
      </c>
      <c r="I5844"/>
      <c r="J5844"/>
      <c r="K5844"/>
      <c r="L5844"/>
      <c r="M5844"/>
      <c r="N5844"/>
      <c r="O5844"/>
      <c r="Q5844" t="s">
        <v>25</v>
      </c>
      <c r="R5844" s="1"/>
      <c r="S5844" s="1"/>
      <c r="T5844" s="1" t="s">
        <v>849</v>
      </c>
      <c r="U5844" s="1" t="s">
        <v>284</v>
      </c>
      <c r="V5844" t="s">
        <v>29</v>
      </c>
      <c r="W5844"/>
      <c r="X5844" t="s">
        <v>30</v>
      </c>
    </row>
    <row r="5845" spans="2:24">
      <c r="B5845" s="2" t="s">
        <v>8698</v>
      </c>
      <c r="C5845" s="1">
        <v>9330217824</v>
      </c>
      <c r="D5845" s="1"/>
      <c r="E5845" s="1"/>
      <c r="F5845" s="1"/>
      <c r="G5845" s="1" t="s">
        <v>146</v>
      </c>
      <c r="H5845" s="1" t="s">
        <v>476</v>
      </c>
      <c r="I5845"/>
      <c r="J5845"/>
      <c r="K5845"/>
      <c r="L5845"/>
      <c r="M5845"/>
      <c r="N5845"/>
      <c r="O5845"/>
      <c r="Q5845" t="s">
        <v>25</v>
      </c>
      <c r="R5845" s="1" t="s">
        <v>8699</v>
      </c>
      <c r="S5845" s="1"/>
      <c r="T5845" s="1" t="s">
        <v>2416</v>
      </c>
      <c r="U5845" s="1" t="s">
        <v>28</v>
      </c>
      <c r="V5845" t="s">
        <v>29</v>
      </c>
      <c r="W5845"/>
      <c r="X5845" t="s">
        <v>30</v>
      </c>
    </row>
    <row r="5846" spans="2:24">
      <c r="B5846" s="2" t="s">
        <v>8700</v>
      </c>
      <c r="C5846" s="1">
        <v>7602825298</v>
      </c>
      <c r="D5846" s="1"/>
      <c r="E5846" s="1"/>
      <c r="F5846" s="1"/>
      <c r="G5846" s="1" t="s">
        <v>45</v>
      </c>
      <c r="H5846" s="1" t="s">
        <v>57</v>
      </c>
      <c r="I5846"/>
      <c r="J5846"/>
      <c r="K5846"/>
      <c r="L5846"/>
      <c r="M5846"/>
      <c r="N5846"/>
      <c r="O5846"/>
      <c r="Q5846" t="s">
        <v>25</v>
      </c>
      <c r="R5846" s="1"/>
      <c r="S5846" s="1"/>
      <c r="T5846" s="1" t="s">
        <v>8701</v>
      </c>
      <c r="U5846" s="1" t="s">
        <v>8312</v>
      </c>
      <c r="V5846" t="s">
        <v>29</v>
      </c>
      <c r="W5846"/>
      <c r="X5846" t="s">
        <v>30</v>
      </c>
    </row>
    <row r="5847" spans="2:24">
      <c r="B5847" s="2" t="s">
        <v>8702</v>
      </c>
      <c r="C5847" s="1">
        <v>8077621009</v>
      </c>
      <c r="D5847" s="1"/>
      <c r="E5847" s="1"/>
      <c r="F5847" s="1"/>
      <c r="G5847" s="1" t="s">
        <v>146</v>
      </c>
      <c r="H5847" s="1" t="s">
        <v>331</v>
      </c>
      <c r="I5847"/>
      <c r="J5847"/>
      <c r="K5847"/>
      <c r="L5847"/>
      <c r="M5847"/>
      <c r="N5847"/>
      <c r="O5847"/>
      <c r="Q5847" t="s">
        <v>25</v>
      </c>
      <c r="R5847" s="1"/>
      <c r="S5847" s="1"/>
      <c r="T5847" s="1" t="s">
        <v>459</v>
      </c>
      <c r="U5847" s="1" t="s">
        <v>289</v>
      </c>
      <c r="V5847" t="s">
        <v>29</v>
      </c>
      <c r="W5847"/>
      <c r="X5847" t="s">
        <v>30</v>
      </c>
    </row>
    <row r="5848" spans="2:24">
      <c r="B5848" s="2" t="s">
        <v>8703</v>
      </c>
      <c r="C5848" s="1">
        <v>7354265781</v>
      </c>
      <c r="D5848" s="1"/>
      <c r="E5848" s="1"/>
      <c r="F5848" s="1"/>
      <c r="G5848" s="1" t="s">
        <v>56</v>
      </c>
      <c r="H5848" s="1" t="s">
        <v>46</v>
      </c>
      <c r="I5848"/>
      <c r="J5848"/>
      <c r="K5848"/>
      <c r="L5848"/>
      <c r="M5848"/>
      <c r="N5848"/>
      <c r="O5848"/>
      <c r="Q5848" t="s">
        <v>25</v>
      </c>
      <c r="R5848" s="1" t="s">
        <v>8704</v>
      </c>
      <c r="S5848" s="1"/>
      <c r="T5848" s="1" t="s">
        <v>391</v>
      </c>
      <c r="U5848" s="1" t="s">
        <v>350</v>
      </c>
      <c r="V5848" t="s">
        <v>29</v>
      </c>
      <c r="W5848"/>
      <c r="X5848" t="s">
        <v>30</v>
      </c>
    </row>
    <row r="5849" spans="2:24">
      <c r="B5849" s="2" t="s">
        <v>8705</v>
      </c>
      <c r="C5849" s="1">
        <v>7873013451</v>
      </c>
      <c r="D5849" s="1"/>
      <c r="E5849" s="1"/>
      <c r="F5849" s="1"/>
      <c r="G5849" s="1" t="s">
        <v>146</v>
      </c>
      <c r="H5849" s="1" t="s">
        <v>247</v>
      </c>
      <c r="I5849"/>
      <c r="J5849"/>
      <c r="K5849"/>
      <c r="L5849"/>
      <c r="M5849"/>
      <c r="N5849"/>
      <c r="O5849"/>
      <c r="Q5849" t="s">
        <v>25</v>
      </c>
      <c r="R5849" s="1" t="s">
        <v>8706</v>
      </c>
      <c r="S5849" s="1"/>
      <c r="T5849" s="1" t="s">
        <v>1014</v>
      </c>
      <c r="U5849" s="1" t="s">
        <v>240</v>
      </c>
      <c r="V5849" t="s">
        <v>29</v>
      </c>
      <c r="W5849"/>
      <c r="X5849" t="s">
        <v>30</v>
      </c>
    </row>
    <row r="5850" spans="2:24">
      <c r="B5850" s="2" t="s">
        <v>8707</v>
      </c>
      <c r="C5850" s="1">
        <v>9310664100</v>
      </c>
      <c r="D5850" s="1"/>
      <c r="E5850" s="1"/>
      <c r="F5850" s="1"/>
      <c r="G5850" s="1" t="s">
        <v>146</v>
      </c>
      <c r="H5850" s="1" t="s">
        <v>331</v>
      </c>
      <c r="I5850"/>
      <c r="J5850"/>
      <c r="K5850"/>
      <c r="L5850"/>
      <c r="M5850"/>
      <c r="N5850"/>
      <c r="O5850"/>
      <c r="Q5850" t="s">
        <v>25</v>
      </c>
      <c r="R5850" s="1"/>
      <c r="S5850" s="1"/>
      <c r="T5850" s="1" t="s">
        <v>594</v>
      </c>
      <c r="U5850" s="1" t="s">
        <v>53</v>
      </c>
      <c r="V5850" t="s">
        <v>29</v>
      </c>
      <c r="W5850"/>
      <c r="X5850" t="s">
        <v>30</v>
      </c>
    </row>
    <row r="5851" spans="2:24">
      <c r="B5851" s="2" t="s">
        <v>8708</v>
      </c>
      <c r="C5851" s="1">
        <v>9932981034</v>
      </c>
      <c r="D5851" s="1"/>
      <c r="E5851" s="1"/>
      <c r="F5851" s="1"/>
      <c r="G5851" s="1" t="s">
        <v>199</v>
      </c>
      <c r="H5851" s="1" t="s">
        <v>57</v>
      </c>
      <c r="I5851"/>
      <c r="J5851"/>
      <c r="K5851"/>
      <c r="L5851"/>
      <c r="M5851"/>
      <c r="N5851"/>
      <c r="O5851"/>
      <c r="Q5851" t="s">
        <v>25</v>
      </c>
      <c r="R5851" s="1"/>
      <c r="S5851" s="1"/>
      <c r="T5851" s="1" t="s">
        <v>7360</v>
      </c>
      <c r="U5851" s="1" t="s">
        <v>70</v>
      </c>
      <c r="V5851" t="s">
        <v>29</v>
      </c>
      <c r="W5851"/>
      <c r="X5851" t="s">
        <v>30</v>
      </c>
    </row>
    <row r="5852" spans="2:24">
      <c r="B5852" s="2" t="s">
        <v>8709</v>
      </c>
      <c r="C5852" s="1">
        <v>9836273941</v>
      </c>
      <c r="D5852" s="1"/>
      <c r="E5852" s="1"/>
      <c r="F5852" s="1"/>
      <c r="G5852" s="1" t="s">
        <v>45</v>
      </c>
      <c r="H5852" s="1" t="s">
        <v>409</v>
      </c>
      <c r="I5852"/>
      <c r="J5852"/>
      <c r="K5852"/>
      <c r="L5852"/>
      <c r="M5852"/>
      <c r="N5852"/>
      <c r="O5852"/>
      <c r="Q5852" t="s">
        <v>25</v>
      </c>
      <c r="R5852" s="1" t="s">
        <v>8710</v>
      </c>
      <c r="S5852" s="1"/>
      <c r="T5852" s="1" t="s">
        <v>614</v>
      </c>
      <c r="U5852" s="1" t="s">
        <v>70</v>
      </c>
      <c r="V5852" t="s">
        <v>29</v>
      </c>
      <c r="W5852"/>
      <c r="X5852" t="s">
        <v>30</v>
      </c>
    </row>
    <row r="5853" spans="2:24">
      <c r="B5853" s="2" t="s">
        <v>8711</v>
      </c>
      <c r="C5853" s="1">
        <v>9861823600</v>
      </c>
      <c r="D5853" s="1"/>
      <c r="E5853" s="1"/>
      <c r="F5853" s="1"/>
      <c r="G5853" s="1" t="s">
        <v>146</v>
      </c>
      <c r="H5853" s="1" t="s">
        <v>695</v>
      </c>
      <c r="I5853"/>
      <c r="J5853"/>
      <c r="K5853"/>
      <c r="L5853"/>
      <c r="M5853"/>
      <c r="N5853"/>
      <c r="O5853"/>
      <c r="Q5853" t="s">
        <v>25</v>
      </c>
      <c r="R5853" s="1" t="s">
        <v>8712</v>
      </c>
      <c r="S5853" s="1"/>
      <c r="T5853" s="1" t="s">
        <v>1014</v>
      </c>
      <c r="U5853" s="1" t="s">
        <v>240</v>
      </c>
      <c r="V5853" t="s">
        <v>29</v>
      </c>
      <c r="W5853"/>
      <c r="X5853" t="s">
        <v>30</v>
      </c>
    </row>
    <row r="5854" spans="2:24">
      <c r="B5854" s="2" t="s">
        <v>8713</v>
      </c>
      <c r="C5854" s="1">
        <v>8303880526</v>
      </c>
      <c r="D5854" s="1"/>
      <c r="E5854" s="1"/>
      <c r="F5854" s="1"/>
      <c r="G5854" s="1" t="s">
        <v>146</v>
      </c>
      <c r="H5854" s="1" t="s">
        <v>331</v>
      </c>
      <c r="I5854"/>
      <c r="J5854"/>
      <c r="K5854"/>
      <c r="L5854"/>
      <c r="M5854"/>
      <c r="N5854"/>
      <c r="O5854"/>
      <c r="Q5854" t="s">
        <v>25</v>
      </c>
      <c r="R5854" s="1"/>
      <c r="S5854" s="1"/>
      <c r="T5854" s="1" t="s">
        <v>333</v>
      </c>
      <c r="U5854" s="1" t="s">
        <v>28</v>
      </c>
      <c r="V5854" t="s">
        <v>29</v>
      </c>
      <c r="W5854"/>
      <c r="X5854" t="s">
        <v>30</v>
      </c>
    </row>
    <row r="5855" spans="2:24">
      <c r="B5855" s="2" t="s">
        <v>8714</v>
      </c>
      <c r="C5855" s="1">
        <v>9923461900</v>
      </c>
      <c r="D5855" s="1"/>
      <c r="E5855" s="1"/>
      <c r="F5855" s="1"/>
      <c r="G5855" s="1" t="s">
        <v>45</v>
      </c>
      <c r="H5855" s="1" t="s">
        <v>57</v>
      </c>
      <c r="I5855"/>
      <c r="J5855"/>
      <c r="K5855"/>
      <c r="L5855"/>
      <c r="M5855"/>
      <c r="N5855"/>
      <c r="O5855"/>
      <c r="Q5855" t="s">
        <v>25</v>
      </c>
      <c r="R5855" s="1"/>
      <c r="S5855" s="1"/>
      <c r="T5855" s="1" t="s">
        <v>7309</v>
      </c>
      <c r="U5855" s="1" t="s">
        <v>33</v>
      </c>
      <c r="V5855" t="s">
        <v>29</v>
      </c>
      <c r="W5855"/>
      <c r="X5855" t="s">
        <v>30</v>
      </c>
    </row>
    <row r="5856" spans="2:24">
      <c r="B5856" s="2" t="s">
        <v>8715</v>
      </c>
      <c r="C5856" s="1">
        <v>9646192776</v>
      </c>
      <c r="D5856" s="1"/>
      <c r="E5856" s="1"/>
      <c r="F5856" s="1"/>
      <c r="G5856" s="1" t="s">
        <v>45</v>
      </c>
      <c r="H5856" s="1" t="s">
        <v>57</v>
      </c>
      <c r="I5856"/>
      <c r="J5856"/>
      <c r="K5856"/>
      <c r="L5856"/>
      <c r="M5856"/>
      <c r="N5856"/>
      <c r="O5856"/>
      <c r="Q5856" t="s">
        <v>25</v>
      </c>
      <c r="R5856" s="1" t="s">
        <v>8716</v>
      </c>
      <c r="S5856" s="1"/>
      <c r="T5856" s="1" t="s">
        <v>1171</v>
      </c>
      <c r="U5856" s="1" t="s">
        <v>90</v>
      </c>
      <c r="V5856" t="s">
        <v>29</v>
      </c>
      <c r="W5856"/>
      <c r="X5856" t="s">
        <v>30</v>
      </c>
    </row>
    <row r="5857" spans="2:24">
      <c r="B5857" s="2" t="s">
        <v>8717</v>
      </c>
      <c r="C5857" s="1"/>
      <c r="D5857" s="1"/>
      <c r="E5857" s="1"/>
      <c r="F5857" s="1"/>
      <c r="G5857" s="1" t="s">
        <v>56</v>
      </c>
      <c r="H5857" s="1" t="s">
        <v>247</v>
      </c>
      <c r="I5857"/>
      <c r="J5857"/>
      <c r="K5857"/>
      <c r="L5857"/>
      <c r="M5857"/>
      <c r="N5857"/>
      <c r="O5857"/>
      <c r="Q5857" t="s">
        <v>25</v>
      </c>
      <c r="R5857" s="1" t="s">
        <v>8718</v>
      </c>
      <c r="S5857" s="1"/>
      <c r="T5857" s="1" t="s">
        <v>789</v>
      </c>
      <c r="U5857" s="1" t="s">
        <v>53</v>
      </c>
      <c r="V5857" t="s">
        <v>29</v>
      </c>
      <c r="W5857"/>
      <c r="X5857" t="s">
        <v>30</v>
      </c>
    </row>
    <row r="5858" spans="2:24">
      <c r="B5858" s="2" t="s">
        <v>8719</v>
      </c>
      <c r="C5858" s="1">
        <v>9312942096</v>
      </c>
      <c r="D5858" s="1"/>
      <c r="E5858" s="1"/>
      <c r="F5858" s="1"/>
      <c r="G5858" s="1" t="s">
        <v>146</v>
      </c>
      <c r="H5858" s="1" t="s">
        <v>247</v>
      </c>
      <c r="I5858"/>
      <c r="J5858"/>
      <c r="K5858"/>
      <c r="L5858"/>
      <c r="M5858"/>
      <c r="N5858"/>
      <c r="O5858"/>
      <c r="Q5858" t="s">
        <v>25</v>
      </c>
      <c r="R5858" s="1"/>
      <c r="S5858" s="1"/>
      <c r="T5858" s="1" t="s">
        <v>39</v>
      </c>
      <c r="U5858" s="1" t="s">
        <v>28</v>
      </c>
      <c r="V5858" t="s">
        <v>29</v>
      </c>
      <c r="W5858"/>
      <c r="X5858" t="s">
        <v>30</v>
      </c>
    </row>
    <row r="5859" spans="2:24">
      <c r="B5859" s="2" t="s">
        <v>8720</v>
      </c>
      <c r="C5859" s="1">
        <v>7014131215</v>
      </c>
      <c r="D5859" s="1"/>
      <c r="E5859" s="1"/>
      <c r="F5859" s="1"/>
      <c r="G5859" s="1" t="s">
        <v>146</v>
      </c>
      <c r="H5859" s="1" t="s">
        <v>695</v>
      </c>
      <c r="I5859"/>
      <c r="J5859"/>
      <c r="K5859"/>
      <c r="L5859"/>
      <c r="M5859"/>
      <c r="N5859"/>
      <c r="O5859"/>
      <c r="Q5859" t="s">
        <v>25</v>
      </c>
      <c r="R5859" s="1" t="s">
        <v>8721</v>
      </c>
      <c r="S5859" s="1"/>
      <c r="T5859" s="1" t="s">
        <v>787</v>
      </c>
      <c r="U5859" s="1" t="s">
        <v>43</v>
      </c>
      <c r="V5859" t="s">
        <v>29</v>
      </c>
      <c r="W5859"/>
      <c r="X5859" t="s">
        <v>30</v>
      </c>
    </row>
    <row r="5860" spans="2:24">
      <c r="B5860" s="2" t="s">
        <v>8722</v>
      </c>
      <c r="C5860" s="1">
        <v>9977225511</v>
      </c>
      <c r="D5860" s="1"/>
      <c r="E5860" s="1"/>
      <c r="F5860" s="1"/>
      <c r="G5860" s="1" t="s">
        <v>230</v>
      </c>
      <c r="H5860" s="1" t="s">
        <v>46</v>
      </c>
      <c r="I5860"/>
      <c r="J5860"/>
      <c r="K5860"/>
      <c r="L5860"/>
      <c r="M5860"/>
      <c r="N5860"/>
      <c r="O5860"/>
      <c r="Q5860" t="s">
        <v>25</v>
      </c>
      <c r="R5860" s="1" t="s">
        <v>8723</v>
      </c>
      <c r="S5860" s="1"/>
      <c r="T5860" s="1" t="s">
        <v>391</v>
      </c>
      <c r="U5860" s="1" t="s">
        <v>350</v>
      </c>
      <c r="V5860" t="s">
        <v>29</v>
      </c>
      <c r="W5860"/>
      <c r="X5860" t="s">
        <v>30</v>
      </c>
    </row>
    <row r="5861" spans="2:24">
      <c r="B5861" s="2" t="s">
        <v>8724</v>
      </c>
      <c r="C5861" s="1">
        <v>9523418745</v>
      </c>
      <c r="D5861" s="1"/>
      <c r="E5861" s="1"/>
      <c r="F5861" s="1"/>
      <c r="G5861" s="1" t="s">
        <v>146</v>
      </c>
      <c r="H5861" s="1" t="s">
        <v>247</v>
      </c>
      <c r="I5861"/>
      <c r="J5861"/>
      <c r="K5861"/>
      <c r="L5861"/>
      <c r="M5861"/>
      <c r="N5861"/>
      <c r="O5861"/>
      <c r="Q5861" t="s">
        <v>25</v>
      </c>
      <c r="R5861" s="1" t="s">
        <v>8725</v>
      </c>
      <c r="S5861" s="1"/>
      <c r="T5861" s="1" t="s">
        <v>637</v>
      </c>
      <c r="U5861" s="1" t="s">
        <v>158</v>
      </c>
      <c r="V5861" t="s">
        <v>29</v>
      </c>
      <c r="W5861"/>
      <c r="X5861" t="s">
        <v>30</v>
      </c>
    </row>
    <row r="5862" spans="2:24">
      <c r="B5862" s="2" t="s">
        <v>8726</v>
      </c>
      <c r="C5862" s="1">
        <v>9810123431</v>
      </c>
      <c r="D5862" s="1"/>
      <c r="E5862" s="1"/>
      <c r="F5862" s="1"/>
      <c r="G5862" s="1" t="s">
        <v>72</v>
      </c>
      <c r="H5862" s="1" t="s">
        <v>57</v>
      </c>
      <c r="I5862"/>
      <c r="J5862"/>
      <c r="K5862"/>
      <c r="L5862"/>
      <c r="M5862"/>
      <c r="N5862"/>
      <c r="O5862"/>
      <c r="Q5862" t="s">
        <v>25</v>
      </c>
      <c r="R5862" s="1"/>
      <c r="S5862" s="1"/>
      <c r="T5862" s="1" t="s">
        <v>789</v>
      </c>
      <c r="U5862" s="1" t="s">
        <v>53</v>
      </c>
      <c r="V5862" t="s">
        <v>29</v>
      </c>
      <c r="W5862"/>
      <c r="X5862" t="s">
        <v>30</v>
      </c>
    </row>
    <row r="5863" spans="2:24">
      <c r="B5863" s="2" t="s">
        <v>8727</v>
      </c>
      <c r="C5863" s="1">
        <v>9315807352</v>
      </c>
      <c r="D5863" s="1"/>
      <c r="E5863" s="1"/>
      <c r="F5863" s="1"/>
      <c r="G5863" s="1" t="s">
        <v>146</v>
      </c>
      <c r="H5863" s="1" t="s">
        <v>247</v>
      </c>
      <c r="I5863"/>
      <c r="J5863"/>
      <c r="K5863"/>
      <c r="L5863"/>
      <c r="M5863"/>
      <c r="N5863"/>
      <c r="O5863"/>
      <c r="Q5863" t="s">
        <v>25</v>
      </c>
      <c r="R5863" s="1"/>
      <c r="S5863" s="1"/>
      <c r="T5863" s="1" t="s">
        <v>73</v>
      </c>
      <c r="U5863" s="1" t="s">
        <v>53</v>
      </c>
      <c r="V5863" t="s">
        <v>29</v>
      </c>
      <c r="W5863"/>
      <c r="X5863" t="s">
        <v>30</v>
      </c>
    </row>
    <row r="5864" spans="2:24">
      <c r="B5864" s="2" t="s">
        <v>8728</v>
      </c>
      <c r="C5864" s="1">
        <v>9762159807</v>
      </c>
      <c r="D5864" s="1"/>
      <c r="E5864" s="1"/>
      <c r="F5864" s="1"/>
      <c r="G5864" s="1" t="s">
        <v>146</v>
      </c>
      <c r="H5864" s="1" t="s">
        <v>247</v>
      </c>
      <c r="I5864"/>
      <c r="J5864"/>
      <c r="K5864"/>
      <c r="L5864"/>
      <c r="M5864"/>
      <c r="N5864"/>
      <c r="O5864"/>
      <c r="Q5864" t="s">
        <v>25</v>
      </c>
      <c r="R5864" s="1"/>
      <c r="S5864" s="1"/>
      <c r="T5864" s="1" t="s">
        <v>142</v>
      </c>
      <c r="U5864" s="1" t="s">
        <v>33</v>
      </c>
      <c r="V5864" t="s">
        <v>29</v>
      </c>
      <c r="W5864"/>
      <c r="X5864" t="s">
        <v>30</v>
      </c>
    </row>
    <row r="5865" spans="2:24">
      <c r="B5865" s="2" t="s">
        <v>8729</v>
      </c>
      <c r="C5865" s="1">
        <v>9987628987</v>
      </c>
      <c r="D5865" s="1"/>
      <c r="E5865" s="1"/>
      <c r="F5865" s="1"/>
      <c r="G5865" s="1" t="s">
        <v>731</v>
      </c>
      <c r="H5865" s="1" t="s">
        <v>247</v>
      </c>
      <c r="I5865"/>
      <c r="J5865"/>
      <c r="K5865"/>
      <c r="L5865"/>
      <c r="M5865"/>
      <c r="N5865"/>
      <c r="O5865"/>
      <c r="Q5865" t="s">
        <v>25</v>
      </c>
      <c r="R5865" s="1"/>
      <c r="S5865" s="1"/>
      <c r="T5865" s="1" t="s">
        <v>110</v>
      </c>
      <c r="U5865" s="1" t="s">
        <v>105</v>
      </c>
      <c r="V5865" t="s">
        <v>29</v>
      </c>
      <c r="W5865"/>
      <c r="X5865" t="s">
        <v>30</v>
      </c>
    </row>
    <row r="5866" spans="2:24">
      <c r="B5866" s="2" t="s">
        <v>8730</v>
      </c>
      <c r="C5866" s="1">
        <v>9987845249</v>
      </c>
      <c r="D5866" s="1"/>
      <c r="E5866" s="1"/>
      <c r="F5866" s="1"/>
      <c r="G5866" s="1" t="s">
        <v>146</v>
      </c>
      <c r="H5866" s="1" t="s">
        <v>331</v>
      </c>
      <c r="I5866"/>
      <c r="J5866"/>
      <c r="K5866"/>
      <c r="L5866"/>
      <c r="M5866"/>
      <c r="N5866"/>
      <c r="O5866"/>
      <c r="Q5866" t="s">
        <v>25</v>
      </c>
      <c r="R5866" s="1" t="s">
        <v>8731</v>
      </c>
      <c r="S5866" s="1"/>
      <c r="T5866" s="1" t="s">
        <v>211</v>
      </c>
      <c r="U5866" s="1" t="s">
        <v>33</v>
      </c>
      <c r="V5866" t="s">
        <v>29</v>
      </c>
      <c r="W5866"/>
      <c r="X5866" t="s">
        <v>30</v>
      </c>
    </row>
    <row r="5867" spans="2:24">
      <c r="B5867" s="2" t="s">
        <v>8732</v>
      </c>
      <c r="C5867" s="1">
        <v>6397554861</v>
      </c>
      <c r="D5867" s="1"/>
      <c r="E5867" s="1"/>
      <c r="F5867" s="1"/>
      <c r="G5867" s="1" t="s">
        <v>45</v>
      </c>
      <c r="H5867" s="1" t="s">
        <v>476</v>
      </c>
      <c r="I5867"/>
      <c r="J5867"/>
      <c r="K5867"/>
      <c r="L5867"/>
      <c r="M5867"/>
      <c r="N5867"/>
      <c r="O5867"/>
      <c r="Q5867" t="s">
        <v>25</v>
      </c>
      <c r="R5867" s="1"/>
      <c r="S5867" s="1"/>
      <c r="T5867" s="1" t="s">
        <v>8733</v>
      </c>
      <c r="U5867" s="1" t="s">
        <v>28</v>
      </c>
      <c r="V5867" t="s">
        <v>29</v>
      </c>
      <c r="W5867"/>
      <c r="X5867" t="s">
        <v>30</v>
      </c>
    </row>
    <row r="5868" spans="2:24">
      <c r="B5868" s="2" t="s">
        <v>8734</v>
      </c>
      <c r="C5868" s="1">
        <v>7872115244</v>
      </c>
      <c r="D5868" s="1"/>
      <c r="E5868" s="1"/>
      <c r="F5868" s="1"/>
      <c r="G5868" s="1" t="s">
        <v>199</v>
      </c>
      <c r="H5868" s="1" t="s">
        <v>46</v>
      </c>
      <c r="I5868"/>
      <c r="J5868"/>
      <c r="K5868"/>
      <c r="L5868"/>
      <c r="M5868"/>
      <c r="N5868"/>
      <c r="O5868"/>
      <c r="Q5868" t="s">
        <v>25</v>
      </c>
      <c r="R5868" s="1" t="s">
        <v>8735</v>
      </c>
      <c r="S5868" s="1"/>
      <c r="T5868" s="1" t="s">
        <v>6738</v>
      </c>
      <c r="U5868" s="1" t="s">
        <v>70</v>
      </c>
      <c r="V5868" t="s">
        <v>29</v>
      </c>
      <c r="W5868"/>
      <c r="X5868" t="s">
        <v>30</v>
      </c>
    </row>
    <row r="5869" spans="2:24">
      <c r="B5869" s="2" t="s">
        <v>8736</v>
      </c>
      <c r="C5869" s="1">
        <v>9724168827</v>
      </c>
      <c r="D5869" s="1"/>
      <c r="E5869" s="1"/>
      <c r="F5869" s="1"/>
      <c r="G5869" s="1" t="s">
        <v>146</v>
      </c>
      <c r="H5869" s="1" t="s">
        <v>331</v>
      </c>
      <c r="I5869"/>
      <c r="J5869"/>
      <c r="K5869"/>
      <c r="L5869"/>
      <c r="M5869"/>
      <c r="N5869"/>
      <c r="O5869"/>
      <c r="Q5869" t="s">
        <v>25</v>
      </c>
      <c r="R5869" s="1"/>
      <c r="S5869" s="1"/>
      <c r="T5869" s="1" t="s">
        <v>303</v>
      </c>
      <c r="U5869" s="1" t="s">
        <v>116</v>
      </c>
      <c r="V5869" t="s">
        <v>29</v>
      </c>
      <c r="W5869"/>
      <c r="X5869" t="s">
        <v>30</v>
      </c>
    </row>
    <row r="5870" spans="2:24">
      <c r="B5870" s="2" t="s">
        <v>8737</v>
      </c>
      <c r="C5870" s="1">
        <v>8130777720</v>
      </c>
      <c r="D5870" s="1"/>
      <c r="E5870" s="1"/>
      <c r="F5870" s="1"/>
      <c r="G5870" s="1" t="s">
        <v>146</v>
      </c>
      <c r="H5870" s="1" t="s">
        <v>247</v>
      </c>
      <c r="I5870"/>
      <c r="J5870"/>
      <c r="K5870"/>
      <c r="L5870"/>
      <c r="M5870"/>
      <c r="N5870"/>
      <c r="O5870"/>
      <c r="Q5870" t="s">
        <v>25</v>
      </c>
      <c r="R5870" s="1"/>
      <c r="S5870" s="1"/>
      <c r="T5870" s="1" t="s">
        <v>356</v>
      </c>
      <c r="U5870" s="1" t="s">
        <v>78</v>
      </c>
      <c r="V5870" t="s">
        <v>29</v>
      </c>
      <c r="W5870"/>
      <c r="X5870" t="s">
        <v>30</v>
      </c>
    </row>
    <row r="5871" spans="2:24">
      <c r="B5871" s="2" t="s">
        <v>8738</v>
      </c>
      <c r="C5871" s="1">
        <v>8175884444</v>
      </c>
      <c r="D5871" s="1"/>
      <c r="E5871" s="1"/>
      <c r="F5871" s="1"/>
      <c r="G5871" s="1" t="s">
        <v>146</v>
      </c>
      <c r="H5871" s="1" t="s">
        <v>247</v>
      </c>
      <c r="I5871"/>
      <c r="J5871"/>
      <c r="K5871"/>
      <c r="L5871"/>
      <c r="M5871"/>
      <c r="N5871"/>
      <c r="O5871"/>
      <c r="Q5871" t="s">
        <v>25</v>
      </c>
      <c r="R5871" s="1" t="s">
        <v>8739</v>
      </c>
      <c r="S5871" s="1"/>
      <c r="T5871" s="1" t="s">
        <v>849</v>
      </c>
      <c r="U5871" s="1" t="s">
        <v>284</v>
      </c>
      <c r="V5871" t="s">
        <v>29</v>
      </c>
      <c r="W5871"/>
      <c r="X5871" t="s">
        <v>30</v>
      </c>
    </row>
    <row r="5872" spans="2:24">
      <c r="B5872" s="2" t="s">
        <v>8740</v>
      </c>
      <c r="C5872" s="1">
        <v>9971025291</v>
      </c>
      <c r="D5872" s="1"/>
      <c r="E5872" s="1"/>
      <c r="F5872" s="1"/>
      <c r="G5872" s="1" t="s">
        <v>146</v>
      </c>
      <c r="H5872" s="1" t="s">
        <v>695</v>
      </c>
      <c r="I5872"/>
      <c r="J5872"/>
      <c r="K5872"/>
      <c r="L5872"/>
      <c r="M5872"/>
      <c r="N5872"/>
      <c r="O5872"/>
      <c r="Q5872" t="s">
        <v>25</v>
      </c>
      <c r="R5872" s="1"/>
      <c r="S5872" s="1"/>
      <c r="T5872" s="1" t="s">
        <v>93</v>
      </c>
      <c r="U5872" s="1" t="s">
        <v>53</v>
      </c>
      <c r="V5872" t="s">
        <v>29</v>
      </c>
      <c r="W5872"/>
      <c r="X5872" t="s">
        <v>30</v>
      </c>
    </row>
    <row r="5873" spans="2:24">
      <c r="B5873" s="2" t="s">
        <v>8741</v>
      </c>
      <c r="C5873" s="1">
        <v>9891455007</v>
      </c>
      <c r="D5873" s="1"/>
      <c r="E5873" s="1"/>
      <c r="F5873" s="1"/>
      <c r="G5873" s="1" t="s">
        <v>56</v>
      </c>
      <c r="H5873" s="1" t="s">
        <v>247</v>
      </c>
      <c r="I5873"/>
      <c r="J5873"/>
      <c r="K5873"/>
      <c r="L5873"/>
      <c r="M5873"/>
      <c r="N5873"/>
      <c r="O5873"/>
      <c r="Q5873" t="s">
        <v>25</v>
      </c>
      <c r="R5873" s="1"/>
      <c r="S5873" s="1"/>
      <c r="T5873" s="1" t="s">
        <v>39</v>
      </c>
      <c r="U5873" s="1" t="s">
        <v>28</v>
      </c>
      <c r="V5873" t="s">
        <v>29</v>
      </c>
      <c r="W5873"/>
      <c r="X5873" t="s">
        <v>30</v>
      </c>
    </row>
    <row r="5874" spans="2:24">
      <c r="B5874" s="2" t="s">
        <v>8742</v>
      </c>
      <c r="C5874" s="1">
        <f>918175884444</f>
        <v>918175884444</v>
      </c>
      <c r="D5874" s="1"/>
      <c r="E5874" s="1"/>
      <c r="F5874" s="1"/>
      <c r="G5874" s="1" t="s">
        <v>45</v>
      </c>
      <c r="H5874" s="1" t="s">
        <v>247</v>
      </c>
      <c r="I5874"/>
      <c r="J5874"/>
      <c r="K5874"/>
      <c r="L5874"/>
      <c r="M5874"/>
      <c r="N5874"/>
      <c r="O5874"/>
      <c r="Q5874" t="s">
        <v>25</v>
      </c>
      <c r="R5874" s="1" t="s">
        <v>8743</v>
      </c>
      <c r="S5874" s="1"/>
      <c r="T5874" s="1" t="s">
        <v>8744</v>
      </c>
      <c r="U5874" s="1" t="s">
        <v>284</v>
      </c>
      <c r="V5874" t="s">
        <v>29</v>
      </c>
      <c r="W5874"/>
      <c r="X5874" t="s">
        <v>30</v>
      </c>
    </row>
    <row r="5875" spans="2:24">
      <c r="B5875" s="2" t="s">
        <v>8745</v>
      </c>
      <c r="C5875" s="1">
        <f>919818515800</f>
        <v>919818515800</v>
      </c>
      <c r="D5875" s="1"/>
      <c r="E5875" s="1"/>
      <c r="F5875" s="1"/>
      <c r="G5875" s="1" t="s">
        <v>72</v>
      </c>
      <c r="H5875" s="1" t="s">
        <v>695</v>
      </c>
      <c r="I5875"/>
      <c r="J5875"/>
      <c r="K5875"/>
      <c r="L5875"/>
      <c r="M5875"/>
      <c r="N5875"/>
      <c r="O5875"/>
      <c r="Q5875" t="s">
        <v>25</v>
      </c>
      <c r="R5875" s="1" t="s">
        <v>8746</v>
      </c>
      <c r="S5875" s="1"/>
      <c r="T5875" s="1" t="s">
        <v>660</v>
      </c>
      <c r="U5875" s="1" t="s">
        <v>53</v>
      </c>
      <c r="V5875" t="s">
        <v>29</v>
      </c>
      <c r="W5875"/>
      <c r="X5875" t="s">
        <v>30</v>
      </c>
    </row>
    <row r="5876" spans="2:24">
      <c r="B5876" s="2" t="s">
        <v>8747</v>
      </c>
      <c r="C5876" s="1">
        <v>7500773373</v>
      </c>
      <c r="D5876" s="1"/>
      <c r="E5876" s="1"/>
      <c r="F5876" s="1"/>
      <c r="G5876" s="1" t="s">
        <v>146</v>
      </c>
      <c r="H5876" s="1" t="s">
        <v>331</v>
      </c>
      <c r="I5876"/>
      <c r="J5876"/>
      <c r="K5876"/>
      <c r="L5876"/>
      <c r="M5876"/>
      <c r="N5876"/>
      <c r="O5876"/>
      <c r="Q5876" t="s">
        <v>25</v>
      </c>
      <c r="R5876" s="1"/>
      <c r="S5876" s="1"/>
      <c r="T5876" s="1" t="s">
        <v>8748</v>
      </c>
      <c r="U5876" s="1" t="s">
        <v>289</v>
      </c>
      <c r="V5876" t="s">
        <v>29</v>
      </c>
      <c r="W5876"/>
      <c r="X5876" t="s">
        <v>30</v>
      </c>
    </row>
    <row r="5877" spans="2:24">
      <c r="B5877" s="2" t="s">
        <v>8749</v>
      </c>
      <c r="C5877" s="1">
        <v>9799084199</v>
      </c>
      <c r="D5877" s="1"/>
      <c r="E5877" s="1"/>
      <c r="F5877" s="1"/>
      <c r="G5877" s="1" t="s">
        <v>45</v>
      </c>
      <c r="H5877" s="1" t="s">
        <v>331</v>
      </c>
      <c r="I5877"/>
      <c r="J5877"/>
      <c r="K5877"/>
      <c r="L5877"/>
      <c r="M5877"/>
      <c r="N5877"/>
      <c r="O5877"/>
      <c r="Q5877" t="s">
        <v>25</v>
      </c>
      <c r="R5877" s="1" t="s">
        <v>8750</v>
      </c>
      <c r="S5877" s="1"/>
      <c r="T5877" s="1" t="s">
        <v>651</v>
      </c>
      <c r="U5877" s="1" t="s">
        <v>60</v>
      </c>
      <c r="V5877" t="s">
        <v>29</v>
      </c>
      <c r="W5877"/>
      <c r="X5877" t="s">
        <v>30</v>
      </c>
    </row>
    <row r="5878" spans="2:24">
      <c r="B5878" s="2" t="s">
        <v>8751</v>
      </c>
      <c r="C5878" s="1">
        <v>9811320577</v>
      </c>
      <c r="D5878" s="1"/>
      <c r="E5878" s="1"/>
      <c r="F5878" s="1"/>
      <c r="G5878" s="1" t="s">
        <v>146</v>
      </c>
      <c r="H5878" s="1" t="s">
        <v>331</v>
      </c>
      <c r="I5878"/>
      <c r="J5878"/>
      <c r="K5878"/>
      <c r="L5878"/>
      <c r="M5878"/>
      <c r="N5878"/>
      <c r="O5878"/>
      <c r="Q5878" t="s">
        <v>25</v>
      </c>
      <c r="R5878" s="1" t="s">
        <v>8752</v>
      </c>
      <c r="S5878" s="1"/>
      <c r="T5878" s="1" t="s">
        <v>423</v>
      </c>
      <c r="U5878" s="1" t="s">
        <v>28</v>
      </c>
      <c r="V5878" t="s">
        <v>29</v>
      </c>
      <c r="W5878"/>
      <c r="X5878" t="s">
        <v>30</v>
      </c>
    </row>
    <row r="5879" spans="2:24">
      <c r="B5879" s="2" t="s">
        <v>8753</v>
      </c>
      <c r="C5879" s="1">
        <v>7015068906</v>
      </c>
      <c r="D5879" s="1"/>
      <c r="E5879" s="1"/>
      <c r="F5879" s="1"/>
      <c r="G5879" s="1" t="s">
        <v>146</v>
      </c>
      <c r="H5879" s="1" t="s">
        <v>247</v>
      </c>
      <c r="I5879"/>
      <c r="J5879"/>
      <c r="K5879"/>
      <c r="L5879"/>
      <c r="M5879"/>
      <c r="N5879"/>
      <c r="O5879"/>
      <c r="Q5879" t="s">
        <v>25</v>
      </c>
      <c r="R5879" s="1"/>
      <c r="S5879" s="1"/>
      <c r="T5879" s="1" t="s">
        <v>2031</v>
      </c>
      <c r="U5879" s="1" t="s">
        <v>78</v>
      </c>
      <c r="V5879" t="s">
        <v>29</v>
      </c>
      <c r="W5879"/>
      <c r="X5879" t="s">
        <v>30</v>
      </c>
    </row>
    <row r="5880" spans="2:24">
      <c r="B5880" s="2" t="s">
        <v>8754</v>
      </c>
      <c r="C5880" s="1">
        <v>9718726677</v>
      </c>
      <c r="D5880" s="1"/>
      <c r="E5880" s="1"/>
      <c r="F5880" s="1"/>
      <c r="G5880" s="1" t="s">
        <v>2849</v>
      </c>
      <c r="H5880" s="1" t="s">
        <v>46</v>
      </c>
      <c r="I5880"/>
      <c r="J5880"/>
      <c r="K5880"/>
      <c r="L5880"/>
      <c r="M5880"/>
      <c r="N5880"/>
      <c r="O5880"/>
      <c r="Q5880" t="s">
        <v>25</v>
      </c>
      <c r="R5880" s="1" t="s">
        <v>8755</v>
      </c>
      <c r="S5880" s="1"/>
      <c r="T5880" s="1" t="s">
        <v>1093</v>
      </c>
      <c r="U5880" s="1" t="s">
        <v>28</v>
      </c>
      <c r="V5880" t="s">
        <v>29</v>
      </c>
      <c r="W5880"/>
      <c r="X5880" t="s">
        <v>30</v>
      </c>
    </row>
    <row r="5881" spans="2:24">
      <c r="B5881" s="2" t="s">
        <v>8756</v>
      </c>
      <c r="C5881" s="1"/>
      <c r="D5881" s="1"/>
      <c r="E5881" s="1"/>
      <c r="F5881" s="1"/>
      <c r="G5881" s="1" t="s">
        <v>146</v>
      </c>
      <c r="H5881" s="1" t="s">
        <v>331</v>
      </c>
      <c r="I5881"/>
      <c r="J5881"/>
      <c r="K5881"/>
      <c r="L5881"/>
      <c r="M5881"/>
      <c r="N5881"/>
      <c r="O5881"/>
      <c r="Q5881" t="s">
        <v>25</v>
      </c>
      <c r="R5881" s="1" t="s">
        <v>8757</v>
      </c>
      <c r="S5881" s="1"/>
      <c r="T5881" s="1" t="s">
        <v>787</v>
      </c>
      <c r="U5881" s="1" t="s">
        <v>43</v>
      </c>
      <c r="V5881" t="s">
        <v>29</v>
      </c>
      <c r="W5881"/>
      <c r="X5881" t="s">
        <v>30</v>
      </c>
    </row>
    <row r="5882" spans="2:24">
      <c r="B5882" s="2" t="s">
        <v>8758</v>
      </c>
      <c r="C5882" s="1">
        <v>9717978295</v>
      </c>
      <c r="D5882" s="1"/>
      <c r="E5882" s="1"/>
      <c r="F5882" s="1"/>
      <c r="G5882" s="1" t="s">
        <v>56</v>
      </c>
      <c r="H5882" s="1" t="s">
        <v>331</v>
      </c>
      <c r="I5882"/>
      <c r="J5882"/>
      <c r="K5882"/>
      <c r="L5882"/>
      <c r="M5882"/>
      <c r="N5882"/>
      <c r="O5882"/>
      <c r="Q5882" t="s">
        <v>25</v>
      </c>
      <c r="R5882" s="1" t="s">
        <v>8759</v>
      </c>
      <c r="S5882" s="1"/>
      <c r="T5882" s="1" t="s">
        <v>301</v>
      </c>
      <c r="U5882" s="1" t="s">
        <v>53</v>
      </c>
      <c r="V5882" t="s">
        <v>29</v>
      </c>
      <c r="W5882"/>
      <c r="X5882" t="s">
        <v>30</v>
      </c>
    </row>
    <row r="5883" spans="2:24">
      <c r="B5883" s="2" t="s">
        <v>8760</v>
      </c>
      <c r="C5883" s="1">
        <v>9032583289</v>
      </c>
      <c r="D5883" s="1"/>
      <c r="E5883" s="1"/>
      <c r="F5883" s="1"/>
      <c r="G5883" s="1" t="s">
        <v>45</v>
      </c>
      <c r="H5883" s="1" t="s">
        <v>476</v>
      </c>
      <c r="I5883"/>
      <c r="J5883"/>
      <c r="K5883"/>
      <c r="L5883"/>
      <c r="M5883"/>
      <c r="N5883"/>
      <c r="O5883"/>
      <c r="Q5883" t="s">
        <v>25</v>
      </c>
      <c r="R5883" s="1"/>
      <c r="S5883" s="1"/>
      <c r="T5883" s="1" t="s">
        <v>255</v>
      </c>
      <c r="U5883" s="1" t="s">
        <v>116</v>
      </c>
      <c r="V5883" t="s">
        <v>29</v>
      </c>
      <c r="W5883"/>
      <c r="X5883" t="s">
        <v>30</v>
      </c>
    </row>
    <row r="5884" spans="2:24">
      <c r="B5884" s="2" t="s">
        <v>8761</v>
      </c>
      <c r="C5884" s="1">
        <v>9466750594</v>
      </c>
      <c r="D5884" s="1"/>
      <c r="E5884" s="1"/>
      <c r="F5884" s="1"/>
      <c r="G5884" s="1" t="s">
        <v>146</v>
      </c>
      <c r="H5884" s="1" t="s">
        <v>331</v>
      </c>
      <c r="I5884"/>
      <c r="J5884"/>
      <c r="K5884"/>
      <c r="L5884"/>
      <c r="M5884"/>
      <c r="N5884"/>
      <c r="O5884"/>
      <c r="Q5884" t="s">
        <v>25</v>
      </c>
      <c r="R5884" s="1" t="s">
        <v>8762</v>
      </c>
      <c r="S5884" s="1"/>
      <c r="T5884" s="1" t="s">
        <v>8763</v>
      </c>
      <c r="U5884" s="1" t="s">
        <v>78</v>
      </c>
      <c r="V5884" t="s">
        <v>29</v>
      </c>
      <c r="W5884"/>
      <c r="X5884" t="s">
        <v>30</v>
      </c>
    </row>
    <row r="5885" spans="2:24">
      <c r="B5885" s="2" t="s">
        <v>8764</v>
      </c>
      <c r="C5885" s="1">
        <v>9810004021</v>
      </c>
      <c r="D5885" s="1"/>
      <c r="E5885" s="1"/>
      <c r="F5885" s="1"/>
      <c r="G5885" s="1" t="s">
        <v>230</v>
      </c>
      <c r="H5885" s="1" t="s">
        <v>46</v>
      </c>
      <c r="I5885"/>
      <c r="J5885"/>
      <c r="K5885"/>
      <c r="L5885"/>
      <c r="M5885"/>
      <c r="N5885"/>
      <c r="O5885"/>
      <c r="Q5885" t="s">
        <v>25</v>
      </c>
      <c r="R5885" s="1"/>
      <c r="S5885" s="1"/>
      <c r="T5885" s="1" t="s">
        <v>594</v>
      </c>
      <c r="U5885" s="1" t="s">
        <v>53</v>
      </c>
      <c r="V5885" t="s">
        <v>29</v>
      </c>
      <c r="W5885"/>
      <c r="X5885" t="s">
        <v>30</v>
      </c>
    </row>
    <row r="5886" spans="2:24">
      <c r="B5886" s="2" t="s">
        <v>8765</v>
      </c>
      <c r="C5886" s="1">
        <v>9992545950</v>
      </c>
      <c r="D5886" s="1"/>
      <c r="E5886" s="1"/>
      <c r="F5886" s="1"/>
      <c r="G5886" s="1" t="s">
        <v>146</v>
      </c>
      <c r="H5886" s="1" t="s">
        <v>476</v>
      </c>
      <c r="I5886"/>
      <c r="J5886"/>
      <c r="K5886"/>
      <c r="L5886"/>
      <c r="M5886"/>
      <c r="N5886"/>
      <c r="O5886"/>
      <c r="Q5886" t="s">
        <v>25</v>
      </c>
      <c r="R5886" s="1"/>
      <c r="S5886" s="1"/>
      <c r="T5886" s="1" t="s">
        <v>746</v>
      </c>
      <c r="U5886" s="1" t="s">
        <v>78</v>
      </c>
      <c r="V5886" t="s">
        <v>29</v>
      </c>
      <c r="W5886"/>
      <c r="X5886" t="s">
        <v>30</v>
      </c>
    </row>
    <row r="5887" spans="2:24">
      <c r="B5887" s="2" t="s">
        <v>8766</v>
      </c>
      <c r="C5887" s="1">
        <v>9830758553</v>
      </c>
      <c r="D5887" s="1"/>
      <c r="E5887" s="1"/>
      <c r="F5887" s="1"/>
      <c r="G5887" s="1" t="s">
        <v>45</v>
      </c>
      <c r="H5887" s="1" t="s">
        <v>331</v>
      </c>
      <c r="I5887"/>
      <c r="J5887"/>
      <c r="K5887"/>
      <c r="L5887"/>
      <c r="M5887"/>
      <c r="N5887"/>
      <c r="O5887"/>
      <c r="Q5887" t="s">
        <v>25</v>
      </c>
      <c r="R5887" s="1" t="s">
        <v>8767</v>
      </c>
      <c r="S5887" s="1"/>
      <c r="T5887" s="1" t="s">
        <v>516</v>
      </c>
      <c r="U5887" s="1" t="s">
        <v>105</v>
      </c>
      <c r="V5887" t="s">
        <v>29</v>
      </c>
      <c r="W5887"/>
      <c r="X5887" t="s">
        <v>30</v>
      </c>
    </row>
    <row r="5888" spans="2:24">
      <c r="B5888" s="2" t="s">
        <v>8768</v>
      </c>
      <c r="C5888" s="1">
        <v>9568916000</v>
      </c>
      <c r="D5888" s="1"/>
      <c r="E5888" s="1"/>
      <c r="F5888" s="1"/>
      <c r="G5888" s="1" t="s">
        <v>146</v>
      </c>
      <c r="H5888" s="1" t="s">
        <v>476</v>
      </c>
      <c r="I5888"/>
      <c r="J5888"/>
      <c r="K5888"/>
      <c r="L5888"/>
      <c r="M5888"/>
      <c r="N5888"/>
      <c r="O5888"/>
      <c r="Q5888" t="s">
        <v>25</v>
      </c>
      <c r="R5888" s="1" t="s">
        <v>8769</v>
      </c>
      <c r="S5888" s="1"/>
      <c r="T5888" s="1" t="s">
        <v>6470</v>
      </c>
      <c r="U5888" s="1" t="s">
        <v>289</v>
      </c>
      <c r="V5888" t="s">
        <v>29</v>
      </c>
      <c r="W5888"/>
      <c r="X5888" t="s">
        <v>30</v>
      </c>
    </row>
    <row r="5889" spans="2:24">
      <c r="B5889" s="2" t="s">
        <v>8770</v>
      </c>
      <c r="C5889" s="1">
        <v>9312245573</v>
      </c>
      <c r="D5889" s="1"/>
      <c r="E5889" s="1"/>
      <c r="F5889" s="1"/>
      <c r="G5889" s="1" t="s">
        <v>146</v>
      </c>
      <c r="H5889" s="1" t="s">
        <v>1268</v>
      </c>
      <c r="I5889"/>
      <c r="J5889"/>
      <c r="K5889"/>
      <c r="L5889"/>
      <c r="M5889"/>
      <c r="N5889"/>
      <c r="O5889"/>
      <c r="Q5889" t="s">
        <v>25</v>
      </c>
      <c r="R5889" s="1"/>
      <c r="S5889" s="1"/>
      <c r="T5889" s="1" t="s">
        <v>39</v>
      </c>
      <c r="U5889" s="1" t="s">
        <v>28</v>
      </c>
      <c r="V5889" t="s">
        <v>29</v>
      </c>
      <c r="W5889"/>
      <c r="X5889" t="s">
        <v>30</v>
      </c>
    </row>
    <row r="5890" spans="2:24">
      <c r="B5890" s="2" t="s">
        <v>8771</v>
      </c>
      <c r="C5890" s="1">
        <v>9179957899</v>
      </c>
      <c r="D5890" s="1"/>
      <c r="E5890" s="1"/>
      <c r="F5890" s="1"/>
      <c r="G5890" s="1" t="s">
        <v>45</v>
      </c>
      <c r="H5890" s="1" t="s">
        <v>92</v>
      </c>
      <c r="I5890"/>
      <c r="J5890"/>
      <c r="K5890"/>
      <c r="L5890"/>
      <c r="M5890"/>
      <c r="N5890"/>
      <c r="O5890"/>
      <c r="Q5890" t="s">
        <v>25</v>
      </c>
      <c r="R5890" s="1" t="s">
        <v>8772</v>
      </c>
      <c r="S5890" s="1"/>
      <c r="T5890" s="1" t="s">
        <v>211</v>
      </c>
      <c r="U5890" s="1" t="s">
        <v>33</v>
      </c>
      <c r="V5890" t="s">
        <v>29</v>
      </c>
      <c r="W5890"/>
      <c r="X5890" t="s">
        <v>30</v>
      </c>
    </row>
    <row r="5891" spans="2:24">
      <c r="B5891" s="2" t="s">
        <v>8773</v>
      </c>
      <c r="C5891" s="1">
        <v>9899582397</v>
      </c>
      <c r="D5891" s="1"/>
      <c r="E5891" s="1"/>
      <c r="F5891" s="1"/>
      <c r="G5891" s="1" t="s">
        <v>146</v>
      </c>
      <c r="H5891" s="1" t="s">
        <v>476</v>
      </c>
      <c r="I5891"/>
      <c r="J5891"/>
      <c r="K5891"/>
      <c r="L5891"/>
      <c r="M5891"/>
      <c r="N5891"/>
      <c r="O5891"/>
      <c r="Q5891" t="s">
        <v>25</v>
      </c>
      <c r="R5891" s="1" t="s">
        <v>8774</v>
      </c>
      <c r="S5891" s="1"/>
      <c r="T5891" s="1" t="s">
        <v>301</v>
      </c>
      <c r="U5891" s="1" t="s">
        <v>53</v>
      </c>
      <c r="V5891" t="s">
        <v>29</v>
      </c>
      <c r="W5891"/>
      <c r="X5891" t="s">
        <v>30</v>
      </c>
    </row>
    <row r="5892" spans="2:24">
      <c r="B5892" s="2" t="s">
        <v>8775</v>
      </c>
      <c r="C5892" s="1">
        <v>9870110301</v>
      </c>
      <c r="D5892" s="1"/>
      <c r="E5892" s="1"/>
      <c r="F5892" s="1"/>
      <c r="G5892" s="1" t="s">
        <v>146</v>
      </c>
      <c r="H5892" s="1" t="s">
        <v>331</v>
      </c>
      <c r="I5892"/>
      <c r="J5892"/>
      <c r="K5892"/>
      <c r="L5892"/>
      <c r="M5892"/>
      <c r="N5892"/>
      <c r="O5892"/>
      <c r="Q5892" t="s">
        <v>25</v>
      </c>
      <c r="R5892" s="1" t="s">
        <v>8776</v>
      </c>
      <c r="S5892" s="1"/>
      <c r="T5892" s="1" t="s">
        <v>1734</v>
      </c>
      <c r="U5892" s="1" t="s">
        <v>33</v>
      </c>
      <c r="V5892" t="s">
        <v>29</v>
      </c>
      <c r="W5892"/>
      <c r="X5892" t="s">
        <v>30</v>
      </c>
    </row>
    <row r="5893" spans="2:24">
      <c r="B5893" s="2" t="s">
        <v>8777</v>
      </c>
      <c r="C5893" s="1">
        <v>9619855780</v>
      </c>
      <c r="D5893" s="1"/>
      <c r="E5893" s="1"/>
      <c r="F5893" s="1"/>
      <c r="G5893" s="1" t="s">
        <v>146</v>
      </c>
      <c r="H5893" s="1" t="s">
        <v>331</v>
      </c>
      <c r="I5893"/>
      <c r="J5893"/>
      <c r="K5893"/>
      <c r="L5893"/>
      <c r="M5893"/>
      <c r="N5893"/>
      <c r="O5893"/>
      <c r="Q5893" t="s">
        <v>25</v>
      </c>
      <c r="R5893" s="1"/>
      <c r="S5893" s="1"/>
      <c r="T5893" s="1" t="s">
        <v>8683</v>
      </c>
      <c r="U5893" s="1" t="s">
        <v>33</v>
      </c>
      <c r="V5893" t="s">
        <v>29</v>
      </c>
      <c r="W5893"/>
      <c r="X5893" t="s">
        <v>30</v>
      </c>
    </row>
    <row r="5894" spans="2:24">
      <c r="B5894" s="2" t="s">
        <v>8778</v>
      </c>
      <c r="C5894" s="1">
        <f>919422281909</f>
        <v>919422281909</v>
      </c>
      <c r="D5894" s="1"/>
      <c r="E5894" s="1"/>
      <c r="F5894" s="1"/>
      <c r="G5894" s="1" t="s">
        <v>45</v>
      </c>
      <c r="H5894" s="1" t="s">
        <v>57</v>
      </c>
      <c r="I5894"/>
      <c r="J5894"/>
      <c r="K5894"/>
      <c r="L5894"/>
      <c r="M5894"/>
      <c r="N5894"/>
      <c r="O5894"/>
      <c r="Q5894" t="s">
        <v>25</v>
      </c>
      <c r="R5894" s="1"/>
      <c r="S5894" s="1"/>
      <c r="T5894" s="1" t="s">
        <v>480</v>
      </c>
      <c r="U5894" s="1" t="s">
        <v>33</v>
      </c>
      <c r="V5894" t="s">
        <v>29</v>
      </c>
      <c r="W5894"/>
      <c r="X5894" t="s">
        <v>30</v>
      </c>
    </row>
    <row r="5895" spans="2:24">
      <c r="B5895" s="2" t="s">
        <v>8779</v>
      </c>
      <c r="C5895" s="1">
        <v>8888253399</v>
      </c>
      <c r="D5895" s="1"/>
      <c r="E5895" s="1"/>
      <c r="F5895" s="1"/>
      <c r="G5895" s="1" t="s">
        <v>146</v>
      </c>
      <c r="H5895" s="1" t="s">
        <v>331</v>
      </c>
      <c r="I5895"/>
      <c r="J5895"/>
      <c r="K5895"/>
      <c r="L5895"/>
      <c r="M5895"/>
      <c r="N5895"/>
      <c r="O5895"/>
      <c r="Q5895" t="s">
        <v>25</v>
      </c>
      <c r="R5895" s="1" t="s">
        <v>8780</v>
      </c>
      <c r="S5895" s="1"/>
      <c r="T5895" s="1" t="s">
        <v>5155</v>
      </c>
      <c r="U5895" s="1" t="s">
        <v>33</v>
      </c>
      <c r="V5895" t="s">
        <v>29</v>
      </c>
      <c r="W5895"/>
      <c r="X5895" t="s">
        <v>30</v>
      </c>
    </row>
    <row r="5896" spans="2:24">
      <c r="B5896" s="2" t="s">
        <v>8781</v>
      </c>
      <c r="C5896" s="1">
        <v>8888666603</v>
      </c>
      <c r="D5896" s="1"/>
      <c r="E5896" s="1"/>
      <c r="F5896" s="1"/>
      <c r="G5896" s="1" t="s">
        <v>72</v>
      </c>
      <c r="H5896" s="1" t="s">
        <v>57</v>
      </c>
      <c r="I5896"/>
      <c r="J5896"/>
      <c r="K5896"/>
      <c r="L5896"/>
      <c r="M5896"/>
      <c r="N5896"/>
      <c r="O5896"/>
      <c r="Q5896" t="s">
        <v>25</v>
      </c>
      <c r="R5896" s="1" t="s">
        <v>8782</v>
      </c>
      <c r="S5896" s="1"/>
      <c r="T5896" s="1" t="s">
        <v>5155</v>
      </c>
      <c r="U5896" s="1" t="s">
        <v>33</v>
      </c>
      <c r="V5896" t="s">
        <v>29</v>
      </c>
      <c r="W5896"/>
      <c r="X5896" t="s">
        <v>30</v>
      </c>
    </row>
    <row r="5897" spans="2:24">
      <c r="B5897" s="2" t="s">
        <v>8783</v>
      </c>
      <c r="C5897" s="1">
        <v>9897030550</v>
      </c>
      <c r="D5897" s="1"/>
      <c r="E5897" s="1"/>
      <c r="F5897" s="1"/>
      <c r="G5897" s="1" t="s">
        <v>146</v>
      </c>
      <c r="H5897" s="1" t="s">
        <v>331</v>
      </c>
      <c r="I5897"/>
      <c r="J5897"/>
      <c r="K5897"/>
      <c r="L5897"/>
      <c r="M5897"/>
      <c r="N5897"/>
      <c r="O5897"/>
      <c r="Q5897" t="s">
        <v>25</v>
      </c>
      <c r="R5897" s="1"/>
      <c r="S5897" s="1"/>
      <c r="T5897" s="1" t="s">
        <v>39</v>
      </c>
      <c r="U5897" s="1" t="s">
        <v>28</v>
      </c>
      <c r="V5897" t="s">
        <v>29</v>
      </c>
      <c r="W5897"/>
      <c r="X5897" t="s">
        <v>30</v>
      </c>
    </row>
    <row r="5898" spans="2:24">
      <c r="B5898" s="2" t="s">
        <v>8784</v>
      </c>
      <c r="C5898" s="1">
        <v>8874227747</v>
      </c>
      <c r="D5898" s="1"/>
      <c r="E5898" s="1"/>
      <c r="F5898" s="1"/>
      <c r="G5898" s="1" t="s">
        <v>45</v>
      </c>
      <c r="H5898" s="1" t="s">
        <v>476</v>
      </c>
      <c r="I5898"/>
      <c r="J5898"/>
      <c r="K5898"/>
      <c r="L5898"/>
      <c r="M5898"/>
      <c r="N5898"/>
      <c r="O5898"/>
      <c r="Q5898" t="s">
        <v>25</v>
      </c>
      <c r="R5898" s="1" t="s">
        <v>8785</v>
      </c>
      <c r="S5898" s="1"/>
      <c r="T5898" s="1" t="s">
        <v>533</v>
      </c>
      <c r="U5898" s="1" t="s">
        <v>28</v>
      </c>
      <c r="V5898" t="s">
        <v>29</v>
      </c>
      <c r="W5898"/>
      <c r="X5898" t="s">
        <v>30</v>
      </c>
    </row>
    <row r="5899" spans="2:24">
      <c r="B5899" s="2" t="s">
        <v>8786</v>
      </c>
      <c r="C5899" s="1">
        <v>9645106861</v>
      </c>
      <c r="D5899" s="1"/>
      <c r="E5899" s="1"/>
      <c r="F5899" s="1"/>
      <c r="G5899" s="1" t="s">
        <v>146</v>
      </c>
      <c r="H5899" s="1" t="s">
        <v>331</v>
      </c>
      <c r="I5899"/>
      <c r="J5899"/>
      <c r="K5899"/>
      <c r="L5899"/>
      <c r="M5899"/>
      <c r="N5899"/>
      <c r="O5899"/>
      <c r="Q5899" t="s">
        <v>25</v>
      </c>
      <c r="R5899" s="1" t="s">
        <v>8787</v>
      </c>
      <c r="S5899" s="1"/>
      <c r="T5899" s="1" t="s">
        <v>489</v>
      </c>
      <c r="U5899" s="1" t="s">
        <v>60</v>
      </c>
      <c r="V5899" t="s">
        <v>29</v>
      </c>
      <c r="W5899"/>
      <c r="X5899" t="s">
        <v>30</v>
      </c>
    </row>
    <row r="5900" spans="2:24">
      <c r="B5900" s="2" t="s">
        <v>8788</v>
      </c>
      <c r="C5900" s="1">
        <v>9725804490</v>
      </c>
      <c r="D5900" s="1"/>
      <c r="E5900" s="1"/>
      <c r="F5900" s="1"/>
      <c r="G5900" s="1" t="s">
        <v>45</v>
      </c>
      <c r="H5900" s="1" t="s">
        <v>57</v>
      </c>
      <c r="I5900"/>
      <c r="J5900"/>
      <c r="K5900"/>
      <c r="L5900"/>
      <c r="M5900"/>
      <c r="N5900"/>
      <c r="O5900"/>
      <c r="Q5900" t="s">
        <v>25</v>
      </c>
      <c r="R5900" s="1"/>
      <c r="S5900" s="1"/>
      <c r="T5900" s="1" t="s">
        <v>163</v>
      </c>
      <c r="U5900" s="1" t="s">
        <v>116</v>
      </c>
      <c r="V5900" t="s">
        <v>29</v>
      </c>
      <c r="W5900"/>
      <c r="X5900" t="s">
        <v>30</v>
      </c>
    </row>
    <row r="5901" spans="2:24">
      <c r="B5901" s="2" t="s">
        <v>8789</v>
      </c>
      <c r="C5901" s="1">
        <v>9802300007</v>
      </c>
      <c r="D5901" s="1"/>
      <c r="E5901" s="1"/>
      <c r="F5901" s="1"/>
      <c r="G5901" s="1" t="s">
        <v>146</v>
      </c>
      <c r="H5901" s="1" t="s">
        <v>4543</v>
      </c>
      <c r="I5901"/>
      <c r="J5901"/>
      <c r="K5901"/>
      <c r="L5901"/>
      <c r="M5901"/>
      <c r="N5901"/>
      <c r="O5901"/>
      <c r="Q5901" t="s">
        <v>25</v>
      </c>
      <c r="R5901" s="1"/>
      <c r="S5901" s="1"/>
      <c r="T5901" s="1" t="s">
        <v>746</v>
      </c>
      <c r="U5901" s="1" t="s">
        <v>78</v>
      </c>
      <c r="V5901" t="s">
        <v>29</v>
      </c>
      <c r="W5901"/>
      <c r="X5901" t="s">
        <v>30</v>
      </c>
    </row>
    <row r="5902" spans="2:24">
      <c r="B5902" s="2" t="s">
        <v>8790</v>
      </c>
      <c r="C5902" s="1">
        <v>9897910980</v>
      </c>
      <c r="D5902" s="1"/>
      <c r="E5902" s="1"/>
      <c r="F5902" s="1"/>
      <c r="G5902" s="1" t="s">
        <v>146</v>
      </c>
      <c r="H5902" s="1" t="s">
        <v>247</v>
      </c>
      <c r="I5902"/>
      <c r="J5902"/>
      <c r="K5902"/>
      <c r="L5902"/>
      <c r="M5902"/>
      <c r="N5902"/>
      <c r="O5902"/>
      <c r="Q5902" t="s">
        <v>25</v>
      </c>
      <c r="R5902" s="1" t="s">
        <v>8791</v>
      </c>
      <c r="S5902" s="1"/>
      <c r="T5902" s="1" t="s">
        <v>3520</v>
      </c>
      <c r="U5902" s="1" t="s">
        <v>28</v>
      </c>
      <c r="V5902" t="s">
        <v>29</v>
      </c>
      <c r="W5902"/>
      <c r="X5902" t="s">
        <v>30</v>
      </c>
    </row>
    <row r="5903" spans="2:24">
      <c r="B5903" s="2" t="s">
        <v>8792</v>
      </c>
      <c r="C5903" s="1">
        <v>9999704920</v>
      </c>
      <c r="D5903" s="1"/>
      <c r="E5903" s="1"/>
      <c r="F5903" s="1"/>
      <c r="G5903" s="1" t="s">
        <v>146</v>
      </c>
      <c r="H5903" s="1" t="s">
        <v>247</v>
      </c>
      <c r="I5903"/>
      <c r="J5903"/>
      <c r="K5903"/>
      <c r="L5903"/>
      <c r="M5903"/>
      <c r="N5903"/>
      <c r="O5903"/>
      <c r="Q5903" t="s">
        <v>25</v>
      </c>
      <c r="R5903" s="1" t="s">
        <v>8793</v>
      </c>
      <c r="S5903" s="1"/>
      <c r="T5903" s="1" t="s">
        <v>301</v>
      </c>
      <c r="U5903" s="1" t="s">
        <v>53</v>
      </c>
      <c r="V5903" t="s">
        <v>29</v>
      </c>
      <c r="W5903"/>
      <c r="X5903" t="s">
        <v>30</v>
      </c>
    </row>
    <row r="5904" spans="2:24">
      <c r="B5904" s="2" t="s">
        <v>8794</v>
      </c>
      <c r="C5904" s="1">
        <v>9214008290</v>
      </c>
      <c r="D5904" s="1"/>
      <c r="E5904" s="1"/>
      <c r="F5904" s="1"/>
      <c r="G5904" s="1" t="s">
        <v>146</v>
      </c>
      <c r="H5904" s="1" t="s">
        <v>1268</v>
      </c>
      <c r="I5904"/>
      <c r="J5904"/>
      <c r="K5904"/>
      <c r="L5904"/>
      <c r="M5904"/>
      <c r="N5904"/>
      <c r="O5904"/>
      <c r="Q5904" t="s">
        <v>25</v>
      </c>
      <c r="R5904" s="1" t="s">
        <v>8795</v>
      </c>
      <c r="S5904" s="1"/>
      <c r="T5904" s="1" t="s">
        <v>313</v>
      </c>
      <c r="U5904" s="1" t="s">
        <v>43</v>
      </c>
      <c r="V5904" t="s">
        <v>29</v>
      </c>
      <c r="W5904"/>
      <c r="X5904" t="s">
        <v>30</v>
      </c>
    </row>
    <row r="5905" spans="2:24">
      <c r="B5905" s="2" t="s">
        <v>8796</v>
      </c>
      <c r="C5905" s="1">
        <v>7405142780</v>
      </c>
      <c r="D5905" s="1"/>
      <c r="E5905" s="1"/>
      <c r="F5905" s="1"/>
      <c r="G5905" s="1" t="s">
        <v>45</v>
      </c>
      <c r="H5905" s="1" t="s">
        <v>247</v>
      </c>
      <c r="I5905"/>
      <c r="J5905"/>
      <c r="K5905"/>
      <c r="L5905"/>
      <c r="M5905"/>
      <c r="N5905"/>
      <c r="O5905"/>
      <c r="Q5905" t="s">
        <v>25</v>
      </c>
      <c r="R5905" s="1"/>
      <c r="S5905" s="1"/>
      <c r="T5905" s="1" t="s">
        <v>1285</v>
      </c>
      <c r="U5905" s="1" t="s">
        <v>116</v>
      </c>
      <c r="V5905" t="s">
        <v>29</v>
      </c>
      <c r="W5905"/>
      <c r="X5905" t="s">
        <v>30</v>
      </c>
    </row>
    <row r="5906" spans="2:24">
      <c r="B5906" s="2" t="s">
        <v>8797</v>
      </c>
      <c r="C5906" s="1">
        <v>9028605749</v>
      </c>
      <c r="D5906" s="1"/>
      <c r="E5906" s="1"/>
      <c r="F5906" s="1"/>
      <c r="G5906" s="1" t="s">
        <v>146</v>
      </c>
      <c r="H5906" s="1" t="s">
        <v>331</v>
      </c>
      <c r="I5906"/>
      <c r="J5906"/>
      <c r="K5906"/>
      <c r="L5906"/>
      <c r="M5906"/>
      <c r="N5906"/>
      <c r="O5906"/>
      <c r="Q5906" t="s">
        <v>25</v>
      </c>
      <c r="R5906" s="1" t="s">
        <v>8798</v>
      </c>
      <c r="S5906" s="1"/>
      <c r="T5906" s="1" t="s">
        <v>2726</v>
      </c>
      <c r="U5906" s="1" t="s">
        <v>33</v>
      </c>
      <c r="V5906" t="s">
        <v>29</v>
      </c>
      <c r="W5906"/>
      <c r="X5906" t="s">
        <v>30</v>
      </c>
    </row>
    <row r="5907" spans="2:24">
      <c r="B5907" s="2" t="s">
        <v>8799</v>
      </c>
      <c r="C5907" s="1">
        <v>9412496008</v>
      </c>
      <c r="D5907" s="1"/>
      <c r="E5907" s="1"/>
      <c r="F5907" s="1"/>
      <c r="G5907" s="1" t="s">
        <v>146</v>
      </c>
      <c r="H5907" s="1" t="s">
        <v>331</v>
      </c>
      <c r="I5907"/>
      <c r="J5907"/>
      <c r="K5907"/>
      <c r="L5907"/>
      <c r="M5907"/>
      <c r="N5907"/>
      <c r="O5907"/>
      <c r="Q5907" t="s">
        <v>25</v>
      </c>
      <c r="R5907" s="1" t="s">
        <v>8800</v>
      </c>
      <c r="S5907" s="1"/>
      <c r="T5907" s="1" t="s">
        <v>1869</v>
      </c>
      <c r="U5907" s="1" t="s">
        <v>289</v>
      </c>
      <c r="V5907" t="s">
        <v>29</v>
      </c>
      <c r="W5907"/>
      <c r="X5907" t="s">
        <v>30</v>
      </c>
    </row>
    <row r="5908" spans="2:24">
      <c r="B5908" s="2" t="s">
        <v>8801</v>
      </c>
      <c r="C5908" s="1">
        <v>8178503095</v>
      </c>
      <c r="D5908" s="1"/>
      <c r="E5908" s="1"/>
      <c r="F5908" s="1"/>
      <c r="G5908" s="1" t="s">
        <v>146</v>
      </c>
      <c r="H5908" s="1" t="s">
        <v>331</v>
      </c>
      <c r="I5908"/>
      <c r="J5908"/>
      <c r="K5908"/>
      <c r="L5908"/>
      <c r="M5908"/>
      <c r="N5908"/>
      <c r="O5908"/>
      <c r="Q5908" t="s">
        <v>25</v>
      </c>
      <c r="R5908" s="1" t="s">
        <v>8802</v>
      </c>
      <c r="S5908" s="1"/>
      <c r="T5908" s="1" t="s">
        <v>660</v>
      </c>
      <c r="U5908" s="1" t="s">
        <v>53</v>
      </c>
      <c r="V5908" t="s">
        <v>29</v>
      </c>
      <c r="W5908"/>
      <c r="X5908" t="s">
        <v>30</v>
      </c>
    </row>
    <row r="5909" spans="2:24">
      <c r="B5909" s="2" t="s">
        <v>8803</v>
      </c>
      <c r="C5909" s="1">
        <v>8628956041</v>
      </c>
      <c r="D5909" s="1"/>
      <c r="E5909" s="1"/>
      <c r="F5909" s="1"/>
      <c r="G5909" s="1" t="s">
        <v>915</v>
      </c>
      <c r="H5909" s="1" t="s">
        <v>46</v>
      </c>
      <c r="I5909"/>
      <c r="J5909"/>
      <c r="K5909"/>
      <c r="L5909"/>
      <c r="M5909"/>
      <c r="N5909"/>
      <c r="O5909"/>
      <c r="Q5909" t="s">
        <v>25</v>
      </c>
      <c r="R5909" s="1"/>
      <c r="S5909" s="1"/>
      <c r="T5909" s="1" t="s">
        <v>2113</v>
      </c>
      <c r="U5909" s="1" t="s">
        <v>477</v>
      </c>
      <c r="V5909" t="s">
        <v>29</v>
      </c>
      <c r="W5909"/>
      <c r="X5909" t="s">
        <v>30</v>
      </c>
    </row>
    <row r="5910" spans="2:24">
      <c r="B5910" s="2" t="s">
        <v>8804</v>
      </c>
      <c r="C5910" s="1">
        <v>9821142729</v>
      </c>
      <c r="D5910" s="1"/>
      <c r="E5910" s="1"/>
      <c r="F5910" s="1"/>
      <c r="G5910" s="1" t="s">
        <v>72</v>
      </c>
      <c r="H5910" s="1" t="s">
        <v>92</v>
      </c>
      <c r="I5910"/>
      <c r="J5910"/>
      <c r="K5910"/>
      <c r="L5910"/>
      <c r="M5910"/>
      <c r="N5910"/>
      <c r="O5910"/>
      <c r="Q5910" t="s">
        <v>25</v>
      </c>
      <c r="R5910" s="1"/>
      <c r="S5910" s="1"/>
      <c r="T5910" s="1" t="s">
        <v>2583</v>
      </c>
      <c r="U5910" s="1" t="s">
        <v>116</v>
      </c>
      <c r="V5910" t="s">
        <v>29</v>
      </c>
      <c r="W5910"/>
      <c r="X5910" t="s">
        <v>30</v>
      </c>
    </row>
    <row r="5911" spans="2:24">
      <c r="B5911" s="2" t="s">
        <v>8805</v>
      </c>
      <c r="C5911" s="1">
        <v>9711132362</v>
      </c>
      <c r="D5911" s="1"/>
      <c r="E5911" s="1"/>
      <c r="F5911" s="1"/>
      <c r="G5911" s="1" t="s">
        <v>146</v>
      </c>
      <c r="H5911" s="1" t="s">
        <v>476</v>
      </c>
      <c r="I5911"/>
      <c r="J5911"/>
      <c r="K5911"/>
      <c r="L5911"/>
      <c r="M5911"/>
      <c r="N5911"/>
      <c r="O5911"/>
      <c r="Q5911" t="s">
        <v>25</v>
      </c>
      <c r="R5911" s="1" t="s">
        <v>8806</v>
      </c>
      <c r="S5911" s="1"/>
      <c r="T5911" s="1" t="s">
        <v>8807</v>
      </c>
      <c r="U5911" s="1" t="s">
        <v>78</v>
      </c>
      <c r="V5911" t="s">
        <v>29</v>
      </c>
      <c r="W5911"/>
      <c r="X5911" t="s">
        <v>30</v>
      </c>
    </row>
    <row r="5912" spans="2:24">
      <c r="B5912" s="2" t="s">
        <v>8808</v>
      </c>
      <c r="C5912" s="1">
        <v>7017089727</v>
      </c>
      <c r="D5912" s="1"/>
      <c r="E5912" s="1"/>
      <c r="F5912" s="1"/>
      <c r="G5912" s="1" t="s">
        <v>45</v>
      </c>
      <c r="H5912" s="1" t="s">
        <v>476</v>
      </c>
      <c r="I5912"/>
      <c r="J5912"/>
      <c r="K5912"/>
      <c r="L5912"/>
      <c r="M5912"/>
      <c r="N5912"/>
      <c r="O5912"/>
      <c r="Q5912" t="s">
        <v>25</v>
      </c>
      <c r="R5912" s="1"/>
      <c r="S5912" s="1"/>
      <c r="T5912" s="1" t="s">
        <v>66</v>
      </c>
      <c r="U5912" s="1" t="s">
        <v>28</v>
      </c>
      <c r="V5912" t="s">
        <v>29</v>
      </c>
      <c r="W5912"/>
      <c r="X5912" t="s">
        <v>30</v>
      </c>
    </row>
    <row r="5913" spans="2:24">
      <c r="B5913" s="2" t="s">
        <v>8809</v>
      </c>
      <c r="C5913" s="1">
        <v>8839559456</v>
      </c>
      <c r="D5913" s="1"/>
      <c r="E5913" s="1"/>
      <c r="F5913" s="1"/>
      <c r="G5913" s="1" t="s">
        <v>45</v>
      </c>
      <c r="H5913" s="1" t="s">
        <v>247</v>
      </c>
      <c r="I5913"/>
      <c r="J5913"/>
      <c r="K5913"/>
      <c r="L5913"/>
      <c r="M5913"/>
      <c r="N5913"/>
      <c r="O5913"/>
      <c r="Q5913" t="s">
        <v>25</v>
      </c>
      <c r="R5913" s="1" t="s">
        <v>8810</v>
      </c>
      <c r="S5913" s="1"/>
      <c r="T5913" s="1" t="s">
        <v>516</v>
      </c>
      <c r="U5913" s="1" t="s">
        <v>105</v>
      </c>
      <c r="V5913" t="s">
        <v>29</v>
      </c>
      <c r="W5913"/>
      <c r="X5913" t="s">
        <v>30</v>
      </c>
    </row>
    <row r="5914" spans="2:24">
      <c r="B5914" s="2" t="s">
        <v>8811</v>
      </c>
      <c r="C5914" s="1">
        <v>9810814888</v>
      </c>
      <c r="D5914" s="1"/>
      <c r="E5914" s="1"/>
      <c r="F5914" s="1"/>
      <c r="G5914" s="1" t="s">
        <v>146</v>
      </c>
      <c r="H5914" s="1" t="s">
        <v>247</v>
      </c>
      <c r="I5914"/>
      <c r="J5914"/>
      <c r="K5914"/>
      <c r="L5914"/>
      <c r="M5914"/>
      <c r="N5914"/>
      <c r="O5914"/>
      <c r="Q5914" t="s">
        <v>25</v>
      </c>
      <c r="R5914" s="1"/>
      <c r="S5914" s="1"/>
      <c r="T5914" s="1" t="s">
        <v>660</v>
      </c>
      <c r="U5914" s="1" t="s">
        <v>53</v>
      </c>
      <c r="V5914" t="s">
        <v>29</v>
      </c>
      <c r="W5914"/>
      <c r="X5914" t="s">
        <v>30</v>
      </c>
    </row>
    <row r="5915" spans="2:24">
      <c r="B5915" s="2" t="s">
        <v>8812</v>
      </c>
      <c r="C5915" s="1">
        <v>9927946700</v>
      </c>
      <c r="D5915" s="1"/>
      <c r="E5915" s="1"/>
      <c r="F5915" s="1"/>
      <c r="G5915" s="1" t="s">
        <v>146</v>
      </c>
      <c r="H5915" s="1" t="s">
        <v>695</v>
      </c>
      <c r="I5915"/>
      <c r="J5915"/>
      <c r="K5915"/>
      <c r="L5915"/>
      <c r="M5915"/>
      <c r="N5915"/>
      <c r="O5915"/>
      <c r="Q5915" t="s">
        <v>25</v>
      </c>
      <c r="R5915" s="1"/>
      <c r="S5915" s="1"/>
      <c r="T5915" s="1" t="s">
        <v>81</v>
      </c>
      <c r="U5915" s="1" t="s">
        <v>28</v>
      </c>
      <c r="V5915" t="s">
        <v>29</v>
      </c>
      <c r="W5915"/>
      <c r="X5915" t="s">
        <v>30</v>
      </c>
    </row>
    <row r="5916" spans="2:24">
      <c r="B5916" s="2" t="s">
        <v>8813</v>
      </c>
      <c r="C5916" s="1"/>
      <c r="D5916" s="1"/>
      <c r="E5916" s="1"/>
      <c r="F5916" s="1"/>
      <c r="G5916" s="1" t="s">
        <v>146</v>
      </c>
      <c r="H5916" s="1" t="s">
        <v>476</v>
      </c>
      <c r="I5916"/>
      <c r="J5916"/>
      <c r="K5916"/>
      <c r="L5916"/>
      <c r="M5916"/>
      <c r="N5916"/>
      <c r="O5916"/>
      <c r="Q5916" t="s">
        <v>25</v>
      </c>
      <c r="R5916" s="1" t="s">
        <v>8814</v>
      </c>
      <c r="S5916" s="1"/>
      <c r="T5916" s="1" t="s">
        <v>2171</v>
      </c>
      <c r="U5916" s="1" t="s">
        <v>90</v>
      </c>
      <c r="V5916" t="s">
        <v>29</v>
      </c>
      <c r="W5916"/>
      <c r="X5916" t="s">
        <v>30</v>
      </c>
    </row>
    <row r="5917" spans="2:24">
      <c r="B5917" s="2" t="s">
        <v>8815</v>
      </c>
      <c r="C5917" s="1">
        <v>9666913131</v>
      </c>
      <c r="D5917" s="1"/>
      <c r="E5917" s="1"/>
      <c r="F5917" s="1"/>
      <c r="G5917" s="1" t="s">
        <v>45</v>
      </c>
      <c r="H5917" s="1" t="s">
        <v>331</v>
      </c>
      <c r="I5917"/>
      <c r="J5917"/>
      <c r="K5917"/>
      <c r="L5917"/>
      <c r="M5917"/>
      <c r="N5917"/>
      <c r="O5917"/>
      <c r="Q5917" t="s">
        <v>25</v>
      </c>
      <c r="R5917" s="1" t="s">
        <v>8816</v>
      </c>
      <c r="S5917" s="1"/>
      <c r="T5917" s="1" t="s">
        <v>184</v>
      </c>
      <c r="U5917" s="1" t="s">
        <v>185</v>
      </c>
      <c r="V5917" t="s">
        <v>29</v>
      </c>
      <c r="W5917"/>
      <c r="X5917" t="s">
        <v>30</v>
      </c>
    </row>
    <row r="5918" spans="2:24">
      <c r="B5918" s="2" t="s">
        <v>8817</v>
      </c>
      <c r="C5918" s="1">
        <v>9872412001</v>
      </c>
      <c r="D5918" s="1"/>
      <c r="E5918" s="1"/>
      <c r="F5918" s="1"/>
      <c r="G5918" s="1" t="s">
        <v>2644</v>
      </c>
      <c r="H5918" s="1" t="s">
        <v>1065</v>
      </c>
      <c r="I5918"/>
      <c r="J5918"/>
      <c r="K5918"/>
      <c r="L5918"/>
      <c r="M5918"/>
      <c r="N5918"/>
      <c r="O5918"/>
      <c r="Q5918" t="s">
        <v>25</v>
      </c>
      <c r="R5918" s="1"/>
      <c r="S5918" s="1"/>
      <c r="T5918" s="1" t="s">
        <v>1779</v>
      </c>
      <c r="U5918" s="1" t="s">
        <v>90</v>
      </c>
      <c r="V5918" t="s">
        <v>29</v>
      </c>
      <c r="W5918"/>
      <c r="X5918" t="s">
        <v>30</v>
      </c>
    </row>
    <row r="5919" spans="2:24">
      <c r="B5919" s="2" t="s">
        <v>8818</v>
      </c>
      <c r="C5919" s="1">
        <v>9827755136</v>
      </c>
      <c r="D5919" s="1"/>
      <c r="E5919" s="1"/>
      <c r="F5919" s="1"/>
      <c r="G5919" s="1" t="s">
        <v>45</v>
      </c>
      <c r="H5919" s="1" t="s">
        <v>46</v>
      </c>
      <c r="I5919"/>
      <c r="J5919"/>
      <c r="K5919"/>
      <c r="L5919"/>
      <c r="M5919"/>
      <c r="N5919"/>
      <c r="O5919"/>
      <c r="Q5919" t="s">
        <v>25</v>
      </c>
      <c r="R5919" s="1" t="s">
        <v>8819</v>
      </c>
      <c r="S5919" s="1"/>
      <c r="T5919" s="1" t="s">
        <v>3522</v>
      </c>
      <c r="U5919" s="1" t="s">
        <v>105</v>
      </c>
      <c r="V5919" t="s">
        <v>29</v>
      </c>
      <c r="W5919"/>
      <c r="X5919" t="s">
        <v>30</v>
      </c>
    </row>
    <row r="5920" spans="2:24">
      <c r="B5920" s="2" t="s">
        <v>8820</v>
      </c>
      <c r="C5920" s="1">
        <v>7983383833</v>
      </c>
      <c r="D5920" s="1"/>
      <c r="E5920" s="1"/>
      <c r="F5920" s="1"/>
      <c r="G5920" s="1" t="s">
        <v>45</v>
      </c>
      <c r="H5920" s="1" t="s">
        <v>331</v>
      </c>
      <c r="I5920"/>
      <c r="J5920"/>
      <c r="K5920"/>
      <c r="L5920"/>
      <c r="M5920"/>
      <c r="N5920"/>
      <c r="O5920"/>
      <c r="Q5920" t="s">
        <v>25</v>
      </c>
      <c r="R5920" s="1" t="s">
        <v>8821</v>
      </c>
      <c r="S5920" s="1"/>
      <c r="T5920" s="1" t="s">
        <v>1515</v>
      </c>
      <c r="U5920" s="1" t="s">
        <v>28</v>
      </c>
      <c r="V5920" t="s">
        <v>29</v>
      </c>
      <c r="W5920"/>
      <c r="X5920" t="s">
        <v>30</v>
      </c>
    </row>
    <row r="5921" spans="2:24">
      <c r="B5921" s="2" t="s">
        <v>8822</v>
      </c>
      <c r="C5921" s="1">
        <v>9810023935</v>
      </c>
      <c r="D5921" s="1"/>
      <c r="E5921" s="1"/>
      <c r="F5921" s="1"/>
      <c r="G5921" s="1" t="s">
        <v>146</v>
      </c>
      <c r="H5921" s="1" t="s">
        <v>247</v>
      </c>
      <c r="I5921"/>
      <c r="J5921"/>
      <c r="K5921"/>
      <c r="L5921"/>
      <c r="M5921"/>
      <c r="N5921"/>
      <c r="O5921"/>
      <c r="Q5921" t="s">
        <v>25</v>
      </c>
      <c r="R5921" s="1" t="s">
        <v>8823</v>
      </c>
      <c r="S5921" s="1"/>
      <c r="T5921" s="1" t="s">
        <v>39</v>
      </c>
      <c r="U5921" s="1" t="s">
        <v>28</v>
      </c>
      <c r="V5921" t="s">
        <v>29</v>
      </c>
      <c r="W5921"/>
      <c r="X5921" t="s">
        <v>30</v>
      </c>
    </row>
    <row r="5922" spans="2:24">
      <c r="B5922" s="2" t="s">
        <v>8824</v>
      </c>
      <c r="C5922" s="1">
        <v>9783527182</v>
      </c>
      <c r="D5922" s="1"/>
      <c r="E5922" s="1"/>
      <c r="F5922" s="1"/>
      <c r="G5922" s="1" t="s">
        <v>72</v>
      </c>
      <c r="H5922" s="1" t="s">
        <v>57</v>
      </c>
      <c r="I5922"/>
      <c r="J5922"/>
      <c r="K5922"/>
      <c r="L5922"/>
      <c r="M5922"/>
      <c r="N5922"/>
      <c r="O5922"/>
      <c r="Q5922" t="s">
        <v>25</v>
      </c>
      <c r="R5922" s="1" t="s">
        <v>8825</v>
      </c>
      <c r="S5922" s="1"/>
      <c r="T5922" s="1" t="s">
        <v>42</v>
      </c>
      <c r="U5922" s="1" t="s">
        <v>43</v>
      </c>
      <c r="V5922" t="s">
        <v>29</v>
      </c>
      <c r="W5922"/>
      <c r="X5922" t="s">
        <v>30</v>
      </c>
    </row>
    <row r="5923" spans="2:24">
      <c r="B5923" s="2" t="s">
        <v>8826</v>
      </c>
      <c r="C5923" s="1">
        <v>9650703400</v>
      </c>
      <c r="D5923" s="1"/>
      <c r="E5923" s="1"/>
      <c r="F5923" s="1"/>
      <c r="G5923" s="1" t="s">
        <v>146</v>
      </c>
      <c r="H5923" s="1" t="s">
        <v>247</v>
      </c>
      <c r="I5923"/>
      <c r="J5923"/>
      <c r="K5923"/>
      <c r="L5923"/>
      <c r="M5923"/>
      <c r="N5923"/>
      <c r="O5923"/>
      <c r="Q5923" t="s">
        <v>25</v>
      </c>
      <c r="R5923" s="1"/>
      <c r="S5923" s="1"/>
      <c r="T5923" s="1" t="s">
        <v>73</v>
      </c>
      <c r="U5923" s="1" t="s">
        <v>53</v>
      </c>
      <c r="V5923" t="s">
        <v>29</v>
      </c>
      <c r="W5923"/>
      <c r="X5923" t="s">
        <v>30</v>
      </c>
    </row>
    <row r="5924" spans="2:24">
      <c r="B5924" s="2" t="s">
        <v>8827</v>
      </c>
      <c r="C5924" s="1">
        <v>9886388787</v>
      </c>
      <c r="D5924" s="1"/>
      <c r="E5924" s="1"/>
      <c r="F5924" s="1"/>
      <c r="G5924" s="1" t="s">
        <v>45</v>
      </c>
      <c r="H5924" s="1" t="s">
        <v>743</v>
      </c>
      <c r="I5924"/>
      <c r="J5924"/>
      <c r="K5924"/>
      <c r="L5924"/>
      <c r="M5924"/>
      <c r="N5924"/>
      <c r="O5924"/>
      <c r="Q5924" t="s">
        <v>25</v>
      </c>
      <c r="R5924" s="1"/>
      <c r="S5924" s="1"/>
      <c r="T5924" s="1" t="s">
        <v>631</v>
      </c>
      <c r="U5924" s="1" t="s">
        <v>102</v>
      </c>
      <c r="V5924" t="s">
        <v>29</v>
      </c>
      <c r="W5924"/>
      <c r="X5924" t="s">
        <v>30</v>
      </c>
    </row>
    <row r="5925" spans="2:24">
      <c r="B5925" s="2" t="s">
        <v>8828</v>
      </c>
      <c r="C5925" s="1">
        <v>9557762626</v>
      </c>
      <c r="D5925" s="1"/>
      <c r="E5925" s="1"/>
      <c r="F5925" s="1"/>
      <c r="G5925" s="1" t="s">
        <v>146</v>
      </c>
      <c r="H5925" s="1" t="s">
        <v>331</v>
      </c>
      <c r="I5925"/>
      <c r="J5925"/>
      <c r="K5925"/>
      <c r="L5925"/>
      <c r="M5925"/>
      <c r="N5925"/>
      <c r="O5925"/>
      <c r="Q5925" t="s">
        <v>25</v>
      </c>
      <c r="R5925" s="1"/>
      <c r="S5925" s="1"/>
      <c r="T5925" s="1" t="s">
        <v>6813</v>
      </c>
      <c r="U5925" s="1" t="s">
        <v>28</v>
      </c>
      <c r="V5925" t="s">
        <v>29</v>
      </c>
      <c r="W5925"/>
      <c r="X5925" t="s">
        <v>30</v>
      </c>
    </row>
    <row r="5926" spans="2:24">
      <c r="B5926" s="2" t="s">
        <v>8829</v>
      </c>
      <c r="C5926" s="1">
        <v>9326987707</v>
      </c>
      <c r="D5926" s="1"/>
      <c r="E5926" s="1"/>
      <c r="F5926" s="1"/>
      <c r="G5926" s="1" t="s">
        <v>45</v>
      </c>
      <c r="H5926" s="1" t="s">
        <v>247</v>
      </c>
      <c r="I5926"/>
      <c r="J5926"/>
      <c r="K5926"/>
      <c r="L5926"/>
      <c r="M5926"/>
      <c r="N5926"/>
      <c r="O5926"/>
      <c r="Q5926" t="s">
        <v>25</v>
      </c>
      <c r="R5926" s="1" t="s">
        <v>8830</v>
      </c>
      <c r="S5926" s="1"/>
      <c r="T5926" s="1" t="s">
        <v>3770</v>
      </c>
      <c r="U5926" s="1" t="s">
        <v>33</v>
      </c>
      <c r="V5926" t="s">
        <v>29</v>
      </c>
      <c r="W5926"/>
      <c r="X5926" t="s">
        <v>30</v>
      </c>
    </row>
    <row r="5927" spans="2:24">
      <c r="B5927" s="2" t="s">
        <v>8831</v>
      </c>
      <c r="C5927" s="1">
        <v>9911193524</v>
      </c>
      <c r="D5927" s="1"/>
      <c r="E5927" s="1"/>
      <c r="F5927" s="1"/>
      <c r="G5927" s="1" t="s">
        <v>146</v>
      </c>
      <c r="H5927" s="1" t="s">
        <v>476</v>
      </c>
      <c r="I5927"/>
      <c r="J5927"/>
      <c r="K5927"/>
      <c r="L5927"/>
      <c r="M5927"/>
      <c r="N5927"/>
      <c r="O5927"/>
      <c r="Q5927" t="s">
        <v>25</v>
      </c>
      <c r="R5927" s="1"/>
      <c r="S5927" s="1"/>
      <c r="T5927" s="1" t="s">
        <v>356</v>
      </c>
      <c r="U5927" s="1" t="s">
        <v>78</v>
      </c>
      <c r="V5927" t="s">
        <v>29</v>
      </c>
      <c r="W5927"/>
      <c r="X5927" t="s">
        <v>30</v>
      </c>
    </row>
    <row r="5928" spans="2:24">
      <c r="B5928" s="2" t="s">
        <v>8832</v>
      </c>
      <c r="C5928" s="1"/>
      <c r="D5928" s="1"/>
      <c r="E5928" s="1"/>
      <c r="F5928" s="1"/>
      <c r="G5928" s="1" t="s">
        <v>72</v>
      </c>
      <c r="H5928" s="1" t="s">
        <v>46</v>
      </c>
      <c r="I5928"/>
      <c r="J5928"/>
      <c r="K5928"/>
      <c r="L5928"/>
      <c r="M5928"/>
      <c r="N5928"/>
      <c r="O5928"/>
      <c r="Q5928" t="s">
        <v>25</v>
      </c>
      <c r="R5928" s="1"/>
      <c r="S5928" s="1"/>
      <c r="T5928" s="1" t="s">
        <v>39</v>
      </c>
      <c r="U5928" s="1" t="s">
        <v>28</v>
      </c>
      <c r="V5928" t="s">
        <v>29</v>
      </c>
      <c r="W5928"/>
      <c r="X5928" t="s">
        <v>30</v>
      </c>
    </row>
    <row r="5929" spans="2:24">
      <c r="B5929" s="2" t="s">
        <v>8833</v>
      </c>
      <c r="C5929" s="1">
        <f>917385578804</f>
        <v>917385578804</v>
      </c>
      <c r="D5929" s="1"/>
      <c r="E5929" s="1"/>
      <c r="F5929" s="1"/>
      <c r="G5929" s="1" t="s">
        <v>72</v>
      </c>
      <c r="H5929" s="1" t="s">
        <v>231</v>
      </c>
      <c r="I5929"/>
      <c r="J5929"/>
      <c r="K5929"/>
      <c r="L5929"/>
      <c r="M5929"/>
      <c r="N5929"/>
      <c r="O5929"/>
      <c r="Q5929" t="s">
        <v>25</v>
      </c>
      <c r="R5929" s="1" t="s">
        <v>8834</v>
      </c>
      <c r="S5929" s="1"/>
      <c r="T5929" s="1" t="s">
        <v>8835</v>
      </c>
      <c r="U5929" s="1" t="s">
        <v>319</v>
      </c>
      <c r="V5929" t="s">
        <v>29</v>
      </c>
      <c r="W5929"/>
      <c r="X5929" t="s">
        <v>30</v>
      </c>
    </row>
    <row r="5930" spans="2:24">
      <c r="B5930" s="2" t="s">
        <v>8836</v>
      </c>
      <c r="C5930" s="1">
        <v>9891487864</v>
      </c>
      <c r="D5930" s="1"/>
      <c r="E5930" s="1"/>
      <c r="F5930" s="1"/>
      <c r="G5930" s="1" t="s">
        <v>45</v>
      </c>
      <c r="H5930" s="1" t="s">
        <v>476</v>
      </c>
      <c r="I5930"/>
      <c r="J5930"/>
      <c r="K5930"/>
      <c r="L5930"/>
      <c r="M5930"/>
      <c r="N5930"/>
      <c r="O5930"/>
      <c r="Q5930" t="s">
        <v>25</v>
      </c>
      <c r="R5930" s="1" t="s">
        <v>8837</v>
      </c>
      <c r="S5930" s="1"/>
      <c r="T5930" s="1" t="s">
        <v>93</v>
      </c>
      <c r="U5930" s="1" t="s">
        <v>53</v>
      </c>
      <c r="V5930" t="s">
        <v>29</v>
      </c>
      <c r="W5930"/>
      <c r="X5930" t="s">
        <v>30</v>
      </c>
    </row>
    <row r="5931" spans="2:24">
      <c r="B5931" s="2" t="s">
        <v>8838</v>
      </c>
      <c r="C5931" s="1">
        <v>9564688800</v>
      </c>
      <c r="D5931" s="1"/>
      <c r="E5931" s="1"/>
      <c r="F5931" s="1"/>
      <c r="G5931" s="1" t="s">
        <v>45</v>
      </c>
      <c r="H5931" s="1" t="s">
        <v>510</v>
      </c>
      <c r="I5931"/>
      <c r="J5931"/>
      <c r="K5931"/>
      <c r="L5931"/>
      <c r="M5931"/>
      <c r="N5931"/>
      <c r="O5931"/>
      <c r="Q5931" t="s">
        <v>25</v>
      </c>
      <c r="R5931" s="1" t="s">
        <v>8839</v>
      </c>
      <c r="S5931" s="1"/>
      <c r="T5931" s="1" t="s">
        <v>3377</v>
      </c>
      <c r="U5931" s="1" t="s">
        <v>70</v>
      </c>
      <c r="V5931" t="s">
        <v>29</v>
      </c>
      <c r="W5931"/>
      <c r="X5931" t="s">
        <v>30</v>
      </c>
    </row>
    <row r="5932" spans="2:24">
      <c r="B5932" s="2" t="s">
        <v>8840</v>
      </c>
      <c r="C5932" s="1">
        <f>918866279931</f>
        <v>918866279931</v>
      </c>
      <c r="D5932" s="1"/>
      <c r="E5932" s="1"/>
      <c r="F5932" s="1"/>
      <c r="G5932" s="1" t="s">
        <v>45</v>
      </c>
      <c r="H5932" s="1" t="s">
        <v>57</v>
      </c>
      <c r="I5932"/>
      <c r="J5932"/>
      <c r="K5932"/>
      <c r="L5932"/>
      <c r="M5932"/>
      <c r="N5932"/>
      <c r="O5932"/>
      <c r="Q5932" t="s">
        <v>25</v>
      </c>
      <c r="R5932" s="1"/>
      <c r="S5932" s="1"/>
      <c r="T5932" s="1" t="s">
        <v>2583</v>
      </c>
      <c r="U5932" s="1" t="s">
        <v>116</v>
      </c>
      <c r="V5932" t="s">
        <v>29</v>
      </c>
      <c r="W5932"/>
      <c r="X5932" t="s">
        <v>30</v>
      </c>
    </row>
    <row r="5933" spans="2:24">
      <c r="B5933" s="2" t="s">
        <v>8841</v>
      </c>
      <c r="C5933" s="1">
        <v>9869148077</v>
      </c>
      <c r="D5933" s="1"/>
      <c r="E5933" s="1"/>
      <c r="F5933" s="1"/>
      <c r="G5933" s="1" t="s">
        <v>146</v>
      </c>
      <c r="H5933" s="1" t="s">
        <v>331</v>
      </c>
      <c r="I5933"/>
      <c r="J5933"/>
      <c r="K5933"/>
      <c r="L5933"/>
      <c r="M5933"/>
      <c r="N5933"/>
      <c r="O5933"/>
      <c r="Q5933" t="s">
        <v>25</v>
      </c>
      <c r="R5933" s="1" t="s">
        <v>8842</v>
      </c>
      <c r="S5933" s="1"/>
      <c r="T5933" s="1" t="s">
        <v>211</v>
      </c>
      <c r="U5933" s="1" t="s">
        <v>33</v>
      </c>
      <c r="V5933" t="s">
        <v>29</v>
      </c>
      <c r="W5933"/>
      <c r="X5933" t="s">
        <v>30</v>
      </c>
    </row>
    <row r="5934" spans="2:24">
      <c r="B5934" s="2" t="s">
        <v>8843</v>
      </c>
      <c r="C5934" s="1">
        <f>919953010974</f>
        <v>919953010974</v>
      </c>
      <c r="D5934" s="1"/>
      <c r="E5934" s="1"/>
      <c r="F5934" s="1"/>
      <c r="G5934" s="1" t="s">
        <v>45</v>
      </c>
      <c r="H5934" s="1" t="s">
        <v>695</v>
      </c>
      <c r="I5934"/>
      <c r="J5934"/>
      <c r="K5934"/>
      <c r="L5934"/>
      <c r="M5934"/>
      <c r="N5934"/>
      <c r="O5934"/>
      <c r="Q5934" t="s">
        <v>25</v>
      </c>
      <c r="R5934" s="1"/>
      <c r="S5934" s="1"/>
      <c r="T5934" s="1" t="s">
        <v>637</v>
      </c>
      <c r="U5934" s="1" t="s">
        <v>158</v>
      </c>
      <c r="V5934" t="s">
        <v>29</v>
      </c>
      <c r="W5934"/>
      <c r="X5934" t="s">
        <v>30</v>
      </c>
    </row>
    <row r="5935" spans="2:24">
      <c r="B5935" s="2" t="s">
        <v>8844</v>
      </c>
      <c r="C5935" s="1">
        <v>7021935692</v>
      </c>
      <c r="D5935" s="1"/>
      <c r="E5935" s="1"/>
      <c r="F5935" s="1"/>
      <c r="G5935" s="1" t="s">
        <v>45</v>
      </c>
      <c r="H5935" s="1" t="s">
        <v>247</v>
      </c>
      <c r="I5935"/>
      <c r="J5935"/>
      <c r="K5935"/>
      <c r="L5935"/>
      <c r="M5935"/>
      <c r="N5935"/>
      <c r="O5935"/>
      <c r="Q5935" t="s">
        <v>25</v>
      </c>
      <c r="R5935" s="1" t="s">
        <v>8845</v>
      </c>
      <c r="S5935" s="1"/>
      <c r="T5935" s="1" t="s">
        <v>32</v>
      </c>
      <c r="U5935" s="1" t="s">
        <v>33</v>
      </c>
      <c r="V5935" t="s">
        <v>29</v>
      </c>
      <c r="W5935"/>
      <c r="X5935" t="s">
        <v>30</v>
      </c>
    </row>
    <row r="5936" spans="2:24">
      <c r="B5936" s="2" t="s">
        <v>8846</v>
      </c>
      <c r="C5936" s="1">
        <v>9829591447</v>
      </c>
      <c r="D5936" s="1"/>
      <c r="E5936" s="1"/>
      <c r="F5936" s="1"/>
      <c r="G5936" s="1" t="s">
        <v>1216</v>
      </c>
      <c r="H5936" s="1" t="s">
        <v>46</v>
      </c>
      <c r="I5936"/>
      <c r="J5936"/>
      <c r="K5936"/>
      <c r="L5936"/>
      <c r="M5936"/>
      <c r="N5936"/>
      <c r="O5936"/>
      <c r="Q5936" t="s">
        <v>25</v>
      </c>
      <c r="R5936" s="1" t="s">
        <v>8847</v>
      </c>
      <c r="S5936" s="1"/>
      <c r="T5936" s="1" t="s">
        <v>2165</v>
      </c>
      <c r="U5936" s="1" t="s">
        <v>43</v>
      </c>
      <c r="V5936" t="s">
        <v>29</v>
      </c>
      <c r="W5936"/>
      <c r="X5936" t="s">
        <v>30</v>
      </c>
    </row>
    <row r="5937" spans="2:24">
      <c r="B5937" s="2" t="s">
        <v>8848</v>
      </c>
      <c r="C5937" s="1">
        <v>9988250811</v>
      </c>
      <c r="D5937" s="1"/>
      <c r="E5937" s="1"/>
      <c r="F5937" s="1"/>
      <c r="G5937" s="1" t="s">
        <v>146</v>
      </c>
      <c r="H5937" s="1" t="s">
        <v>247</v>
      </c>
      <c r="I5937"/>
      <c r="J5937"/>
      <c r="K5937"/>
      <c r="L5937"/>
      <c r="M5937"/>
      <c r="N5937"/>
      <c r="O5937"/>
      <c r="Q5937" t="s">
        <v>25</v>
      </c>
      <c r="R5937" s="1"/>
      <c r="S5937" s="1"/>
      <c r="T5937" s="1" t="s">
        <v>4670</v>
      </c>
      <c r="U5937" s="1" t="s">
        <v>90</v>
      </c>
      <c r="V5937" t="s">
        <v>29</v>
      </c>
      <c r="W5937"/>
      <c r="X5937" t="s">
        <v>30</v>
      </c>
    </row>
    <row r="5938" spans="2:24">
      <c r="B5938" s="2" t="s">
        <v>8849</v>
      </c>
      <c r="C5938" s="1">
        <v>9015810407</v>
      </c>
      <c r="D5938" s="1"/>
      <c r="E5938" s="1"/>
      <c r="F5938" s="1"/>
      <c r="G5938" s="1" t="s">
        <v>731</v>
      </c>
      <c r="H5938" s="1" t="s">
        <v>46</v>
      </c>
      <c r="I5938"/>
      <c r="J5938"/>
      <c r="K5938"/>
      <c r="L5938"/>
      <c r="M5938"/>
      <c r="N5938"/>
      <c r="O5938"/>
      <c r="Q5938" t="s">
        <v>25</v>
      </c>
      <c r="R5938" s="1"/>
      <c r="S5938" s="1"/>
      <c r="T5938" s="1" t="s">
        <v>8850</v>
      </c>
      <c r="U5938" s="1" t="s">
        <v>116</v>
      </c>
      <c r="V5938" t="s">
        <v>29</v>
      </c>
      <c r="W5938"/>
      <c r="X5938" t="s">
        <v>30</v>
      </c>
    </row>
    <row r="5939" spans="2:24">
      <c r="B5939" s="2" t="s">
        <v>8851</v>
      </c>
      <c r="C5939" s="1">
        <v>9897253333</v>
      </c>
      <c r="D5939" s="1"/>
      <c r="E5939" s="1"/>
      <c r="F5939" s="1"/>
      <c r="G5939" s="1" t="s">
        <v>146</v>
      </c>
      <c r="H5939" s="1" t="s">
        <v>247</v>
      </c>
      <c r="I5939"/>
      <c r="J5939"/>
      <c r="K5939"/>
      <c r="L5939"/>
      <c r="M5939"/>
      <c r="N5939"/>
      <c r="O5939"/>
      <c r="Q5939" t="s">
        <v>25</v>
      </c>
      <c r="R5939" s="1"/>
      <c r="S5939" s="1"/>
      <c r="T5939" s="1" t="s">
        <v>6813</v>
      </c>
      <c r="U5939" s="1" t="s">
        <v>28</v>
      </c>
      <c r="V5939" t="s">
        <v>29</v>
      </c>
      <c r="W5939"/>
      <c r="X5939" t="s">
        <v>30</v>
      </c>
    </row>
    <row r="5940" spans="2:24">
      <c r="B5940" s="2" t="s">
        <v>8852</v>
      </c>
      <c r="C5940" s="1">
        <v>9850599851</v>
      </c>
      <c r="D5940" s="1"/>
      <c r="E5940" s="1"/>
      <c r="F5940" s="1"/>
      <c r="G5940" s="1" t="s">
        <v>45</v>
      </c>
      <c r="H5940" s="1" t="s">
        <v>57</v>
      </c>
      <c r="I5940"/>
      <c r="J5940"/>
      <c r="K5940"/>
      <c r="L5940"/>
      <c r="M5940"/>
      <c r="N5940"/>
      <c r="O5940"/>
      <c r="Q5940" t="s">
        <v>25</v>
      </c>
      <c r="R5940" s="1"/>
      <c r="S5940" s="1"/>
      <c r="T5940" s="1" t="s">
        <v>305</v>
      </c>
      <c r="U5940" s="1" t="s">
        <v>33</v>
      </c>
      <c r="V5940" t="s">
        <v>29</v>
      </c>
      <c r="W5940"/>
      <c r="X5940" t="s">
        <v>30</v>
      </c>
    </row>
    <row r="5941" spans="2:24">
      <c r="B5941" s="2" t="s">
        <v>8853</v>
      </c>
      <c r="C5941" s="1">
        <v>9978941855</v>
      </c>
      <c r="D5941" s="1"/>
      <c r="E5941" s="1"/>
      <c r="F5941" s="1"/>
      <c r="G5941" s="1" t="s">
        <v>45</v>
      </c>
      <c r="H5941" s="1" t="s">
        <v>1268</v>
      </c>
      <c r="I5941"/>
      <c r="J5941"/>
      <c r="K5941"/>
      <c r="L5941"/>
      <c r="M5941"/>
      <c r="N5941"/>
      <c r="O5941"/>
      <c r="Q5941" t="s">
        <v>25</v>
      </c>
      <c r="R5941" s="1" t="s">
        <v>8854</v>
      </c>
      <c r="S5941" s="1"/>
      <c r="T5941" s="1" t="s">
        <v>128</v>
      </c>
      <c r="U5941" s="1" t="s">
        <v>43</v>
      </c>
      <c r="V5941" t="s">
        <v>29</v>
      </c>
      <c r="W5941"/>
      <c r="X5941" t="s">
        <v>30</v>
      </c>
    </row>
    <row r="5942" spans="2:24">
      <c r="B5942" s="2" t="s">
        <v>8855</v>
      </c>
      <c r="C5942" s="1">
        <v>8439374846</v>
      </c>
      <c r="D5942" s="1"/>
      <c r="E5942" s="1"/>
      <c r="F5942" s="1"/>
      <c r="G5942" s="1" t="s">
        <v>146</v>
      </c>
      <c r="H5942" s="1" t="s">
        <v>247</v>
      </c>
      <c r="I5942"/>
      <c r="J5942"/>
      <c r="K5942"/>
      <c r="L5942"/>
      <c r="M5942"/>
      <c r="N5942"/>
      <c r="O5942"/>
      <c r="Q5942" t="s">
        <v>25</v>
      </c>
      <c r="R5942" s="1"/>
      <c r="S5942" s="1"/>
      <c r="T5942" s="1" t="s">
        <v>6447</v>
      </c>
      <c r="U5942" s="1" t="s">
        <v>28</v>
      </c>
      <c r="V5942" t="s">
        <v>29</v>
      </c>
      <c r="W5942"/>
      <c r="X5942" t="s">
        <v>30</v>
      </c>
    </row>
    <row r="5943" spans="2:24">
      <c r="B5943" s="2" t="s">
        <v>8856</v>
      </c>
      <c r="C5943" s="1">
        <v>9136040507</v>
      </c>
      <c r="D5943" s="1"/>
      <c r="E5943" s="1"/>
      <c r="F5943" s="1"/>
      <c r="G5943" s="1" t="s">
        <v>146</v>
      </c>
      <c r="H5943" s="1" t="s">
        <v>247</v>
      </c>
      <c r="I5943"/>
      <c r="J5943"/>
      <c r="K5943"/>
      <c r="L5943"/>
      <c r="M5943"/>
      <c r="N5943"/>
      <c r="O5943"/>
      <c r="Q5943" t="s">
        <v>25</v>
      </c>
      <c r="R5943" s="1" t="s">
        <v>8857</v>
      </c>
      <c r="S5943" s="1"/>
      <c r="T5943" s="1" t="s">
        <v>211</v>
      </c>
      <c r="U5943" s="1" t="s">
        <v>33</v>
      </c>
      <c r="V5943" t="s">
        <v>29</v>
      </c>
      <c r="W5943"/>
      <c r="X5943" t="s">
        <v>30</v>
      </c>
    </row>
    <row r="5944" spans="2:24">
      <c r="B5944" s="2" t="s">
        <v>8858</v>
      </c>
      <c r="C5944" s="1">
        <v>9924360834</v>
      </c>
      <c r="D5944" s="1"/>
      <c r="E5944" s="1"/>
      <c r="F5944" s="1"/>
      <c r="G5944" s="1" t="s">
        <v>45</v>
      </c>
      <c r="H5944" s="1" t="s">
        <v>46</v>
      </c>
      <c r="I5944"/>
      <c r="J5944"/>
      <c r="K5944"/>
      <c r="L5944"/>
      <c r="M5944"/>
      <c r="N5944"/>
      <c r="O5944"/>
      <c r="Q5944" t="s">
        <v>25</v>
      </c>
      <c r="R5944" s="1"/>
      <c r="S5944" s="1"/>
      <c r="T5944" s="1" t="s">
        <v>1506</v>
      </c>
      <c r="U5944" s="1" t="s">
        <v>116</v>
      </c>
      <c r="V5944" t="s">
        <v>29</v>
      </c>
      <c r="W5944"/>
      <c r="X5944" t="s">
        <v>30</v>
      </c>
    </row>
    <row r="5945" spans="2:24">
      <c r="B5945" s="2" t="s">
        <v>8859</v>
      </c>
      <c r="C5945" s="1">
        <v>8562066666</v>
      </c>
      <c r="D5945" s="1"/>
      <c r="E5945" s="1"/>
      <c r="F5945" s="1"/>
      <c r="G5945" s="1" t="s">
        <v>72</v>
      </c>
      <c r="H5945" s="1" t="s">
        <v>46</v>
      </c>
      <c r="I5945"/>
      <c r="J5945"/>
      <c r="K5945"/>
      <c r="L5945"/>
      <c r="M5945"/>
      <c r="N5945"/>
      <c r="O5945"/>
      <c r="Q5945" t="s">
        <v>25</v>
      </c>
      <c r="R5945" s="1"/>
      <c r="S5945" s="1"/>
      <c r="T5945" s="1" t="s">
        <v>950</v>
      </c>
      <c r="U5945" s="1" t="s">
        <v>43</v>
      </c>
      <c r="V5945" t="s">
        <v>29</v>
      </c>
      <c r="W5945"/>
      <c r="X5945" t="s">
        <v>30</v>
      </c>
    </row>
    <row r="5946" spans="2:24">
      <c r="B5946" s="2" t="s">
        <v>8860</v>
      </c>
      <c r="C5946" s="1">
        <v>9822867605</v>
      </c>
      <c r="D5946" s="1"/>
      <c r="E5946" s="1"/>
      <c r="F5946" s="1"/>
      <c r="G5946" s="1" t="s">
        <v>45</v>
      </c>
      <c r="H5946" s="1" t="s">
        <v>57</v>
      </c>
      <c r="I5946"/>
      <c r="J5946"/>
      <c r="K5946"/>
      <c r="L5946"/>
      <c r="M5946"/>
      <c r="N5946"/>
      <c r="O5946"/>
      <c r="Q5946" t="s">
        <v>25</v>
      </c>
      <c r="R5946" s="1"/>
      <c r="S5946" s="1"/>
      <c r="T5946" s="1" t="s">
        <v>2921</v>
      </c>
      <c r="U5946" s="1" t="s">
        <v>33</v>
      </c>
      <c r="V5946" t="s">
        <v>29</v>
      </c>
      <c r="W5946"/>
      <c r="X5946" t="s">
        <v>30</v>
      </c>
    </row>
    <row r="5947" spans="2:24">
      <c r="B5947" s="2" t="s">
        <v>8861</v>
      </c>
      <c r="C5947" s="1">
        <v>9021052595</v>
      </c>
      <c r="D5947" s="1"/>
      <c r="E5947" s="1"/>
      <c r="F5947" s="1"/>
      <c r="G5947" s="1" t="s">
        <v>45</v>
      </c>
      <c r="H5947" s="1" t="s">
        <v>57</v>
      </c>
      <c r="I5947"/>
      <c r="J5947"/>
      <c r="K5947"/>
      <c r="L5947"/>
      <c r="M5947"/>
      <c r="N5947"/>
      <c r="O5947"/>
      <c r="Q5947" t="s">
        <v>25</v>
      </c>
      <c r="R5947" s="1"/>
      <c r="S5947" s="1"/>
      <c r="T5947" s="1" t="s">
        <v>137</v>
      </c>
      <c r="U5947" s="1" t="s">
        <v>33</v>
      </c>
      <c r="V5947" t="s">
        <v>29</v>
      </c>
      <c r="W5947"/>
      <c r="X5947" t="s">
        <v>30</v>
      </c>
    </row>
    <row r="5948" spans="2:24">
      <c r="B5948" s="2" t="s">
        <v>8862</v>
      </c>
      <c r="C5948" s="1">
        <f>919540696780</f>
        <v>919540696780</v>
      </c>
      <c r="D5948" s="1"/>
      <c r="E5948" s="1"/>
      <c r="F5948" s="1"/>
      <c r="G5948" s="1" t="s">
        <v>72</v>
      </c>
      <c r="H5948" s="1" t="s">
        <v>46</v>
      </c>
      <c r="I5948"/>
      <c r="J5948"/>
      <c r="K5948"/>
      <c r="L5948"/>
      <c r="M5948"/>
      <c r="N5948"/>
      <c r="O5948"/>
      <c r="Q5948" t="s">
        <v>25</v>
      </c>
      <c r="R5948" s="1"/>
      <c r="S5948" s="1"/>
      <c r="T5948" s="1" t="s">
        <v>73</v>
      </c>
      <c r="U5948" s="1" t="s">
        <v>53</v>
      </c>
      <c r="V5948" t="s">
        <v>29</v>
      </c>
      <c r="W5948"/>
      <c r="X5948" t="s">
        <v>30</v>
      </c>
    </row>
    <row r="5949" spans="2:24">
      <c r="B5949" s="2" t="s">
        <v>8863</v>
      </c>
      <c r="C5949" s="1">
        <v>9356377347</v>
      </c>
      <c r="D5949" s="1"/>
      <c r="E5949" s="1"/>
      <c r="F5949" s="1"/>
      <c r="G5949" s="1" t="s">
        <v>45</v>
      </c>
      <c r="H5949" s="1" t="s">
        <v>57</v>
      </c>
      <c r="I5949"/>
      <c r="J5949"/>
      <c r="K5949"/>
      <c r="L5949"/>
      <c r="M5949"/>
      <c r="N5949"/>
      <c r="O5949"/>
      <c r="Q5949" t="s">
        <v>25</v>
      </c>
      <c r="R5949" s="1"/>
      <c r="S5949" s="1"/>
      <c r="T5949" s="1" t="s">
        <v>211</v>
      </c>
      <c r="U5949" s="1" t="s">
        <v>33</v>
      </c>
      <c r="V5949" t="s">
        <v>29</v>
      </c>
      <c r="W5949"/>
      <c r="X5949" t="s">
        <v>30</v>
      </c>
    </row>
    <row r="5950" spans="2:24">
      <c r="B5950" s="2" t="s">
        <v>8864</v>
      </c>
      <c r="C5950" s="1">
        <v>8005229207</v>
      </c>
      <c r="D5950" s="1"/>
      <c r="E5950" s="1"/>
      <c r="F5950" s="1"/>
      <c r="G5950" s="1" t="s">
        <v>45</v>
      </c>
      <c r="H5950" s="1" t="s">
        <v>476</v>
      </c>
      <c r="I5950"/>
      <c r="J5950"/>
      <c r="K5950"/>
      <c r="L5950"/>
      <c r="M5950"/>
      <c r="N5950"/>
      <c r="O5950"/>
      <c r="Q5950" t="s">
        <v>25</v>
      </c>
      <c r="R5950" s="1" t="s">
        <v>8865</v>
      </c>
      <c r="S5950" s="1"/>
      <c r="T5950" s="1" t="s">
        <v>281</v>
      </c>
      <c r="U5950" s="1" t="s">
        <v>28</v>
      </c>
      <c r="V5950" t="s">
        <v>29</v>
      </c>
      <c r="W5950"/>
      <c r="X5950" t="s">
        <v>30</v>
      </c>
    </row>
    <row r="5951" spans="2:24">
      <c r="B5951" s="2" t="s">
        <v>8866</v>
      </c>
      <c r="C5951" s="1">
        <v>9911190344</v>
      </c>
      <c r="D5951" s="1"/>
      <c r="E5951" s="1"/>
      <c r="F5951" s="1"/>
      <c r="G5951" s="1" t="s">
        <v>45</v>
      </c>
      <c r="H5951" s="1" t="s">
        <v>510</v>
      </c>
      <c r="I5951"/>
      <c r="J5951"/>
      <c r="K5951"/>
      <c r="L5951"/>
      <c r="M5951"/>
      <c r="N5951"/>
      <c r="O5951"/>
      <c r="Q5951" t="s">
        <v>25</v>
      </c>
      <c r="R5951" s="1"/>
      <c r="S5951" s="1"/>
      <c r="T5951" s="1" t="s">
        <v>84</v>
      </c>
      <c r="U5951" s="1" t="s">
        <v>53</v>
      </c>
      <c r="V5951" t="s">
        <v>29</v>
      </c>
      <c r="W5951"/>
      <c r="X5951" t="s">
        <v>30</v>
      </c>
    </row>
    <row r="5952" spans="2:24">
      <c r="B5952" s="2" t="s">
        <v>8867</v>
      </c>
      <c r="C5952" s="1">
        <v>9998277662</v>
      </c>
      <c r="D5952" s="1"/>
      <c r="E5952" s="1"/>
      <c r="F5952" s="1"/>
      <c r="G5952" s="1" t="s">
        <v>56</v>
      </c>
      <c r="H5952" s="1" t="s">
        <v>46</v>
      </c>
      <c r="I5952"/>
      <c r="J5952"/>
      <c r="K5952"/>
      <c r="L5952"/>
      <c r="M5952"/>
      <c r="N5952"/>
      <c r="O5952"/>
      <c r="Q5952" t="s">
        <v>25</v>
      </c>
      <c r="R5952" s="1"/>
      <c r="S5952" s="1"/>
      <c r="T5952" s="1" t="s">
        <v>115</v>
      </c>
      <c r="U5952" s="1" t="s">
        <v>116</v>
      </c>
      <c r="V5952" t="s">
        <v>29</v>
      </c>
      <c r="W5952"/>
      <c r="X5952" t="s">
        <v>30</v>
      </c>
    </row>
    <row r="5953" spans="2:24">
      <c r="B5953" s="2" t="s">
        <v>8868</v>
      </c>
      <c r="C5953" s="1">
        <v>9411017652</v>
      </c>
      <c r="D5953" s="1"/>
      <c r="E5953" s="1"/>
      <c r="F5953" s="1"/>
      <c r="G5953" s="1" t="s">
        <v>45</v>
      </c>
      <c r="H5953" s="1" t="s">
        <v>247</v>
      </c>
      <c r="I5953"/>
      <c r="J5953"/>
      <c r="K5953"/>
      <c r="L5953"/>
      <c r="M5953"/>
      <c r="N5953"/>
      <c r="O5953"/>
      <c r="Q5953" t="s">
        <v>25</v>
      </c>
      <c r="R5953" s="1"/>
      <c r="S5953" s="1"/>
      <c r="T5953" s="1" t="s">
        <v>8869</v>
      </c>
      <c r="U5953" s="1" t="s">
        <v>28</v>
      </c>
      <c r="V5953" t="s">
        <v>29</v>
      </c>
      <c r="W5953"/>
      <c r="X5953" t="s">
        <v>30</v>
      </c>
    </row>
    <row r="5954" spans="2:24">
      <c r="B5954" s="2" t="s">
        <v>8870</v>
      </c>
      <c r="C5954" s="1">
        <v>9173118448</v>
      </c>
      <c r="D5954" s="1"/>
      <c r="E5954" s="1"/>
      <c r="F5954" s="1"/>
      <c r="G5954" s="1" t="s">
        <v>45</v>
      </c>
      <c r="H5954" s="1" t="s">
        <v>247</v>
      </c>
      <c r="I5954"/>
      <c r="J5954"/>
      <c r="K5954"/>
      <c r="L5954"/>
      <c r="M5954"/>
      <c r="N5954"/>
      <c r="O5954"/>
      <c r="Q5954" t="s">
        <v>25</v>
      </c>
      <c r="R5954" s="1"/>
      <c r="S5954" s="1"/>
      <c r="T5954" s="1" t="s">
        <v>1278</v>
      </c>
      <c r="U5954" s="1" t="s">
        <v>116</v>
      </c>
      <c r="V5954" t="s">
        <v>29</v>
      </c>
      <c r="W5954"/>
      <c r="X5954" t="s">
        <v>30</v>
      </c>
    </row>
    <row r="5955" spans="2:24">
      <c r="B5955" s="2" t="s">
        <v>8871</v>
      </c>
      <c r="C5955" s="1">
        <v>9840173973</v>
      </c>
      <c r="D5955" s="1"/>
      <c r="E5955" s="1"/>
      <c r="F5955" s="1"/>
      <c r="G5955" s="1" t="s">
        <v>56</v>
      </c>
      <c r="H5955" s="1" t="s">
        <v>510</v>
      </c>
      <c r="I5955"/>
      <c r="J5955"/>
      <c r="K5955"/>
      <c r="L5955"/>
      <c r="M5955"/>
      <c r="N5955"/>
      <c r="O5955"/>
      <c r="Q5955" t="s">
        <v>25</v>
      </c>
      <c r="R5955" s="1" t="s">
        <v>8872</v>
      </c>
      <c r="S5955" s="1"/>
      <c r="T5955" s="1" t="s">
        <v>258</v>
      </c>
      <c r="U5955" s="1" t="s">
        <v>179</v>
      </c>
      <c r="V5955" t="s">
        <v>29</v>
      </c>
      <c r="W5955"/>
      <c r="X5955" t="s">
        <v>30</v>
      </c>
    </row>
    <row r="5956" spans="2:24">
      <c r="B5956" s="2" t="s">
        <v>8873</v>
      </c>
      <c r="C5956" s="1">
        <f>919246696134</f>
        <v>919246696134</v>
      </c>
      <c r="D5956" s="1"/>
      <c r="E5956" s="1"/>
      <c r="F5956" s="1"/>
      <c r="G5956" s="1" t="s">
        <v>45</v>
      </c>
      <c r="H5956" s="1" t="s">
        <v>92</v>
      </c>
      <c r="I5956"/>
      <c r="J5956"/>
      <c r="K5956"/>
      <c r="L5956"/>
      <c r="M5956"/>
      <c r="N5956"/>
      <c r="O5956"/>
      <c r="Q5956" t="s">
        <v>25</v>
      </c>
      <c r="R5956" s="1" t="s">
        <v>8874</v>
      </c>
      <c r="S5956" s="1"/>
      <c r="T5956" s="1" t="s">
        <v>3354</v>
      </c>
      <c r="U5956" s="1" t="s">
        <v>276</v>
      </c>
      <c r="V5956" t="s">
        <v>29</v>
      </c>
      <c r="W5956"/>
      <c r="X5956" t="s">
        <v>30</v>
      </c>
    </row>
    <row r="5957" spans="2:24">
      <c r="B5957" s="2" t="s">
        <v>8875</v>
      </c>
      <c r="C5957" s="1">
        <v>8897710780</v>
      </c>
      <c r="D5957" s="1"/>
      <c r="E5957" s="1"/>
      <c r="F5957" s="1"/>
      <c r="G5957" s="1" t="s">
        <v>45</v>
      </c>
      <c r="H5957" s="1" t="s">
        <v>46</v>
      </c>
      <c r="I5957"/>
      <c r="J5957"/>
      <c r="K5957"/>
      <c r="L5957"/>
      <c r="M5957"/>
      <c r="N5957"/>
      <c r="O5957"/>
      <c r="Q5957" t="s">
        <v>25</v>
      </c>
      <c r="R5957" s="1" t="s">
        <v>8876</v>
      </c>
      <c r="S5957" s="1"/>
      <c r="T5957" s="1" t="s">
        <v>8877</v>
      </c>
      <c r="U5957" s="1" t="s">
        <v>276</v>
      </c>
      <c r="V5957" t="s">
        <v>29</v>
      </c>
      <c r="W5957"/>
      <c r="X5957" t="s">
        <v>30</v>
      </c>
    </row>
    <row r="5958" spans="2:24">
      <c r="B5958" s="2" t="s">
        <v>8878</v>
      </c>
      <c r="C5958" s="1">
        <v>9407900033</v>
      </c>
      <c r="D5958" s="1"/>
      <c r="E5958" s="1"/>
      <c r="F5958" s="1"/>
      <c r="G5958" s="1" t="s">
        <v>45</v>
      </c>
      <c r="H5958" s="1" t="s">
        <v>1065</v>
      </c>
      <c r="I5958"/>
      <c r="J5958"/>
      <c r="K5958"/>
      <c r="L5958"/>
      <c r="M5958"/>
      <c r="N5958"/>
      <c r="O5958"/>
      <c r="Q5958" t="s">
        <v>25</v>
      </c>
      <c r="R5958" s="1" t="s">
        <v>8879</v>
      </c>
      <c r="S5958" s="1"/>
      <c r="T5958" s="1" t="s">
        <v>537</v>
      </c>
      <c r="U5958" s="1" t="s">
        <v>350</v>
      </c>
      <c r="V5958" t="s">
        <v>29</v>
      </c>
      <c r="W5958"/>
      <c r="X5958" t="s">
        <v>30</v>
      </c>
    </row>
    <row r="5959" spans="2:24">
      <c r="B5959" s="2" t="s">
        <v>8880</v>
      </c>
      <c r="C5959" s="1">
        <v>9619709819</v>
      </c>
      <c r="D5959" s="1"/>
      <c r="E5959" s="1"/>
      <c r="F5959" s="1"/>
      <c r="G5959" s="1" t="s">
        <v>199</v>
      </c>
      <c r="H5959" s="1" t="s">
        <v>57</v>
      </c>
      <c r="I5959"/>
      <c r="J5959"/>
      <c r="K5959"/>
      <c r="L5959"/>
      <c r="M5959"/>
      <c r="N5959"/>
      <c r="O5959"/>
      <c r="Q5959" t="s">
        <v>25</v>
      </c>
      <c r="R5959" s="1"/>
      <c r="S5959" s="1"/>
      <c r="T5959" s="1" t="s">
        <v>2664</v>
      </c>
      <c r="U5959" s="1" t="s">
        <v>33</v>
      </c>
      <c r="V5959" t="s">
        <v>29</v>
      </c>
      <c r="W5959"/>
      <c r="X5959" t="s">
        <v>30</v>
      </c>
    </row>
    <row r="5960" spans="2:24">
      <c r="B5960" s="2" t="s">
        <v>8881</v>
      </c>
      <c r="C5960" s="1">
        <v>9717245514</v>
      </c>
      <c r="D5960" s="1"/>
      <c r="E5960" s="1"/>
      <c r="F5960" s="1"/>
      <c r="G5960" s="1" t="s">
        <v>45</v>
      </c>
      <c r="H5960" s="1" t="s">
        <v>57</v>
      </c>
      <c r="I5960"/>
      <c r="J5960"/>
      <c r="K5960"/>
      <c r="L5960"/>
      <c r="M5960"/>
      <c r="N5960"/>
      <c r="O5960"/>
      <c r="Q5960" t="s">
        <v>25</v>
      </c>
      <c r="R5960" s="1" t="s">
        <v>8882</v>
      </c>
      <c r="S5960" s="1"/>
      <c r="T5960" s="1" t="s">
        <v>39</v>
      </c>
      <c r="U5960" s="1" t="s">
        <v>28</v>
      </c>
      <c r="V5960" t="s">
        <v>29</v>
      </c>
      <c r="W5960"/>
      <c r="X5960" t="s">
        <v>30</v>
      </c>
    </row>
    <row r="5961" spans="2:24">
      <c r="B5961" s="2" t="s">
        <v>8883</v>
      </c>
      <c r="C5961" s="1">
        <v>8547599483</v>
      </c>
      <c r="D5961" s="1"/>
      <c r="E5961" s="1"/>
      <c r="F5961" s="1"/>
      <c r="G5961" s="1" t="s">
        <v>45</v>
      </c>
      <c r="H5961" s="1" t="s">
        <v>57</v>
      </c>
      <c r="I5961"/>
      <c r="J5961"/>
      <c r="K5961"/>
      <c r="L5961"/>
      <c r="M5961"/>
      <c r="N5961"/>
      <c r="O5961"/>
      <c r="Q5961" t="s">
        <v>25</v>
      </c>
      <c r="R5961" s="1"/>
      <c r="S5961" s="1"/>
      <c r="T5961" s="1" t="s">
        <v>508</v>
      </c>
      <c r="U5961" s="1" t="s">
        <v>60</v>
      </c>
      <c r="V5961" t="s">
        <v>29</v>
      </c>
      <c r="W5961"/>
      <c r="X5961" t="s">
        <v>30</v>
      </c>
    </row>
    <row r="5962" spans="2:24">
      <c r="B5962" s="2" t="s">
        <v>8884</v>
      </c>
      <c r="C5962" s="1">
        <v>9897071686</v>
      </c>
      <c r="D5962" s="1"/>
      <c r="E5962" s="1"/>
      <c r="F5962" s="1"/>
      <c r="G5962" s="1" t="s">
        <v>45</v>
      </c>
      <c r="H5962" s="1" t="s">
        <v>331</v>
      </c>
      <c r="I5962"/>
      <c r="J5962"/>
      <c r="K5962"/>
      <c r="L5962"/>
      <c r="M5962"/>
      <c r="N5962"/>
      <c r="O5962"/>
      <c r="Q5962" t="s">
        <v>25</v>
      </c>
      <c r="R5962" s="1" t="s">
        <v>8885</v>
      </c>
      <c r="S5962" s="1"/>
      <c r="T5962" s="1" t="s">
        <v>1515</v>
      </c>
      <c r="U5962" s="1" t="s">
        <v>28</v>
      </c>
      <c r="V5962" t="s">
        <v>29</v>
      </c>
      <c r="W5962"/>
      <c r="X5962" t="s">
        <v>30</v>
      </c>
    </row>
    <row r="5963" spans="2:24">
      <c r="B5963" s="2" t="s">
        <v>8886</v>
      </c>
      <c r="C5963" s="1">
        <v>9122147786</v>
      </c>
      <c r="D5963" s="1"/>
      <c r="E5963" s="1"/>
      <c r="F5963" s="1"/>
      <c r="G5963" s="1" t="s">
        <v>72</v>
      </c>
      <c r="H5963" s="1" t="s">
        <v>46</v>
      </c>
      <c r="I5963"/>
      <c r="J5963"/>
      <c r="K5963"/>
      <c r="L5963"/>
      <c r="M5963"/>
      <c r="N5963"/>
      <c r="O5963"/>
      <c r="Q5963" t="s">
        <v>25</v>
      </c>
      <c r="R5963" s="1"/>
      <c r="S5963" s="1"/>
      <c r="T5963" s="1" t="s">
        <v>8887</v>
      </c>
      <c r="U5963" s="1" t="s">
        <v>158</v>
      </c>
      <c r="V5963" t="s">
        <v>29</v>
      </c>
      <c r="W5963"/>
      <c r="X5963" t="s">
        <v>30</v>
      </c>
    </row>
    <row r="5964" spans="2:24">
      <c r="B5964" s="2" t="s">
        <v>8888</v>
      </c>
      <c r="C5964" s="1">
        <v>9573278877</v>
      </c>
      <c r="D5964" s="1"/>
      <c r="E5964" s="1"/>
      <c r="F5964" s="1"/>
      <c r="G5964" s="1" t="s">
        <v>708</v>
      </c>
      <c r="H5964" s="1" t="s">
        <v>476</v>
      </c>
      <c r="I5964"/>
      <c r="J5964"/>
      <c r="K5964"/>
      <c r="L5964"/>
      <c r="M5964"/>
      <c r="N5964"/>
      <c r="O5964"/>
      <c r="Q5964" t="s">
        <v>25</v>
      </c>
      <c r="R5964" s="1"/>
      <c r="S5964" s="1"/>
      <c r="T5964" s="1" t="s">
        <v>184</v>
      </c>
      <c r="U5964" s="1" t="s">
        <v>185</v>
      </c>
      <c r="V5964" t="s">
        <v>29</v>
      </c>
      <c r="W5964"/>
      <c r="X5964" t="s">
        <v>30</v>
      </c>
    </row>
    <row r="5965" spans="2:24">
      <c r="B5965" s="2" t="s">
        <v>8889</v>
      </c>
      <c r="C5965" s="1">
        <v>7275418117</v>
      </c>
      <c r="D5965" s="1"/>
      <c r="E5965" s="1"/>
      <c r="F5965" s="1"/>
      <c r="G5965" s="1" t="s">
        <v>45</v>
      </c>
      <c r="H5965" s="1" t="s">
        <v>57</v>
      </c>
      <c r="I5965"/>
      <c r="J5965"/>
      <c r="K5965"/>
      <c r="L5965"/>
      <c r="M5965"/>
      <c r="N5965"/>
      <c r="O5965"/>
      <c r="Q5965" t="s">
        <v>25</v>
      </c>
      <c r="R5965" s="1"/>
      <c r="S5965" s="1"/>
      <c r="T5965" s="1" t="s">
        <v>333</v>
      </c>
      <c r="U5965" s="1" t="s">
        <v>28</v>
      </c>
      <c r="V5965" t="s">
        <v>29</v>
      </c>
      <c r="W5965"/>
      <c r="X5965" t="s">
        <v>30</v>
      </c>
    </row>
    <row r="5966" spans="2:24">
      <c r="B5966" s="2" t="s">
        <v>8890</v>
      </c>
      <c r="C5966" s="1">
        <v>7018200060</v>
      </c>
      <c r="D5966" s="1"/>
      <c r="E5966" s="1"/>
      <c r="F5966" s="1"/>
      <c r="G5966" s="1" t="s">
        <v>45</v>
      </c>
      <c r="H5966" s="1" t="s">
        <v>46</v>
      </c>
      <c r="I5966"/>
      <c r="J5966"/>
      <c r="K5966"/>
      <c r="L5966"/>
      <c r="M5966"/>
      <c r="N5966"/>
      <c r="O5966"/>
      <c r="Q5966" t="s">
        <v>25</v>
      </c>
      <c r="R5966" s="1"/>
      <c r="S5966" s="1"/>
      <c r="T5966" s="1" t="s">
        <v>5192</v>
      </c>
      <c r="U5966" s="1" t="s">
        <v>477</v>
      </c>
      <c r="V5966" t="s">
        <v>29</v>
      </c>
      <c r="W5966"/>
      <c r="X5966" t="s">
        <v>30</v>
      </c>
    </row>
    <row r="5967" spans="2:24">
      <c r="B5967" s="2" t="s">
        <v>8891</v>
      </c>
      <c r="C5967" s="1">
        <v>9460374751</v>
      </c>
      <c r="D5967" s="1"/>
      <c r="E5967" s="1"/>
      <c r="F5967" s="1"/>
      <c r="G5967" s="1" t="s">
        <v>146</v>
      </c>
      <c r="H5967" s="1" t="s">
        <v>331</v>
      </c>
      <c r="I5967"/>
      <c r="J5967"/>
      <c r="K5967"/>
      <c r="L5967"/>
      <c r="M5967"/>
      <c r="N5967"/>
      <c r="O5967"/>
      <c r="Q5967" t="s">
        <v>25</v>
      </c>
      <c r="R5967" s="1" t="s">
        <v>8892</v>
      </c>
      <c r="S5967" s="1"/>
      <c r="T5967" s="1" t="s">
        <v>1990</v>
      </c>
      <c r="U5967" s="1" t="s">
        <v>43</v>
      </c>
      <c r="V5967" t="s">
        <v>29</v>
      </c>
      <c r="W5967"/>
      <c r="X5967" t="s">
        <v>30</v>
      </c>
    </row>
    <row r="5968" spans="2:24">
      <c r="B5968" s="2" t="s">
        <v>8893</v>
      </c>
      <c r="C5968" s="1">
        <v>9415131360</v>
      </c>
      <c r="D5968" s="1"/>
      <c r="E5968" s="1"/>
      <c r="F5968" s="1"/>
      <c r="G5968" s="1" t="s">
        <v>146</v>
      </c>
      <c r="H5968" s="1" t="s">
        <v>476</v>
      </c>
      <c r="I5968"/>
      <c r="J5968"/>
      <c r="K5968"/>
      <c r="L5968"/>
      <c r="M5968"/>
      <c r="N5968"/>
      <c r="O5968"/>
      <c r="Q5968" t="s">
        <v>25</v>
      </c>
      <c r="R5968" s="1" t="s">
        <v>8894</v>
      </c>
      <c r="S5968" s="1"/>
      <c r="T5968" s="1" t="s">
        <v>333</v>
      </c>
      <c r="U5968" s="1" t="s">
        <v>28</v>
      </c>
      <c r="V5968" t="s">
        <v>29</v>
      </c>
      <c r="W5968"/>
      <c r="X5968" t="s">
        <v>30</v>
      </c>
    </row>
    <row r="5969" spans="2:24">
      <c r="B5969" s="2" t="s">
        <v>8895</v>
      </c>
      <c r="C5969" s="1">
        <v>8307937091</v>
      </c>
      <c r="D5969" s="1"/>
      <c r="E5969" s="1"/>
      <c r="F5969" s="1"/>
      <c r="G5969" s="1" t="s">
        <v>72</v>
      </c>
      <c r="H5969" s="1" t="s">
        <v>1065</v>
      </c>
      <c r="I5969"/>
      <c r="J5969"/>
      <c r="K5969"/>
      <c r="L5969"/>
      <c r="M5969"/>
      <c r="N5969"/>
      <c r="O5969"/>
      <c r="Q5969" t="s">
        <v>25</v>
      </c>
      <c r="R5969" s="1" t="s">
        <v>8896</v>
      </c>
      <c r="S5969" s="1"/>
      <c r="T5969" s="1" t="s">
        <v>746</v>
      </c>
      <c r="U5969" s="1" t="s">
        <v>78</v>
      </c>
      <c r="V5969" t="s">
        <v>29</v>
      </c>
      <c r="W5969"/>
      <c r="X5969" t="s">
        <v>30</v>
      </c>
    </row>
    <row r="5970" spans="2:24">
      <c r="B5970" s="2" t="s">
        <v>8897</v>
      </c>
      <c r="C5970" s="1">
        <v>9797098995</v>
      </c>
      <c r="D5970" s="1"/>
      <c r="E5970" s="1"/>
      <c r="F5970" s="1"/>
      <c r="G5970" s="1" t="s">
        <v>45</v>
      </c>
      <c r="H5970" s="1" t="s">
        <v>57</v>
      </c>
      <c r="I5970"/>
      <c r="J5970"/>
      <c r="K5970"/>
      <c r="L5970"/>
      <c r="M5970"/>
      <c r="N5970"/>
      <c r="O5970"/>
      <c r="Q5970" t="s">
        <v>25</v>
      </c>
      <c r="R5970" s="1"/>
      <c r="S5970" s="1"/>
      <c r="T5970" s="1" t="s">
        <v>1746</v>
      </c>
      <c r="U5970" s="1" t="s">
        <v>148</v>
      </c>
      <c r="V5970" t="s">
        <v>29</v>
      </c>
      <c r="W5970"/>
      <c r="X5970" t="s">
        <v>30</v>
      </c>
    </row>
    <row r="5971" spans="2:24">
      <c r="B5971" s="2" t="s">
        <v>8898</v>
      </c>
      <c r="C5971" s="1">
        <v>9990105761</v>
      </c>
      <c r="D5971" s="1"/>
      <c r="E5971" s="1"/>
      <c r="F5971" s="1"/>
      <c r="G5971" s="1" t="s">
        <v>45</v>
      </c>
      <c r="H5971" s="1" t="s">
        <v>92</v>
      </c>
      <c r="I5971"/>
      <c r="J5971"/>
      <c r="K5971"/>
      <c r="L5971"/>
      <c r="M5971"/>
      <c r="N5971"/>
      <c r="O5971"/>
      <c r="Q5971" t="s">
        <v>25</v>
      </c>
      <c r="R5971" s="1" t="s">
        <v>8899</v>
      </c>
      <c r="S5971" s="1"/>
      <c r="T5971" s="1" t="s">
        <v>1079</v>
      </c>
      <c r="U5971" s="1" t="s">
        <v>53</v>
      </c>
      <c r="V5971" t="s">
        <v>29</v>
      </c>
      <c r="W5971"/>
      <c r="X5971" t="s">
        <v>30</v>
      </c>
    </row>
    <row r="5972" spans="2:24">
      <c r="B5972" s="2" t="s">
        <v>8900</v>
      </c>
      <c r="C5972" s="1">
        <v>9126975169</v>
      </c>
      <c r="D5972" s="1"/>
      <c r="E5972" s="1"/>
      <c r="F5972" s="1"/>
      <c r="G5972" s="1" t="s">
        <v>146</v>
      </c>
      <c r="H5972" s="1" t="s">
        <v>247</v>
      </c>
      <c r="I5972"/>
      <c r="J5972"/>
      <c r="K5972"/>
      <c r="L5972"/>
      <c r="M5972"/>
      <c r="N5972"/>
      <c r="O5972"/>
      <c r="Q5972" t="s">
        <v>25</v>
      </c>
      <c r="R5972" s="1" t="s">
        <v>8901</v>
      </c>
      <c r="S5972" s="1"/>
      <c r="T5972" s="1" t="s">
        <v>253</v>
      </c>
      <c r="U5972" s="1" t="s">
        <v>70</v>
      </c>
      <c r="V5972" t="s">
        <v>29</v>
      </c>
      <c r="W5972"/>
      <c r="X5972" t="s">
        <v>30</v>
      </c>
    </row>
    <row r="5973" spans="2:24">
      <c r="B5973" s="2" t="s">
        <v>8902</v>
      </c>
      <c r="C5973" s="1">
        <v>7903917761</v>
      </c>
      <c r="D5973" s="1"/>
      <c r="E5973" s="1"/>
      <c r="F5973" s="1"/>
      <c r="G5973" s="1" t="s">
        <v>1216</v>
      </c>
      <c r="H5973" s="1" t="s">
        <v>46</v>
      </c>
      <c r="I5973"/>
      <c r="J5973"/>
      <c r="K5973"/>
      <c r="L5973"/>
      <c r="M5973"/>
      <c r="N5973"/>
      <c r="O5973"/>
      <c r="Q5973" t="s">
        <v>25</v>
      </c>
      <c r="R5973" s="1"/>
      <c r="S5973" s="1"/>
      <c r="T5973" s="1" t="s">
        <v>6922</v>
      </c>
      <c r="U5973" s="1" t="s">
        <v>284</v>
      </c>
      <c r="V5973" t="s">
        <v>29</v>
      </c>
      <c r="W5973"/>
      <c r="X5973" t="s">
        <v>30</v>
      </c>
    </row>
    <row r="5974" spans="2:24">
      <c r="B5974" s="2" t="s">
        <v>8903</v>
      </c>
      <c r="C5974" s="1">
        <v>8285440124</v>
      </c>
      <c r="D5974" s="1"/>
      <c r="E5974" s="1"/>
      <c r="F5974" s="1"/>
      <c r="G5974" s="1" t="s">
        <v>146</v>
      </c>
      <c r="H5974" s="1" t="s">
        <v>247</v>
      </c>
      <c r="I5974"/>
      <c r="J5974"/>
      <c r="K5974"/>
      <c r="L5974"/>
      <c r="M5974"/>
      <c r="N5974"/>
      <c r="O5974"/>
      <c r="Q5974" t="s">
        <v>25</v>
      </c>
      <c r="R5974" s="1" t="s">
        <v>8904</v>
      </c>
      <c r="S5974" s="1"/>
      <c r="T5974" s="1" t="s">
        <v>594</v>
      </c>
      <c r="U5974" s="1" t="s">
        <v>53</v>
      </c>
      <c r="V5974" t="s">
        <v>29</v>
      </c>
      <c r="W5974"/>
      <c r="X5974" t="s">
        <v>30</v>
      </c>
    </row>
    <row r="5975" spans="2:24">
      <c r="B5975" s="2" t="s">
        <v>8905</v>
      </c>
      <c r="C5975" s="1">
        <v>8980012598</v>
      </c>
      <c r="D5975" s="1"/>
      <c r="E5975" s="1"/>
      <c r="F5975" s="1"/>
      <c r="G5975" s="1" t="s">
        <v>731</v>
      </c>
      <c r="H5975" s="1" t="s">
        <v>57</v>
      </c>
      <c r="I5975"/>
      <c r="J5975"/>
      <c r="K5975"/>
      <c r="L5975"/>
      <c r="M5975"/>
      <c r="N5975"/>
      <c r="O5975"/>
      <c r="Q5975" t="s">
        <v>25</v>
      </c>
      <c r="R5975" s="1" t="s">
        <v>8906</v>
      </c>
      <c r="S5975" s="1"/>
      <c r="T5975" s="1" t="s">
        <v>115</v>
      </c>
      <c r="U5975" s="1" t="s">
        <v>116</v>
      </c>
      <c r="V5975" t="s">
        <v>29</v>
      </c>
      <c r="W5975"/>
      <c r="X5975" t="s">
        <v>30</v>
      </c>
    </row>
    <row r="5976" spans="2:24">
      <c r="B5976" s="2" t="s">
        <v>8907</v>
      </c>
      <c r="C5976" s="1">
        <v>9449550288</v>
      </c>
      <c r="D5976" s="1"/>
      <c r="E5976" s="1"/>
      <c r="F5976" s="1"/>
      <c r="G5976" s="1" t="s">
        <v>5011</v>
      </c>
      <c r="H5976" s="1" t="s">
        <v>46</v>
      </c>
      <c r="I5976"/>
      <c r="J5976"/>
      <c r="K5976"/>
      <c r="L5976"/>
      <c r="M5976"/>
      <c r="N5976"/>
      <c r="O5976"/>
      <c r="Q5976" t="s">
        <v>25</v>
      </c>
      <c r="R5976" s="1" t="s">
        <v>8908</v>
      </c>
      <c r="S5976" s="1"/>
      <c r="T5976" s="1" t="s">
        <v>8909</v>
      </c>
      <c r="U5976" s="1" t="s">
        <v>102</v>
      </c>
      <c r="V5976" t="s">
        <v>29</v>
      </c>
      <c r="W5976"/>
      <c r="X5976" t="s">
        <v>30</v>
      </c>
    </row>
    <row r="5977" spans="2:24">
      <c r="B5977" s="2" t="s">
        <v>8910</v>
      </c>
      <c r="C5977" s="1">
        <v>9773629693</v>
      </c>
      <c r="D5977" s="1"/>
      <c r="E5977" s="1"/>
      <c r="F5977" s="1"/>
      <c r="G5977" s="1" t="s">
        <v>45</v>
      </c>
      <c r="H5977" s="1" t="s">
        <v>57</v>
      </c>
      <c r="I5977"/>
      <c r="J5977"/>
      <c r="K5977"/>
      <c r="L5977"/>
      <c r="M5977"/>
      <c r="N5977"/>
      <c r="O5977"/>
      <c r="Q5977" t="s">
        <v>25</v>
      </c>
      <c r="R5977" s="1"/>
      <c r="S5977" s="1"/>
      <c r="T5977" s="1" t="s">
        <v>301</v>
      </c>
      <c r="U5977" s="1" t="s">
        <v>53</v>
      </c>
      <c r="V5977" t="s">
        <v>29</v>
      </c>
      <c r="W5977"/>
      <c r="X5977" t="s">
        <v>30</v>
      </c>
    </row>
    <row r="5978" spans="2:24">
      <c r="B5978" s="2" t="s">
        <v>8911</v>
      </c>
      <c r="C5978" s="1">
        <v>9354619245</v>
      </c>
      <c r="D5978" s="1"/>
      <c r="E5978" s="1"/>
      <c r="F5978" s="1"/>
      <c r="G5978" s="1" t="s">
        <v>45</v>
      </c>
      <c r="H5978" s="1" t="s">
        <v>57</v>
      </c>
      <c r="I5978"/>
      <c r="J5978"/>
      <c r="K5978"/>
      <c r="L5978"/>
      <c r="M5978"/>
      <c r="N5978"/>
      <c r="O5978"/>
      <c r="Q5978" t="s">
        <v>25</v>
      </c>
      <c r="R5978" s="1" t="s">
        <v>8912</v>
      </c>
      <c r="S5978" s="1"/>
      <c r="T5978" s="1" t="s">
        <v>6654</v>
      </c>
      <c r="U5978" s="1" t="s">
        <v>28</v>
      </c>
      <c r="V5978" t="s">
        <v>29</v>
      </c>
      <c r="W5978"/>
      <c r="X5978" t="s">
        <v>30</v>
      </c>
    </row>
    <row r="5979" spans="2:24">
      <c r="B5979" s="2" t="s">
        <v>8913</v>
      </c>
      <c r="C5979" s="1">
        <v>9823343111</v>
      </c>
      <c r="D5979" s="1"/>
      <c r="E5979" s="1"/>
      <c r="F5979" s="1"/>
      <c r="G5979" s="1" t="s">
        <v>72</v>
      </c>
      <c r="H5979" s="1" t="s">
        <v>57</v>
      </c>
      <c r="I5979"/>
      <c r="J5979"/>
      <c r="K5979"/>
      <c r="L5979"/>
      <c r="M5979"/>
      <c r="N5979"/>
      <c r="O5979"/>
      <c r="Q5979" t="s">
        <v>25</v>
      </c>
      <c r="R5979" s="1"/>
      <c r="S5979" s="1"/>
      <c r="T5979" s="1" t="s">
        <v>3036</v>
      </c>
      <c r="U5979" s="1" t="s">
        <v>33</v>
      </c>
      <c r="V5979" t="s">
        <v>29</v>
      </c>
      <c r="W5979"/>
      <c r="X5979" t="s">
        <v>30</v>
      </c>
    </row>
    <row r="5980" spans="2:24">
      <c r="B5980" s="2" t="s">
        <v>8914</v>
      </c>
      <c r="C5980" s="1">
        <v>7011235764</v>
      </c>
      <c r="D5980" s="1"/>
      <c r="E5980" s="1"/>
      <c r="F5980" s="1"/>
      <c r="G5980" s="1" t="s">
        <v>1216</v>
      </c>
      <c r="H5980" s="1" t="s">
        <v>46</v>
      </c>
      <c r="I5980"/>
      <c r="J5980"/>
      <c r="K5980"/>
      <c r="L5980"/>
      <c r="M5980"/>
      <c r="N5980"/>
      <c r="O5980"/>
      <c r="Q5980" t="s">
        <v>25</v>
      </c>
      <c r="R5980" s="1" t="s">
        <v>8915</v>
      </c>
      <c r="S5980" s="1"/>
      <c r="T5980" s="1" t="s">
        <v>1093</v>
      </c>
      <c r="U5980" s="1" t="s">
        <v>28</v>
      </c>
      <c r="V5980" t="s">
        <v>29</v>
      </c>
      <c r="W5980"/>
      <c r="X5980" t="s">
        <v>30</v>
      </c>
    </row>
    <row r="5981" spans="2:24">
      <c r="B5981" s="2" t="s">
        <v>8916</v>
      </c>
      <c r="C5981" s="1">
        <v>9563410646</v>
      </c>
      <c r="D5981" s="1"/>
      <c r="E5981" s="1"/>
      <c r="F5981" s="1"/>
      <c r="G5981" s="1" t="s">
        <v>45</v>
      </c>
      <c r="H5981" s="1" t="s">
        <v>57</v>
      </c>
      <c r="I5981"/>
      <c r="J5981"/>
      <c r="K5981"/>
      <c r="L5981"/>
      <c r="M5981"/>
      <c r="N5981"/>
      <c r="O5981"/>
      <c r="Q5981" t="s">
        <v>25</v>
      </c>
      <c r="R5981" s="1"/>
      <c r="S5981" s="1"/>
      <c r="T5981" s="1" t="s">
        <v>1098</v>
      </c>
      <c r="U5981" s="1" t="s">
        <v>70</v>
      </c>
      <c r="V5981" t="s">
        <v>29</v>
      </c>
      <c r="W5981"/>
      <c r="X5981" t="s">
        <v>30</v>
      </c>
    </row>
    <row r="5982" spans="2:24">
      <c r="B5982" s="2" t="s">
        <v>8917</v>
      </c>
      <c r="C5982" s="1">
        <v>9892000562</v>
      </c>
      <c r="D5982" s="1"/>
      <c r="E5982" s="1"/>
      <c r="F5982" s="1"/>
      <c r="G5982" s="1" t="s">
        <v>72</v>
      </c>
      <c r="H5982" s="1" t="s">
        <v>57</v>
      </c>
      <c r="I5982"/>
      <c r="J5982"/>
      <c r="K5982"/>
      <c r="L5982"/>
      <c r="M5982"/>
      <c r="N5982"/>
      <c r="O5982"/>
      <c r="Q5982" t="s">
        <v>25</v>
      </c>
      <c r="R5982" s="1" t="s">
        <v>8918</v>
      </c>
      <c r="S5982" s="1"/>
      <c r="T5982" s="1" t="s">
        <v>211</v>
      </c>
      <c r="U5982" s="1" t="s">
        <v>33</v>
      </c>
      <c r="V5982" t="s">
        <v>29</v>
      </c>
      <c r="W5982"/>
      <c r="X5982" t="s">
        <v>30</v>
      </c>
    </row>
    <row r="5983" spans="2:24">
      <c r="B5983" s="2" t="s">
        <v>8919</v>
      </c>
      <c r="C5983" s="1">
        <v>9760337374</v>
      </c>
      <c r="D5983" s="1"/>
      <c r="E5983" s="1"/>
      <c r="F5983" s="1"/>
      <c r="G5983" s="1" t="s">
        <v>72</v>
      </c>
      <c r="H5983" s="1" t="s">
        <v>57</v>
      </c>
      <c r="I5983"/>
      <c r="J5983"/>
      <c r="K5983"/>
      <c r="L5983"/>
      <c r="M5983"/>
      <c r="N5983"/>
      <c r="O5983"/>
      <c r="Q5983" t="s">
        <v>25</v>
      </c>
      <c r="R5983" s="1"/>
      <c r="S5983" s="1"/>
      <c r="T5983" s="1" t="s">
        <v>73</v>
      </c>
      <c r="U5983" s="1" t="s">
        <v>53</v>
      </c>
      <c r="V5983" t="s">
        <v>29</v>
      </c>
      <c r="W5983"/>
      <c r="X5983" t="s">
        <v>30</v>
      </c>
    </row>
    <row r="5984" spans="2:24">
      <c r="B5984" s="2" t="s">
        <v>8920</v>
      </c>
      <c r="C5984" s="1">
        <v>9437025434</v>
      </c>
      <c r="D5984" s="1"/>
      <c r="E5984" s="1"/>
      <c r="F5984" s="1"/>
      <c r="G5984" s="1" t="s">
        <v>146</v>
      </c>
      <c r="H5984" s="1" t="s">
        <v>1268</v>
      </c>
      <c r="I5984"/>
      <c r="J5984"/>
      <c r="K5984"/>
      <c r="L5984"/>
      <c r="M5984"/>
      <c r="N5984"/>
      <c r="O5984"/>
      <c r="Q5984" t="s">
        <v>25</v>
      </c>
      <c r="R5984" s="1" t="s">
        <v>8921</v>
      </c>
      <c r="S5984" s="1"/>
      <c r="T5984" s="1" t="s">
        <v>239</v>
      </c>
      <c r="U5984" s="1" t="s">
        <v>240</v>
      </c>
      <c r="V5984" t="s">
        <v>29</v>
      </c>
      <c r="W5984"/>
      <c r="X5984" t="s">
        <v>30</v>
      </c>
    </row>
    <row r="5985" spans="2:24">
      <c r="B5985" s="2" t="s">
        <v>8922</v>
      </c>
      <c r="C5985" s="1">
        <v>8467043811</v>
      </c>
      <c r="D5985" s="1"/>
      <c r="E5985" s="1"/>
      <c r="F5985" s="1"/>
      <c r="G5985" s="1" t="s">
        <v>146</v>
      </c>
      <c r="H5985" s="1" t="s">
        <v>1268</v>
      </c>
      <c r="I5985"/>
      <c r="J5985"/>
      <c r="K5985"/>
      <c r="L5985"/>
      <c r="M5985"/>
      <c r="N5985"/>
      <c r="O5985"/>
      <c r="Q5985" t="s">
        <v>25</v>
      </c>
      <c r="R5985" s="1"/>
      <c r="S5985" s="1"/>
      <c r="T5985" s="1" t="s">
        <v>5151</v>
      </c>
      <c r="U5985" s="1" t="s">
        <v>28</v>
      </c>
      <c r="V5985" t="s">
        <v>29</v>
      </c>
      <c r="W5985"/>
      <c r="X5985" t="s">
        <v>30</v>
      </c>
    </row>
    <row r="5986" spans="2:24">
      <c r="B5986" s="2" t="s">
        <v>8923</v>
      </c>
      <c r="C5986" s="1">
        <v>9999201592</v>
      </c>
      <c r="D5986" s="1"/>
      <c r="E5986" s="1"/>
      <c r="F5986" s="1"/>
      <c r="G5986" s="1" t="s">
        <v>45</v>
      </c>
      <c r="H5986" s="1" t="s">
        <v>46</v>
      </c>
      <c r="I5986"/>
      <c r="J5986"/>
      <c r="K5986"/>
      <c r="L5986"/>
      <c r="M5986"/>
      <c r="N5986"/>
      <c r="O5986"/>
      <c r="Q5986" t="s">
        <v>25</v>
      </c>
      <c r="R5986" s="1"/>
      <c r="S5986" s="1"/>
      <c r="T5986" s="1" t="s">
        <v>73</v>
      </c>
      <c r="U5986" s="1" t="s">
        <v>53</v>
      </c>
      <c r="V5986" t="s">
        <v>29</v>
      </c>
      <c r="W5986"/>
      <c r="X5986" t="s">
        <v>30</v>
      </c>
    </row>
    <row r="5987" spans="2:24">
      <c r="B5987" s="2" t="s">
        <v>8924</v>
      </c>
      <c r="C5987" s="1">
        <v>9911483663</v>
      </c>
      <c r="D5987" s="1"/>
      <c r="E5987" s="1"/>
      <c r="F5987" s="1"/>
      <c r="G5987" s="1" t="s">
        <v>45</v>
      </c>
      <c r="H5987" s="1" t="s">
        <v>46</v>
      </c>
      <c r="I5987"/>
      <c r="J5987"/>
      <c r="K5987"/>
      <c r="L5987"/>
      <c r="M5987"/>
      <c r="N5987"/>
      <c r="O5987"/>
      <c r="Q5987" t="s">
        <v>25</v>
      </c>
      <c r="R5987" s="1" t="s">
        <v>8925</v>
      </c>
      <c r="S5987" s="1"/>
      <c r="T5987" s="1" t="s">
        <v>423</v>
      </c>
      <c r="U5987" s="1" t="s">
        <v>28</v>
      </c>
      <c r="V5987" t="s">
        <v>29</v>
      </c>
      <c r="W5987"/>
      <c r="X5987" t="s">
        <v>30</v>
      </c>
    </row>
    <row r="5988" spans="2:24">
      <c r="B5988" s="2" t="s">
        <v>8926</v>
      </c>
      <c r="C5988" s="1">
        <v>9381545585</v>
      </c>
      <c r="D5988" s="1"/>
      <c r="E5988" s="1"/>
      <c r="F5988" s="1"/>
      <c r="G5988" s="1" t="s">
        <v>45</v>
      </c>
      <c r="H5988" s="1" t="s">
        <v>476</v>
      </c>
      <c r="I5988"/>
      <c r="J5988"/>
      <c r="K5988"/>
      <c r="L5988"/>
      <c r="M5988"/>
      <c r="N5988"/>
      <c r="O5988"/>
      <c r="Q5988" t="s">
        <v>25</v>
      </c>
      <c r="R5988" s="1"/>
      <c r="S5988" s="1"/>
      <c r="T5988" s="1" t="s">
        <v>258</v>
      </c>
      <c r="U5988" s="1" t="s">
        <v>179</v>
      </c>
      <c r="V5988" t="s">
        <v>29</v>
      </c>
      <c r="W5988"/>
      <c r="X5988" t="s">
        <v>30</v>
      </c>
    </row>
    <row r="5989" spans="2:24">
      <c r="B5989" s="2" t="s">
        <v>8927</v>
      </c>
      <c r="C5989" s="1">
        <v>9004009696</v>
      </c>
      <c r="D5989" s="1"/>
      <c r="E5989" s="1"/>
      <c r="F5989" s="1"/>
      <c r="G5989" s="1" t="s">
        <v>45</v>
      </c>
      <c r="H5989" s="1" t="s">
        <v>46</v>
      </c>
      <c r="I5989"/>
      <c r="J5989"/>
      <c r="K5989"/>
      <c r="L5989"/>
      <c r="M5989"/>
      <c r="N5989"/>
      <c r="O5989"/>
      <c r="Q5989" t="s">
        <v>25</v>
      </c>
      <c r="R5989" s="1" t="s">
        <v>8928</v>
      </c>
      <c r="S5989" s="1"/>
      <c r="T5989" s="1" t="s">
        <v>211</v>
      </c>
      <c r="U5989" s="1" t="s">
        <v>33</v>
      </c>
      <c r="V5989" t="s">
        <v>29</v>
      </c>
      <c r="W5989"/>
      <c r="X5989" t="s">
        <v>30</v>
      </c>
    </row>
    <row r="5990" spans="2:24">
      <c r="B5990" s="2" t="s">
        <v>8929</v>
      </c>
      <c r="C5990" s="1">
        <v>9034881868</v>
      </c>
      <c r="D5990" s="1"/>
      <c r="E5990" s="1"/>
      <c r="F5990" s="1"/>
      <c r="G5990" s="1" t="s">
        <v>146</v>
      </c>
      <c r="H5990" s="1" t="s">
        <v>247</v>
      </c>
      <c r="I5990"/>
      <c r="J5990"/>
      <c r="K5990"/>
      <c r="L5990"/>
      <c r="M5990"/>
      <c r="N5990"/>
      <c r="O5990"/>
      <c r="Q5990" t="s">
        <v>25</v>
      </c>
      <c r="R5990" s="1" t="s">
        <v>8930</v>
      </c>
      <c r="S5990" s="1"/>
      <c r="T5990" s="1" t="s">
        <v>363</v>
      </c>
      <c r="U5990" s="1" t="s">
        <v>78</v>
      </c>
      <c r="V5990" t="s">
        <v>29</v>
      </c>
      <c r="W5990"/>
      <c r="X5990" t="s">
        <v>30</v>
      </c>
    </row>
    <row r="5991" spans="2:24">
      <c r="B5991" s="2" t="s">
        <v>8931</v>
      </c>
      <c r="C5991" s="1">
        <v>7053803004</v>
      </c>
      <c r="D5991" s="1"/>
      <c r="E5991" s="1"/>
      <c r="F5991" s="1"/>
      <c r="G5991" s="1" t="s">
        <v>199</v>
      </c>
      <c r="H5991" s="1" t="s">
        <v>57</v>
      </c>
      <c r="I5991"/>
      <c r="J5991"/>
      <c r="K5991"/>
      <c r="L5991"/>
      <c r="M5991"/>
      <c r="N5991"/>
      <c r="O5991"/>
      <c r="Q5991" t="s">
        <v>25</v>
      </c>
      <c r="R5991" s="1" t="s">
        <v>8932</v>
      </c>
      <c r="S5991" s="1"/>
      <c r="T5991" s="1" t="s">
        <v>93</v>
      </c>
      <c r="U5991" s="1" t="s">
        <v>53</v>
      </c>
      <c r="V5991" t="s">
        <v>29</v>
      </c>
      <c r="W5991"/>
      <c r="X5991" t="s">
        <v>30</v>
      </c>
    </row>
    <row r="5992" spans="2:24">
      <c r="B5992" s="2" t="s">
        <v>8933</v>
      </c>
      <c r="C5992" s="1">
        <v>9234003247</v>
      </c>
      <c r="D5992" s="1"/>
      <c r="E5992" s="1"/>
      <c r="F5992" s="1"/>
      <c r="G5992" s="1" t="s">
        <v>146</v>
      </c>
      <c r="H5992" s="1" t="s">
        <v>331</v>
      </c>
      <c r="I5992"/>
      <c r="J5992"/>
      <c r="K5992"/>
      <c r="L5992"/>
      <c r="M5992"/>
      <c r="N5992"/>
      <c r="O5992"/>
      <c r="Q5992" t="s">
        <v>25</v>
      </c>
      <c r="R5992" s="1"/>
      <c r="S5992" s="1"/>
      <c r="T5992" s="1" t="s">
        <v>849</v>
      </c>
      <c r="U5992" s="1" t="s">
        <v>284</v>
      </c>
      <c r="V5992" t="s">
        <v>29</v>
      </c>
      <c r="W5992"/>
      <c r="X5992" t="s">
        <v>30</v>
      </c>
    </row>
    <row r="5993" spans="2:24">
      <c r="B5993" s="2" t="s">
        <v>8934</v>
      </c>
      <c r="C5993" s="1">
        <v>9760830716</v>
      </c>
      <c r="D5993" s="1"/>
      <c r="E5993" s="1"/>
      <c r="F5993" s="1"/>
      <c r="G5993" s="1" t="s">
        <v>146</v>
      </c>
      <c r="H5993" s="1" t="s">
        <v>247</v>
      </c>
      <c r="I5993"/>
      <c r="J5993"/>
      <c r="K5993"/>
      <c r="L5993"/>
      <c r="M5993"/>
      <c r="N5993"/>
      <c r="O5993"/>
      <c r="Q5993" t="s">
        <v>25</v>
      </c>
      <c r="R5993" s="1"/>
      <c r="S5993" s="1"/>
      <c r="T5993" s="1" t="s">
        <v>8685</v>
      </c>
      <c r="U5993" s="1" t="s">
        <v>28</v>
      </c>
      <c r="V5993" t="s">
        <v>29</v>
      </c>
      <c r="W5993"/>
      <c r="X5993" t="s">
        <v>30</v>
      </c>
    </row>
    <row r="5994" spans="2:24">
      <c r="B5994" s="2" t="s">
        <v>8935</v>
      </c>
      <c r="C5994" s="1">
        <v>9717165916</v>
      </c>
      <c r="D5994" s="1"/>
      <c r="E5994" s="1"/>
      <c r="F5994" s="1"/>
      <c r="G5994" s="1" t="s">
        <v>45</v>
      </c>
      <c r="H5994" s="1" t="s">
        <v>46</v>
      </c>
      <c r="I5994"/>
      <c r="J5994"/>
      <c r="K5994"/>
      <c r="L5994"/>
      <c r="M5994"/>
      <c r="N5994"/>
      <c r="O5994"/>
      <c r="Q5994" t="s">
        <v>25</v>
      </c>
      <c r="R5994" s="1" t="s">
        <v>8936</v>
      </c>
      <c r="S5994" s="1"/>
      <c r="T5994" s="1" t="s">
        <v>660</v>
      </c>
      <c r="U5994" s="1" t="s">
        <v>53</v>
      </c>
      <c r="V5994" t="s">
        <v>29</v>
      </c>
      <c r="W5994"/>
      <c r="X5994" t="s">
        <v>30</v>
      </c>
    </row>
    <row r="5995" spans="2:24">
      <c r="B5995" s="2" t="s">
        <v>8937</v>
      </c>
      <c r="C5995" s="1">
        <v>9582804291</v>
      </c>
      <c r="D5995" s="1"/>
      <c r="E5995" s="1"/>
      <c r="F5995" s="1"/>
      <c r="G5995" s="1" t="s">
        <v>45</v>
      </c>
      <c r="H5995" s="1" t="s">
        <v>92</v>
      </c>
      <c r="I5995"/>
      <c r="J5995"/>
      <c r="K5995"/>
      <c r="L5995"/>
      <c r="M5995"/>
      <c r="N5995"/>
      <c r="O5995"/>
      <c r="Q5995" t="s">
        <v>25</v>
      </c>
      <c r="R5995" s="1" t="s">
        <v>8938</v>
      </c>
      <c r="S5995" s="1"/>
      <c r="T5995" s="1" t="s">
        <v>356</v>
      </c>
      <c r="U5995" s="1" t="s">
        <v>78</v>
      </c>
      <c r="V5995" t="s">
        <v>29</v>
      </c>
      <c r="W5995"/>
      <c r="X5995" t="s">
        <v>30</v>
      </c>
    </row>
    <row r="5996" spans="2:24">
      <c r="B5996" s="2" t="s">
        <v>8939</v>
      </c>
      <c r="C5996" s="1">
        <v>9899960695</v>
      </c>
      <c r="D5996" s="1"/>
      <c r="E5996" s="1"/>
      <c r="F5996" s="1"/>
      <c r="G5996" s="1" t="s">
        <v>72</v>
      </c>
      <c r="H5996" s="1" t="s">
        <v>231</v>
      </c>
      <c r="I5996"/>
      <c r="J5996"/>
      <c r="K5996"/>
      <c r="L5996"/>
      <c r="M5996"/>
      <c r="N5996"/>
      <c r="O5996"/>
      <c r="Q5996" t="s">
        <v>25</v>
      </c>
      <c r="R5996" s="1"/>
      <c r="S5996" s="1"/>
      <c r="T5996" s="1" t="s">
        <v>73</v>
      </c>
      <c r="U5996" s="1" t="s">
        <v>53</v>
      </c>
      <c r="V5996" t="s">
        <v>29</v>
      </c>
      <c r="W5996"/>
      <c r="X5996" t="s">
        <v>30</v>
      </c>
    </row>
    <row r="5997" spans="2:24">
      <c r="B5997" s="2" t="s">
        <v>8940</v>
      </c>
      <c r="C5997" s="1">
        <v>9930373983</v>
      </c>
      <c r="D5997" s="1"/>
      <c r="E5997" s="1"/>
      <c r="F5997" s="1"/>
      <c r="G5997" s="1" t="s">
        <v>56</v>
      </c>
      <c r="H5997" s="1" t="s">
        <v>46</v>
      </c>
      <c r="I5997"/>
      <c r="J5997"/>
      <c r="K5997"/>
      <c r="L5997"/>
      <c r="M5997"/>
      <c r="N5997"/>
      <c r="O5997"/>
      <c r="Q5997" t="s">
        <v>25</v>
      </c>
      <c r="R5997" s="1"/>
      <c r="S5997" s="1"/>
      <c r="T5997" s="1" t="s">
        <v>457</v>
      </c>
      <c r="U5997" s="1" t="s">
        <v>33</v>
      </c>
      <c r="V5997" t="s">
        <v>29</v>
      </c>
      <c r="W5997"/>
      <c r="X5997" t="s">
        <v>30</v>
      </c>
    </row>
    <row r="5998" spans="2:24">
      <c r="B5998" s="2" t="s">
        <v>8941</v>
      </c>
      <c r="C5998" s="1">
        <v>9651021456</v>
      </c>
      <c r="D5998" s="1"/>
      <c r="E5998" s="1"/>
      <c r="F5998" s="1"/>
      <c r="G5998" s="1" t="s">
        <v>56</v>
      </c>
      <c r="H5998" s="1" t="s">
        <v>46</v>
      </c>
      <c r="I5998"/>
      <c r="J5998"/>
      <c r="K5998"/>
      <c r="L5998"/>
      <c r="M5998"/>
      <c r="N5998"/>
      <c r="O5998"/>
      <c r="Q5998" t="s">
        <v>25</v>
      </c>
      <c r="R5998" s="1" t="s">
        <v>8942</v>
      </c>
      <c r="S5998" s="1"/>
      <c r="T5998" s="1" t="s">
        <v>8943</v>
      </c>
      <c r="U5998" s="1" t="s">
        <v>28</v>
      </c>
      <c r="V5998" t="s">
        <v>29</v>
      </c>
      <c r="W5998"/>
      <c r="X5998" t="s">
        <v>30</v>
      </c>
    </row>
    <row r="5999" spans="2:24">
      <c r="B5999" s="2" t="s">
        <v>8944</v>
      </c>
      <c r="C5999" s="1">
        <v>9820075112</v>
      </c>
      <c r="D5999" s="1"/>
      <c r="E5999" s="1"/>
      <c r="F5999" s="1"/>
      <c r="G5999" s="1" t="s">
        <v>45</v>
      </c>
      <c r="H5999" s="1" t="s">
        <v>331</v>
      </c>
      <c r="I5999"/>
      <c r="J5999"/>
      <c r="K5999"/>
      <c r="L5999"/>
      <c r="M5999"/>
      <c r="N5999"/>
      <c r="O5999"/>
      <c r="Q5999" t="s">
        <v>25</v>
      </c>
      <c r="R5999" s="1" t="s">
        <v>8945</v>
      </c>
      <c r="S5999" s="1"/>
      <c r="T5999" s="1" t="s">
        <v>8946</v>
      </c>
      <c r="U5999" s="1" t="s">
        <v>33</v>
      </c>
      <c r="V5999" t="s">
        <v>29</v>
      </c>
      <c r="W5999"/>
      <c r="X5999" t="s">
        <v>30</v>
      </c>
    </row>
    <row r="6000" spans="2:24">
      <c r="B6000" s="2" t="s">
        <v>8947</v>
      </c>
      <c r="C6000" s="1">
        <v>7011029134</v>
      </c>
      <c r="D6000" s="1"/>
      <c r="E6000" s="1"/>
      <c r="F6000" s="1"/>
      <c r="G6000" s="1" t="s">
        <v>146</v>
      </c>
      <c r="H6000" s="1" t="s">
        <v>331</v>
      </c>
      <c r="I6000"/>
      <c r="J6000"/>
      <c r="K6000"/>
      <c r="L6000"/>
      <c r="M6000"/>
      <c r="N6000"/>
      <c r="O6000"/>
      <c r="Q6000" t="s">
        <v>25</v>
      </c>
      <c r="R6000" s="1"/>
      <c r="S6000" s="1"/>
      <c r="T6000" s="1" t="s">
        <v>84</v>
      </c>
      <c r="U6000" s="1" t="s">
        <v>53</v>
      </c>
      <c r="V6000" t="s">
        <v>29</v>
      </c>
      <c r="W6000"/>
      <c r="X6000" t="s">
        <v>30</v>
      </c>
    </row>
    <row r="6001" spans="2:24">
      <c r="B6001" s="2" t="s">
        <v>8948</v>
      </c>
      <c r="C6001" s="1">
        <v>9899898525</v>
      </c>
      <c r="D6001" s="1"/>
      <c r="E6001" s="1"/>
      <c r="F6001" s="1"/>
      <c r="G6001" s="1" t="s">
        <v>72</v>
      </c>
      <c r="H6001" s="1" t="s">
        <v>92</v>
      </c>
      <c r="I6001"/>
      <c r="J6001"/>
      <c r="K6001"/>
      <c r="L6001"/>
      <c r="M6001"/>
      <c r="N6001"/>
      <c r="O6001"/>
      <c r="Q6001" t="s">
        <v>25</v>
      </c>
      <c r="R6001" s="1" t="s">
        <v>8949</v>
      </c>
      <c r="S6001" s="1"/>
      <c r="T6001" s="1" t="s">
        <v>789</v>
      </c>
      <c r="U6001" s="1" t="s">
        <v>53</v>
      </c>
      <c r="V6001" t="s">
        <v>29</v>
      </c>
      <c r="W6001"/>
      <c r="X6001" t="s">
        <v>30</v>
      </c>
    </row>
    <row r="6002" spans="2:24">
      <c r="B6002" s="2" t="s">
        <v>8950</v>
      </c>
      <c r="C6002" s="1">
        <v>9873376659</v>
      </c>
      <c r="D6002" s="1"/>
      <c r="E6002" s="1"/>
      <c r="F6002" s="1"/>
      <c r="G6002" s="1" t="s">
        <v>146</v>
      </c>
      <c r="H6002" s="1" t="s">
        <v>247</v>
      </c>
      <c r="I6002"/>
      <c r="J6002"/>
      <c r="K6002"/>
      <c r="L6002"/>
      <c r="M6002"/>
      <c r="N6002"/>
      <c r="O6002"/>
      <c r="Q6002" t="s">
        <v>25</v>
      </c>
      <c r="R6002" s="1" t="s">
        <v>8951</v>
      </c>
      <c r="S6002" s="1"/>
      <c r="T6002" s="1" t="s">
        <v>423</v>
      </c>
      <c r="U6002" s="1" t="s">
        <v>28</v>
      </c>
      <c r="V6002" t="s">
        <v>29</v>
      </c>
      <c r="W6002"/>
      <c r="X6002" t="s">
        <v>30</v>
      </c>
    </row>
    <row r="6003" spans="2:24">
      <c r="B6003" s="2" t="s">
        <v>8952</v>
      </c>
      <c r="C6003" s="1">
        <v>9810418811</v>
      </c>
      <c r="D6003" s="1"/>
      <c r="E6003" s="1"/>
      <c r="F6003" s="1"/>
      <c r="G6003" s="1" t="s">
        <v>146</v>
      </c>
      <c r="H6003" s="1" t="s">
        <v>476</v>
      </c>
      <c r="I6003"/>
      <c r="J6003"/>
      <c r="K6003"/>
      <c r="L6003"/>
      <c r="M6003"/>
      <c r="N6003"/>
      <c r="O6003"/>
      <c r="Q6003" t="s">
        <v>25</v>
      </c>
      <c r="R6003" s="1"/>
      <c r="S6003" s="1"/>
      <c r="T6003" s="1" t="s">
        <v>73</v>
      </c>
      <c r="U6003" s="1" t="s">
        <v>53</v>
      </c>
      <c r="V6003" t="s">
        <v>29</v>
      </c>
      <c r="W6003"/>
      <c r="X6003" t="s">
        <v>30</v>
      </c>
    </row>
    <row r="6004" spans="2:24">
      <c r="B6004" s="2" t="s">
        <v>8953</v>
      </c>
      <c r="C6004" s="1">
        <v>9312178825</v>
      </c>
      <c r="D6004" s="1"/>
      <c r="E6004" s="1"/>
      <c r="F6004" s="1"/>
      <c r="G6004" s="1" t="s">
        <v>146</v>
      </c>
      <c r="H6004" s="1" t="s">
        <v>476</v>
      </c>
      <c r="I6004"/>
      <c r="J6004"/>
      <c r="K6004"/>
      <c r="L6004"/>
      <c r="M6004"/>
      <c r="N6004"/>
      <c r="O6004"/>
      <c r="Q6004" t="s">
        <v>25</v>
      </c>
      <c r="R6004" s="1"/>
      <c r="S6004" s="1"/>
      <c r="T6004" s="1" t="s">
        <v>301</v>
      </c>
      <c r="U6004" s="1" t="s">
        <v>53</v>
      </c>
      <c r="V6004" t="s">
        <v>29</v>
      </c>
      <c r="W6004"/>
      <c r="X6004" t="s">
        <v>30</v>
      </c>
    </row>
    <row r="6005" spans="2:24">
      <c r="B6005" s="2" t="s">
        <v>8954</v>
      </c>
      <c r="C6005" s="1">
        <v>9711757442</v>
      </c>
      <c r="D6005" s="1"/>
      <c r="E6005" s="1"/>
      <c r="F6005" s="1"/>
      <c r="G6005" s="1" t="s">
        <v>146</v>
      </c>
      <c r="H6005" s="1" t="s">
        <v>695</v>
      </c>
      <c r="I6005"/>
      <c r="J6005"/>
      <c r="K6005"/>
      <c r="L6005"/>
      <c r="M6005"/>
      <c r="N6005"/>
      <c r="O6005"/>
      <c r="Q6005" t="s">
        <v>25</v>
      </c>
      <c r="R6005" s="1" t="s">
        <v>8955</v>
      </c>
      <c r="S6005" s="1"/>
      <c r="T6005" s="1" t="s">
        <v>843</v>
      </c>
      <c r="U6005" s="1" t="s">
        <v>78</v>
      </c>
      <c r="V6005" t="s">
        <v>29</v>
      </c>
      <c r="W6005"/>
      <c r="X6005" t="s">
        <v>30</v>
      </c>
    </row>
    <row r="6006" spans="2:24">
      <c r="B6006" s="2" t="s">
        <v>8956</v>
      </c>
      <c r="C6006" s="1">
        <v>9416984664</v>
      </c>
      <c r="D6006" s="1"/>
      <c r="E6006" s="1"/>
      <c r="F6006" s="1"/>
      <c r="G6006" s="1" t="s">
        <v>146</v>
      </c>
      <c r="H6006" s="1" t="s">
        <v>476</v>
      </c>
      <c r="I6006"/>
      <c r="J6006"/>
      <c r="K6006"/>
      <c r="L6006"/>
      <c r="M6006"/>
      <c r="N6006"/>
      <c r="O6006"/>
      <c r="Q6006" t="s">
        <v>25</v>
      </c>
      <c r="R6006" s="1"/>
      <c r="S6006" s="1"/>
      <c r="T6006" s="1" t="s">
        <v>1970</v>
      </c>
      <c r="U6006" s="1" t="s">
        <v>78</v>
      </c>
      <c r="V6006" t="s">
        <v>29</v>
      </c>
      <c r="W6006"/>
      <c r="X6006" t="s">
        <v>30</v>
      </c>
    </row>
    <row r="6007" spans="2:24">
      <c r="B6007" s="2" t="s">
        <v>8957</v>
      </c>
      <c r="C6007" s="1">
        <f>919811168827</f>
        <v>919811168827</v>
      </c>
      <c r="D6007" s="1"/>
      <c r="E6007" s="1"/>
      <c r="F6007" s="1"/>
      <c r="G6007" s="1" t="s">
        <v>56</v>
      </c>
      <c r="H6007" s="1" t="s">
        <v>331</v>
      </c>
      <c r="I6007"/>
      <c r="J6007"/>
      <c r="K6007"/>
      <c r="L6007"/>
      <c r="M6007"/>
      <c r="N6007"/>
      <c r="O6007"/>
      <c r="Q6007" t="s">
        <v>25</v>
      </c>
      <c r="R6007" s="1"/>
      <c r="S6007" s="1"/>
      <c r="T6007" s="1" t="s">
        <v>73</v>
      </c>
      <c r="U6007" s="1" t="s">
        <v>53</v>
      </c>
      <c r="V6007" t="s">
        <v>29</v>
      </c>
      <c r="W6007"/>
      <c r="X6007" t="s">
        <v>30</v>
      </c>
    </row>
    <row r="6008" spans="2:24">
      <c r="B6008" s="2" t="s">
        <v>8958</v>
      </c>
      <c r="C6008" s="1">
        <v>9311750187</v>
      </c>
      <c r="D6008" s="1"/>
      <c r="E6008" s="1"/>
      <c r="F6008" s="1"/>
      <c r="G6008" s="1" t="s">
        <v>146</v>
      </c>
      <c r="H6008" s="1" t="s">
        <v>247</v>
      </c>
      <c r="I6008"/>
      <c r="J6008"/>
      <c r="K6008"/>
      <c r="L6008"/>
      <c r="M6008"/>
      <c r="N6008"/>
      <c r="O6008"/>
      <c r="Q6008" t="s">
        <v>25</v>
      </c>
      <c r="R6008" s="1" t="s">
        <v>8959</v>
      </c>
      <c r="S6008" s="1"/>
      <c r="T6008" s="1" t="s">
        <v>594</v>
      </c>
      <c r="U6008" s="1" t="s">
        <v>53</v>
      </c>
      <c r="V6008" t="s">
        <v>29</v>
      </c>
      <c r="W6008"/>
      <c r="X6008" t="s">
        <v>30</v>
      </c>
    </row>
    <row r="6009" spans="2:24">
      <c r="B6009" s="2" t="s">
        <v>8960</v>
      </c>
      <c r="C6009" s="1">
        <v>9911525307</v>
      </c>
      <c r="D6009" s="1"/>
      <c r="E6009" s="1"/>
      <c r="F6009" s="1"/>
      <c r="G6009" s="1" t="s">
        <v>1216</v>
      </c>
      <c r="H6009" s="1" t="s">
        <v>46</v>
      </c>
      <c r="I6009"/>
      <c r="J6009"/>
      <c r="K6009"/>
      <c r="L6009"/>
      <c r="M6009"/>
      <c r="N6009"/>
      <c r="O6009"/>
      <c r="Q6009" t="s">
        <v>25</v>
      </c>
      <c r="R6009" s="1" t="s">
        <v>8961</v>
      </c>
      <c r="S6009" s="1"/>
      <c r="T6009" s="1" t="s">
        <v>356</v>
      </c>
      <c r="U6009" s="1" t="s">
        <v>78</v>
      </c>
      <c r="V6009" t="s">
        <v>29</v>
      </c>
      <c r="W6009"/>
      <c r="X6009" t="s">
        <v>30</v>
      </c>
    </row>
    <row r="6010" spans="2:24">
      <c r="B6010" s="2" t="s">
        <v>8962</v>
      </c>
      <c r="C6010" s="1">
        <v>9734692300</v>
      </c>
      <c r="D6010" s="1"/>
      <c r="E6010" s="1"/>
      <c r="F6010" s="1"/>
      <c r="G6010" s="1" t="s">
        <v>45</v>
      </c>
      <c r="H6010" s="1" t="s">
        <v>57</v>
      </c>
      <c r="I6010"/>
      <c r="J6010"/>
      <c r="K6010"/>
      <c r="L6010"/>
      <c r="M6010"/>
      <c r="N6010"/>
      <c r="O6010"/>
      <c r="Q6010" t="s">
        <v>25</v>
      </c>
      <c r="R6010" s="1"/>
      <c r="S6010" s="1"/>
      <c r="T6010" s="1" t="s">
        <v>7215</v>
      </c>
      <c r="U6010" s="1" t="s">
        <v>70</v>
      </c>
      <c r="V6010" t="s">
        <v>29</v>
      </c>
      <c r="W6010"/>
      <c r="X6010" t="s">
        <v>30</v>
      </c>
    </row>
    <row r="6011" spans="2:24">
      <c r="B6011" s="2" t="s">
        <v>8963</v>
      </c>
      <c r="C6011" s="1">
        <v>9410203571</v>
      </c>
      <c r="D6011" s="1"/>
      <c r="E6011" s="1"/>
      <c r="F6011" s="1"/>
      <c r="G6011" s="1" t="s">
        <v>45</v>
      </c>
      <c r="H6011" s="1" t="s">
        <v>331</v>
      </c>
      <c r="I6011"/>
      <c r="J6011"/>
      <c r="K6011"/>
      <c r="L6011"/>
      <c r="M6011"/>
      <c r="N6011"/>
      <c r="O6011"/>
      <c r="Q6011" t="s">
        <v>25</v>
      </c>
      <c r="R6011" s="1"/>
      <c r="S6011" s="1"/>
      <c r="T6011" s="1" t="s">
        <v>66</v>
      </c>
      <c r="U6011" s="1" t="s">
        <v>28</v>
      </c>
      <c r="V6011" t="s">
        <v>29</v>
      </c>
      <c r="W6011"/>
      <c r="X6011" t="s">
        <v>30</v>
      </c>
    </row>
    <row r="6012" spans="2:24">
      <c r="B6012" s="2" t="s">
        <v>8964</v>
      </c>
      <c r="C6012" s="1"/>
      <c r="D6012" s="1"/>
      <c r="E6012" s="1"/>
      <c r="F6012" s="1"/>
      <c r="G6012" s="1" t="s">
        <v>56</v>
      </c>
      <c r="H6012" s="1" t="s">
        <v>92</v>
      </c>
      <c r="I6012"/>
      <c r="J6012"/>
      <c r="K6012"/>
      <c r="L6012"/>
      <c r="M6012"/>
      <c r="N6012"/>
      <c r="O6012"/>
      <c r="Q6012" t="s">
        <v>25</v>
      </c>
      <c r="R6012" s="1" t="s">
        <v>8965</v>
      </c>
      <c r="S6012" s="1"/>
      <c r="T6012" s="1" t="s">
        <v>849</v>
      </c>
      <c r="U6012" s="1" t="s">
        <v>284</v>
      </c>
      <c r="V6012" t="s">
        <v>29</v>
      </c>
      <c r="W6012"/>
      <c r="X6012" t="s">
        <v>30</v>
      </c>
    </row>
    <row r="6013" spans="2:24">
      <c r="B6013" s="2" t="s">
        <v>8966</v>
      </c>
      <c r="C6013" s="1">
        <v>7300563763</v>
      </c>
      <c r="D6013" s="1"/>
      <c r="E6013" s="1"/>
      <c r="F6013" s="1"/>
      <c r="G6013" s="1" t="s">
        <v>199</v>
      </c>
      <c r="H6013" s="1" t="s">
        <v>46</v>
      </c>
      <c r="I6013"/>
      <c r="J6013"/>
      <c r="K6013"/>
      <c r="L6013"/>
      <c r="M6013"/>
      <c r="N6013"/>
      <c r="O6013"/>
      <c r="Q6013" t="s">
        <v>25</v>
      </c>
      <c r="R6013" s="1"/>
      <c r="S6013" s="1"/>
      <c r="T6013" s="1" t="s">
        <v>423</v>
      </c>
      <c r="U6013" s="1" t="s">
        <v>28</v>
      </c>
      <c r="V6013" t="s">
        <v>29</v>
      </c>
      <c r="W6013"/>
      <c r="X6013" t="s">
        <v>30</v>
      </c>
    </row>
    <row r="6014" spans="2:24">
      <c r="B6014" s="2" t="s">
        <v>8967</v>
      </c>
      <c r="C6014" s="1">
        <v>9838658063</v>
      </c>
      <c r="D6014" s="1"/>
      <c r="E6014" s="1"/>
      <c r="F6014" s="1"/>
      <c r="G6014" s="1" t="s">
        <v>45</v>
      </c>
      <c r="H6014" s="1" t="s">
        <v>476</v>
      </c>
      <c r="I6014"/>
      <c r="J6014"/>
      <c r="K6014"/>
      <c r="L6014"/>
      <c r="M6014"/>
      <c r="N6014"/>
      <c r="O6014"/>
      <c r="Q6014" t="s">
        <v>25</v>
      </c>
      <c r="R6014" s="1"/>
      <c r="S6014" s="1"/>
      <c r="T6014" s="1" t="s">
        <v>4625</v>
      </c>
      <c r="U6014" s="1" t="s">
        <v>28</v>
      </c>
      <c r="V6014" t="s">
        <v>29</v>
      </c>
      <c r="W6014"/>
      <c r="X6014" t="s">
        <v>30</v>
      </c>
    </row>
    <row r="6015" spans="2:24">
      <c r="B6015" s="2" t="s">
        <v>8968</v>
      </c>
      <c r="C6015" s="1">
        <v>9289474442</v>
      </c>
      <c r="D6015" s="1"/>
      <c r="E6015" s="1"/>
      <c r="F6015" s="1"/>
      <c r="G6015" s="1" t="s">
        <v>45</v>
      </c>
      <c r="H6015" s="1" t="s">
        <v>46</v>
      </c>
      <c r="I6015"/>
      <c r="J6015"/>
      <c r="K6015"/>
      <c r="L6015"/>
      <c r="M6015"/>
      <c r="N6015"/>
      <c r="O6015"/>
      <c r="Q6015" t="s">
        <v>25</v>
      </c>
      <c r="R6015" s="1" t="s">
        <v>8969</v>
      </c>
      <c r="S6015" s="1"/>
      <c r="T6015" s="1" t="s">
        <v>39</v>
      </c>
      <c r="U6015" s="1" t="s">
        <v>28</v>
      </c>
      <c r="V6015" t="s">
        <v>29</v>
      </c>
      <c r="W6015"/>
      <c r="X6015" t="s">
        <v>30</v>
      </c>
    </row>
    <row r="6016" spans="2:24">
      <c r="B6016" s="2" t="s">
        <v>8970</v>
      </c>
      <c r="C6016" s="1">
        <v>9990677786</v>
      </c>
      <c r="D6016" s="1"/>
      <c r="E6016" s="1"/>
      <c r="F6016" s="1"/>
      <c r="G6016" s="1" t="s">
        <v>56</v>
      </c>
      <c r="H6016" s="1" t="s">
        <v>46</v>
      </c>
      <c r="I6016"/>
      <c r="J6016"/>
      <c r="K6016"/>
      <c r="L6016"/>
      <c r="M6016"/>
      <c r="N6016"/>
      <c r="O6016"/>
      <c r="Q6016" t="s">
        <v>25</v>
      </c>
      <c r="R6016" s="1" t="s">
        <v>8971</v>
      </c>
      <c r="S6016" s="1"/>
      <c r="T6016" s="1" t="s">
        <v>301</v>
      </c>
      <c r="U6016" s="1" t="s">
        <v>53</v>
      </c>
      <c r="V6016" t="s">
        <v>29</v>
      </c>
      <c r="W6016"/>
      <c r="X6016" t="s">
        <v>30</v>
      </c>
    </row>
    <row r="6017" spans="2:24">
      <c r="B6017" s="2" t="s">
        <v>8972</v>
      </c>
      <c r="C6017" s="1">
        <v>9897043907</v>
      </c>
      <c r="D6017" s="1"/>
      <c r="E6017" s="1"/>
      <c r="F6017" s="1"/>
      <c r="G6017" s="1" t="s">
        <v>146</v>
      </c>
      <c r="H6017" s="1" t="s">
        <v>331</v>
      </c>
      <c r="I6017"/>
      <c r="J6017"/>
      <c r="K6017"/>
      <c r="L6017"/>
      <c r="M6017"/>
      <c r="N6017"/>
      <c r="O6017"/>
      <c r="Q6017" t="s">
        <v>25</v>
      </c>
      <c r="R6017" s="1"/>
      <c r="S6017" s="1"/>
      <c r="T6017" s="1" t="s">
        <v>3586</v>
      </c>
      <c r="U6017" s="1" t="s">
        <v>289</v>
      </c>
      <c r="V6017" t="s">
        <v>29</v>
      </c>
      <c r="W6017"/>
      <c r="X6017" t="s">
        <v>30</v>
      </c>
    </row>
    <row r="6018" spans="2:24">
      <c r="B6018" s="2" t="s">
        <v>8973</v>
      </c>
      <c r="C6018" s="1">
        <f>9779851109820</f>
        <v>9779851109820</v>
      </c>
      <c r="D6018" s="1"/>
      <c r="E6018" s="1"/>
      <c r="F6018" s="1"/>
      <c r="G6018" s="1" t="s">
        <v>1216</v>
      </c>
      <c r="H6018" s="1" t="s">
        <v>46</v>
      </c>
      <c r="I6018"/>
      <c r="J6018"/>
      <c r="K6018"/>
      <c r="L6018"/>
      <c r="M6018"/>
      <c r="N6018"/>
      <c r="O6018"/>
      <c r="Q6018" t="s">
        <v>25</v>
      </c>
      <c r="R6018" s="1" t="s">
        <v>8974</v>
      </c>
      <c r="S6018" s="1"/>
      <c r="T6018" s="1" t="s">
        <v>755</v>
      </c>
      <c r="U6018" s="1" t="s">
        <v>2627</v>
      </c>
      <c r="V6018" t="s">
        <v>29</v>
      </c>
      <c r="W6018"/>
      <c r="X6018" t="s">
        <v>30</v>
      </c>
    </row>
    <row r="6019" spans="2:24">
      <c r="B6019" s="2" t="s">
        <v>8975</v>
      </c>
      <c r="C6019" s="1">
        <v>9899914965</v>
      </c>
      <c r="D6019" s="1"/>
      <c r="E6019" s="1"/>
      <c r="F6019" s="1"/>
      <c r="G6019" s="1" t="s">
        <v>146</v>
      </c>
      <c r="H6019" s="1" t="s">
        <v>331</v>
      </c>
      <c r="I6019"/>
      <c r="J6019"/>
      <c r="K6019"/>
      <c r="L6019"/>
      <c r="M6019"/>
      <c r="N6019"/>
      <c r="O6019"/>
      <c r="Q6019" t="s">
        <v>25</v>
      </c>
      <c r="R6019" s="1" t="s">
        <v>8976</v>
      </c>
      <c r="S6019" s="1"/>
      <c r="T6019" s="1" t="s">
        <v>594</v>
      </c>
      <c r="U6019" s="1" t="s">
        <v>53</v>
      </c>
      <c r="V6019" t="s">
        <v>29</v>
      </c>
      <c r="W6019"/>
      <c r="X6019" t="s">
        <v>30</v>
      </c>
    </row>
    <row r="6020" spans="2:24">
      <c r="B6020" s="2" t="s">
        <v>8977</v>
      </c>
      <c r="C6020" s="1">
        <v>9911339035</v>
      </c>
      <c r="D6020" s="1"/>
      <c r="E6020" s="1"/>
      <c r="F6020" s="1"/>
      <c r="G6020" s="1" t="s">
        <v>72</v>
      </c>
      <c r="H6020" s="1" t="s">
        <v>46</v>
      </c>
      <c r="I6020"/>
      <c r="J6020"/>
      <c r="K6020"/>
      <c r="L6020"/>
      <c r="M6020"/>
      <c r="N6020"/>
      <c r="O6020"/>
      <c r="Q6020" t="s">
        <v>25</v>
      </c>
      <c r="R6020" s="1" t="s">
        <v>8978</v>
      </c>
      <c r="S6020" s="1"/>
      <c r="T6020" s="1" t="s">
        <v>73</v>
      </c>
      <c r="U6020" s="1" t="s">
        <v>53</v>
      </c>
      <c r="V6020" t="s">
        <v>29</v>
      </c>
      <c r="W6020"/>
      <c r="X6020" t="s">
        <v>30</v>
      </c>
    </row>
    <row r="6021" spans="2:24">
      <c r="B6021" s="2" t="s">
        <v>8979</v>
      </c>
      <c r="C6021" s="1">
        <v>8494044890</v>
      </c>
      <c r="D6021" s="1"/>
      <c r="E6021" s="1"/>
      <c r="F6021" s="1"/>
      <c r="G6021" s="1" t="s">
        <v>5652</v>
      </c>
      <c r="H6021" s="1" t="s">
        <v>331</v>
      </c>
      <c r="I6021"/>
      <c r="J6021"/>
      <c r="K6021"/>
      <c r="L6021"/>
      <c r="M6021"/>
      <c r="N6021"/>
      <c r="O6021"/>
      <c r="Q6021" t="s">
        <v>25</v>
      </c>
      <c r="R6021" s="1"/>
      <c r="S6021" s="1"/>
      <c r="T6021" s="1" t="s">
        <v>147</v>
      </c>
      <c r="U6021" s="1" t="s">
        <v>148</v>
      </c>
      <c r="V6021" t="s">
        <v>29</v>
      </c>
      <c r="W6021"/>
      <c r="X6021" t="s">
        <v>30</v>
      </c>
    </row>
    <row r="6022" spans="2:24">
      <c r="B6022" s="2" t="s">
        <v>8980</v>
      </c>
      <c r="C6022" s="1">
        <v>8800969643</v>
      </c>
      <c r="D6022" s="1"/>
      <c r="E6022" s="1"/>
      <c r="F6022" s="1"/>
      <c r="G6022" s="1" t="s">
        <v>146</v>
      </c>
      <c r="H6022" s="1" t="s">
        <v>247</v>
      </c>
      <c r="I6022"/>
      <c r="J6022"/>
      <c r="K6022"/>
      <c r="L6022"/>
      <c r="M6022"/>
      <c r="N6022"/>
      <c r="O6022"/>
      <c r="Q6022" t="s">
        <v>25</v>
      </c>
      <c r="R6022" s="1"/>
      <c r="S6022" s="1"/>
      <c r="T6022" s="1" t="s">
        <v>301</v>
      </c>
      <c r="U6022" s="1" t="s">
        <v>53</v>
      </c>
      <c r="V6022" t="s">
        <v>29</v>
      </c>
      <c r="W6022"/>
      <c r="X6022" t="s">
        <v>30</v>
      </c>
    </row>
    <row r="6023" spans="2:24">
      <c r="B6023" s="2" t="s">
        <v>8981</v>
      </c>
      <c r="C6023" s="1">
        <v>9414281866</v>
      </c>
      <c r="D6023" s="1"/>
      <c r="E6023" s="1"/>
      <c r="F6023" s="1"/>
      <c r="G6023" s="1" t="s">
        <v>56</v>
      </c>
      <c r="H6023" s="1" t="s">
        <v>476</v>
      </c>
      <c r="I6023"/>
      <c r="J6023"/>
      <c r="K6023"/>
      <c r="L6023"/>
      <c r="M6023"/>
      <c r="N6023"/>
      <c r="O6023"/>
      <c r="Q6023" t="s">
        <v>25</v>
      </c>
      <c r="R6023" s="1" t="s">
        <v>8982</v>
      </c>
      <c r="S6023" s="1"/>
      <c r="T6023" s="1" t="s">
        <v>95</v>
      </c>
      <c r="U6023" s="1" t="s">
        <v>43</v>
      </c>
      <c r="V6023" t="s">
        <v>29</v>
      </c>
      <c r="W6023"/>
      <c r="X6023" t="s">
        <v>30</v>
      </c>
    </row>
    <row r="6024" spans="2:24">
      <c r="B6024" s="2" t="s">
        <v>8983</v>
      </c>
      <c r="C6024" s="1">
        <v>7983318323</v>
      </c>
      <c r="D6024" s="1"/>
      <c r="E6024" s="1"/>
      <c r="F6024" s="1"/>
      <c r="G6024" s="1" t="s">
        <v>72</v>
      </c>
      <c r="H6024" s="1" t="s">
        <v>46</v>
      </c>
      <c r="I6024"/>
      <c r="J6024"/>
      <c r="K6024"/>
      <c r="L6024"/>
      <c r="M6024"/>
      <c r="N6024"/>
      <c r="O6024"/>
      <c r="Q6024" t="s">
        <v>25</v>
      </c>
      <c r="R6024" s="1" t="s">
        <v>8984</v>
      </c>
      <c r="S6024" s="1"/>
      <c r="T6024" s="1" t="s">
        <v>356</v>
      </c>
      <c r="U6024" s="1" t="s">
        <v>78</v>
      </c>
      <c r="V6024" t="s">
        <v>29</v>
      </c>
      <c r="W6024"/>
      <c r="X6024" t="s">
        <v>30</v>
      </c>
    </row>
    <row r="6025" spans="2:24">
      <c r="B6025" s="2" t="s">
        <v>8985</v>
      </c>
      <c r="C6025" s="1">
        <v>8057950632</v>
      </c>
      <c r="D6025" s="1"/>
      <c r="E6025" s="1"/>
      <c r="F6025" s="1"/>
      <c r="G6025" s="1" t="s">
        <v>56</v>
      </c>
      <c r="H6025" s="1" t="s">
        <v>46</v>
      </c>
      <c r="I6025"/>
      <c r="J6025"/>
      <c r="K6025"/>
      <c r="L6025"/>
      <c r="M6025"/>
      <c r="N6025"/>
      <c r="O6025"/>
      <c r="Q6025" t="s">
        <v>25</v>
      </c>
      <c r="R6025" s="1"/>
      <c r="S6025" s="1"/>
      <c r="T6025" s="1" t="s">
        <v>39</v>
      </c>
      <c r="U6025" s="1" t="s">
        <v>28</v>
      </c>
      <c r="V6025" t="s">
        <v>29</v>
      </c>
      <c r="W6025"/>
      <c r="X6025" t="s">
        <v>30</v>
      </c>
    </row>
    <row r="6026" spans="2:24">
      <c r="B6026" s="2" t="s">
        <v>8986</v>
      </c>
      <c r="C6026" s="1">
        <v>9800164851</v>
      </c>
      <c r="D6026" s="1"/>
      <c r="E6026" s="1"/>
      <c r="F6026" s="1"/>
      <c r="G6026" s="1" t="s">
        <v>146</v>
      </c>
      <c r="H6026" s="1" t="s">
        <v>695</v>
      </c>
      <c r="I6026"/>
      <c r="J6026"/>
      <c r="K6026"/>
      <c r="L6026"/>
      <c r="M6026"/>
      <c r="N6026"/>
      <c r="O6026"/>
      <c r="Q6026" t="s">
        <v>25</v>
      </c>
      <c r="R6026" s="1"/>
      <c r="S6026" s="1"/>
      <c r="T6026" s="1" t="s">
        <v>614</v>
      </c>
      <c r="U6026" s="1" t="s">
        <v>70</v>
      </c>
      <c r="V6026" t="s">
        <v>29</v>
      </c>
      <c r="W6026"/>
      <c r="X6026" t="s">
        <v>30</v>
      </c>
    </row>
    <row r="6027" spans="2:24">
      <c r="B6027" s="2" t="s">
        <v>8987</v>
      </c>
      <c r="C6027" s="1">
        <v>9312707927</v>
      </c>
      <c r="D6027" s="1"/>
      <c r="E6027" s="1"/>
      <c r="F6027" s="1"/>
      <c r="G6027" s="1" t="s">
        <v>72</v>
      </c>
      <c r="H6027" s="1" t="s">
        <v>57</v>
      </c>
      <c r="I6027"/>
      <c r="J6027"/>
      <c r="K6027"/>
      <c r="L6027"/>
      <c r="M6027"/>
      <c r="N6027"/>
      <c r="O6027"/>
      <c r="Q6027" t="s">
        <v>25</v>
      </c>
      <c r="R6027" s="1"/>
      <c r="S6027" s="1"/>
      <c r="T6027" s="1" t="s">
        <v>423</v>
      </c>
      <c r="U6027" s="1" t="s">
        <v>28</v>
      </c>
      <c r="V6027" t="s">
        <v>29</v>
      </c>
      <c r="W6027"/>
      <c r="X6027" t="s">
        <v>30</v>
      </c>
    </row>
    <row r="6028" spans="2:24">
      <c r="B6028" s="2" t="s">
        <v>8988</v>
      </c>
      <c r="C6028" s="1">
        <v>9831553488</v>
      </c>
      <c r="D6028" s="1"/>
      <c r="E6028" s="1"/>
      <c r="F6028" s="1"/>
      <c r="G6028" s="1" t="s">
        <v>45</v>
      </c>
      <c r="H6028" s="1" t="s">
        <v>409</v>
      </c>
      <c r="I6028"/>
      <c r="J6028"/>
      <c r="K6028"/>
      <c r="L6028"/>
      <c r="M6028"/>
      <c r="N6028"/>
      <c r="O6028"/>
      <c r="Q6028" t="s">
        <v>25</v>
      </c>
      <c r="R6028" s="1" t="s">
        <v>8989</v>
      </c>
      <c r="S6028" s="1"/>
      <c r="T6028" s="1" t="s">
        <v>614</v>
      </c>
      <c r="U6028" s="1" t="s">
        <v>70</v>
      </c>
      <c r="V6028" t="s">
        <v>29</v>
      </c>
      <c r="W6028"/>
      <c r="X6028" t="s">
        <v>30</v>
      </c>
    </row>
    <row r="6029" spans="2:24">
      <c r="B6029" s="2" t="s">
        <v>8990</v>
      </c>
      <c r="C6029" s="1">
        <v>9113074141</v>
      </c>
      <c r="D6029" s="1"/>
      <c r="E6029" s="1"/>
      <c r="F6029" s="1"/>
      <c r="G6029" s="1" t="s">
        <v>72</v>
      </c>
      <c r="H6029" s="1" t="s">
        <v>46</v>
      </c>
      <c r="I6029"/>
      <c r="J6029"/>
      <c r="K6029"/>
      <c r="L6029"/>
      <c r="M6029"/>
      <c r="N6029"/>
      <c r="O6029"/>
      <c r="Q6029" t="s">
        <v>25</v>
      </c>
      <c r="R6029" s="1"/>
      <c r="S6029" s="1"/>
      <c r="T6029" s="1" t="s">
        <v>631</v>
      </c>
      <c r="U6029" s="1" t="s">
        <v>102</v>
      </c>
      <c r="V6029" t="s">
        <v>29</v>
      </c>
      <c r="W6029"/>
      <c r="X6029" t="s">
        <v>30</v>
      </c>
    </row>
    <row r="6030" spans="2:24">
      <c r="B6030" s="2" t="s">
        <v>8991</v>
      </c>
      <c r="C6030" s="1">
        <v>9555625622</v>
      </c>
      <c r="D6030" s="1"/>
      <c r="E6030" s="1"/>
      <c r="F6030" s="1"/>
      <c r="G6030" s="1" t="s">
        <v>731</v>
      </c>
      <c r="H6030" s="1" t="s">
        <v>57</v>
      </c>
      <c r="I6030"/>
      <c r="J6030"/>
      <c r="K6030"/>
      <c r="L6030"/>
      <c r="M6030"/>
      <c r="N6030"/>
      <c r="O6030"/>
      <c r="Q6030" t="s">
        <v>25</v>
      </c>
      <c r="R6030" s="1"/>
      <c r="S6030" s="1"/>
      <c r="T6030" s="1" t="s">
        <v>73</v>
      </c>
      <c r="U6030" s="1" t="s">
        <v>53</v>
      </c>
      <c r="V6030" t="s">
        <v>29</v>
      </c>
      <c r="W6030"/>
      <c r="X6030" t="s">
        <v>30</v>
      </c>
    </row>
    <row r="6031" spans="2:24">
      <c r="B6031" s="2" t="s">
        <v>8992</v>
      </c>
      <c r="C6031" s="1">
        <v>8983733033</v>
      </c>
      <c r="D6031" s="1"/>
      <c r="E6031" s="1"/>
      <c r="F6031" s="1"/>
      <c r="G6031" s="1" t="s">
        <v>72</v>
      </c>
      <c r="H6031" s="1" t="s">
        <v>57</v>
      </c>
      <c r="I6031"/>
      <c r="J6031"/>
      <c r="K6031"/>
      <c r="L6031"/>
      <c r="M6031"/>
      <c r="N6031"/>
      <c r="O6031"/>
      <c r="Q6031" t="s">
        <v>25</v>
      </c>
      <c r="R6031" s="1"/>
      <c r="S6031" s="1"/>
      <c r="T6031" s="1" t="s">
        <v>305</v>
      </c>
      <c r="U6031" s="1" t="s">
        <v>33</v>
      </c>
      <c r="V6031" t="s">
        <v>29</v>
      </c>
      <c r="W6031"/>
      <c r="X6031" t="s">
        <v>30</v>
      </c>
    </row>
    <row r="6032" spans="2:24">
      <c r="B6032" s="2" t="s">
        <v>8993</v>
      </c>
      <c r="C6032" s="1">
        <v>8240100965</v>
      </c>
      <c r="D6032" s="1"/>
      <c r="E6032" s="1"/>
      <c r="F6032" s="1"/>
      <c r="G6032" s="1" t="s">
        <v>72</v>
      </c>
      <c r="H6032" s="1" t="s">
        <v>331</v>
      </c>
      <c r="I6032"/>
      <c r="J6032"/>
      <c r="K6032"/>
      <c r="L6032"/>
      <c r="M6032"/>
      <c r="N6032"/>
      <c r="O6032"/>
      <c r="Q6032" t="s">
        <v>25</v>
      </c>
      <c r="R6032" s="1" t="s">
        <v>8994</v>
      </c>
      <c r="S6032" s="1"/>
      <c r="T6032" s="1" t="s">
        <v>3377</v>
      </c>
      <c r="U6032" s="1" t="s">
        <v>70</v>
      </c>
      <c r="V6032" t="s">
        <v>29</v>
      </c>
      <c r="W6032"/>
      <c r="X6032" t="s">
        <v>30</v>
      </c>
    </row>
    <row r="6033" spans="2:24">
      <c r="B6033" s="2" t="s">
        <v>8995</v>
      </c>
      <c r="C6033" s="1">
        <v>9999750936</v>
      </c>
      <c r="D6033" s="1"/>
      <c r="E6033" s="1"/>
      <c r="F6033" s="1"/>
      <c r="G6033" s="1" t="s">
        <v>146</v>
      </c>
      <c r="H6033" s="1" t="s">
        <v>331</v>
      </c>
      <c r="I6033"/>
      <c r="J6033"/>
      <c r="K6033"/>
      <c r="L6033"/>
      <c r="M6033"/>
      <c r="N6033"/>
      <c r="O6033"/>
      <c r="Q6033" t="s">
        <v>25</v>
      </c>
      <c r="R6033" s="1"/>
      <c r="S6033" s="1"/>
      <c r="T6033" s="1" t="s">
        <v>128</v>
      </c>
      <c r="U6033" s="1" t="s">
        <v>43</v>
      </c>
      <c r="V6033" t="s">
        <v>29</v>
      </c>
      <c r="W6033"/>
      <c r="X6033" t="s">
        <v>30</v>
      </c>
    </row>
    <row r="6034" spans="2:24">
      <c r="B6034" s="2" t="s">
        <v>8996</v>
      </c>
      <c r="C6034" s="1">
        <v>8057830027</v>
      </c>
      <c r="D6034" s="1"/>
      <c r="E6034" s="1"/>
      <c r="F6034" s="1"/>
      <c r="G6034" s="1" t="s">
        <v>146</v>
      </c>
      <c r="H6034" s="1" t="s">
        <v>476</v>
      </c>
      <c r="I6034"/>
      <c r="J6034"/>
      <c r="K6034"/>
      <c r="L6034"/>
      <c r="M6034"/>
      <c r="N6034"/>
      <c r="O6034"/>
      <c r="Q6034" t="s">
        <v>25</v>
      </c>
      <c r="R6034" s="1"/>
      <c r="S6034" s="1"/>
      <c r="T6034" s="1" t="s">
        <v>8997</v>
      </c>
      <c r="U6034" s="1" t="s">
        <v>28</v>
      </c>
      <c r="V6034" t="s">
        <v>29</v>
      </c>
      <c r="W6034"/>
      <c r="X6034" t="s">
        <v>30</v>
      </c>
    </row>
    <row r="6035" spans="2:24">
      <c r="B6035" s="2" t="s">
        <v>8998</v>
      </c>
      <c r="C6035" s="1">
        <v>9818216443</v>
      </c>
      <c r="D6035" s="1"/>
      <c r="E6035" s="1"/>
      <c r="F6035" s="1"/>
      <c r="G6035" s="1" t="s">
        <v>199</v>
      </c>
      <c r="H6035" s="1" t="s">
        <v>57</v>
      </c>
      <c r="I6035"/>
      <c r="J6035"/>
      <c r="K6035"/>
      <c r="L6035"/>
      <c r="M6035"/>
      <c r="N6035"/>
      <c r="O6035"/>
      <c r="Q6035" t="s">
        <v>25</v>
      </c>
      <c r="R6035" s="1"/>
      <c r="S6035" s="1"/>
      <c r="T6035" s="1" t="s">
        <v>789</v>
      </c>
      <c r="U6035" s="1" t="s">
        <v>53</v>
      </c>
      <c r="V6035" t="s">
        <v>29</v>
      </c>
      <c r="W6035"/>
      <c r="X6035" t="s">
        <v>30</v>
      </c>
    </row>
    <row r="6036" spans="2:24">
      <c r="B6036" s="2" t="s">
        <v>8999</v>
      </c>
      <c r="C6036" s="1">
        <v>9215986005</v>
      </c>
      <c r="D6036" s="1"/>
      <c r="E6036" s="1"/>
      <c r="F6036" s="1"/>
      <c r="G6036" s="1" t="s">
        <v>146</v>
      </c>
      <c r="H6036" s="1" t="s">
        <v>695</v>
      </c>
      <c r="I6036"/>
      <c r="J6036"/>
      <c r="K6036"/>
      <c r="L6036"/>
      <c r="M6036"/>
      <c r="N6036"/>
      <c r="O6036"/>
      <c r="Q6036" t="s">
        <v>25</v>
      </c>
      <c r="R6036" s="1" t="s">
        <v>9000</v>
      </c>
      <c r="S6036" s="1"/>
      <c r="T6036" s="1" t="s">
        <v>387</v>
      </c>
      <c r="U6036" s="1" t="s">
        <v>78</v>
      </c>
      <c r="V6036" t="s">
        <v>29</v>
      </c>
      <c r="W6036"/>
      <c r="X6036" t="s">
        <v>30</v>
      </c>
    </row>
    <row r="6037" spans="2:24">
      <c r="B6037" s="2" t="s">
        <v>9001</v>
      </c>
      <c r="C6037" s="1">
        <v>6294861263</v>
      </c>
      <c r="D6037" s="1"/>
      <c r="E6037" s="1"/>
      <c r="F6037" s="1"/>
      <c r="G6037" s="1" t="s">
        <v>56</v>
      </c>
      <c r="H6037" s="1" t="s">
        <v>46</v>
      </c>
      <c r="I6037"/>
      <c r="J6037"/>
      <c r="K6037"/>
      <c r="L6037"/>
      <c r="M6037"/>
      <c r="N6037"/>
      <c r="O6037"/>
      <c r="Q6037" t="s">
        <v>25</v>
      </c>
      <c r="R6037" s="1"/>
      <c r="S6037" s="1"/>
      <c r="T6037" s="1" t="s">
        <v>1509</v>
      </c>
      <c r="U6037" s="1" t="s">
        <v>70</v>
      </c>
      <c r="V6037" t="s">
        <v>29</v>
      </c>
      <c r="W6037"/>
      <c r="X6037" t="s">
        <v>30</v>
      </c>
    </row>
    <row r="6038" spans="2:24">
      <c r="B6038" s="2" t="s">
        <v>9002</v>
      </c>
      <c r="C6038" s="1">
        <v>7068454233</v>
      </c>
      <c r="D6038" s="1"/>
      <c r="E6038" s="1"/>
      <c r="F6038" s="1"/>
      <c r="G6038" s="1" t="s">
        <v>915</v>
      </c>
      <c r="H6038" s="1" t="s">
        <v>57</v>
      </c>
      <c r="I6038"/>
      <c r="J6038"/>
      <c r="K6038"/>
      <c r="L6038"/>
      <c r="M6038"/>
      <c r="N6038"/>
      <c r="O6038"/>
      <c r="Q6038" t="s">
        <v>25</v>
      </c>
      <c r="R6038" s="1"/>
      <c r="S6038" s="1"/>
      <c r="T6038" s="1" t="s">
        <v>356</v>
      </c>
      <c r="U6038" s="1" t="s">
        <v>78</v>
      </c>
      <c r="V6038" t="s">
        <v>29</v>
      </c>
      <c r="W6038"/>
      <c r="X6038" t="s">
        <v>30</v>
      </c>
    </row>
    <row r="6039" spans="2:24">
      <c r="B6039" s="2" t="s">
        <v>9003</v>
      </c>
      <c r="C6039" s="1">
        <v>8296945663</v>
      </c>
      <c r="D6039" s="1"/>
      <c r="E6039" s="1"/>
      <c r="F6039" s="1"/>
      <c r="G6039" s="1" t="s">
        <v>146</v>
      </c>
      <c r="H6039" s="1" t="s">
        <v>1268</v>
      </c>
      <c r="I6039"/>
      <c r="J6039"/>
      <c r="K6039"/>
      <c r="L6039"/>
      <c r="M6039"/>
      <c r="N6039"/>
      <c r="O6039"/>
      <c r="Q6039" t="s">
        <v>25</v>
      </c>
      <c r="R6039" s="1" t="s">
        <v>9004</v>
      </c>
      <c r="S6039" s="1"/>
      <c r="T6039" s="1" t="s">
        <v>631</v>
      </c>
      <c r="U6039" s="1" t="s">
        <v>102</v>
      </c>
      <c r="V6039" t="s">
        <v>29</v>
      </c>
      <c r="W6039"/>
      <c r="X6039" t="s">
        <v>30</v>
      </c>
    </row>
    <row r="6040" spans="2:24">
      <c r="B6040" s="2" t="s">
        <v>9005</v>
      </c>
      <c r="C6040" s="1">
        <v>9826020835</v>
      </c>
      <c r="D6040" s="1"/>
      <c r="E6040" s="1"/>
      <c r="F6040" s="1"/>
      <c r="G6040" s="1" t="s">
        <v>146</v>
      </c>
      <c r="H6040" s="1" t="s">
        <v>331</v>
      </c>
      <c r="I6040"/>
      <c r="J6040"/>
      <c r="K6040"/>
      <c r="L6040"/>
      <c r="M6040"/>
      <c r="N6040"/>
      <c r="O6040"/>
      <c r="Q6040" t="s">
        <v>25</v>
      </c>
      <c r="R6040" s="1"/>
      <c r="S6040" s="1"/>
      <c r="T6040" s="1" t="s">
        <v>110</v>
      </c>
      <c r="U6040" s="1" t="s">
        <v>105</v>
      </c>
      <c r="V6040" t="s">
        <v>29</v>
      </c>
      <c r="W6040"/>
      <c r="X6040" t="s">
        <v>30</v>
      </c>
    </row>
    <row r="6041" spans="2:24">
      <c r="B6041" s="2" t="s">
        <v>9006</v>
      </c>
      <c r="C6041" s="1">
        <v>8708496811</v>
      </c>
      <c r="D6041" s="1"/>
      <c r="E6041" s="1"/>
      <c r="F6041" s="1"/>
      <c r="G6041" s="1" t="s">
        <v>230</v>
      </c>
      <c r="H6041" s="1" t="s">
        <v>46</v>
      </c>
      <c r="I6041"/>
      <c r="J6041"/>
      <c r="K6041"/>
      <c r="L6041"/>
      <c r="M6041"/>
      <c r="N6041"/>
      <c r="O6041"/>
      <c r="Q6041" t="s">
        <v>25</v>
      </c>
      <c r="R6041" s="1"/>
      <c r="S6041" s="1"/>
      <c r="T6041" s="1" t="s">
        <v>1705</v>
      </c>
      <c r="U6041" s="1" t="s">
        <v>78</v>
      </c>
      <c r="V6041" t="s">
        <v>29</v>
      </c>
      <c r="W6041"/>
      <c r="X6041" t="s">
        <v>30</v>
      </c>
    </row>
    <row r="6042" spans="2:24">
      <c r="B6042" s="2" t="s">
        <v>9007</v>
      </c>
      <c r="C6042" s="1">
        <v>9949501585</v>
      </c>
      <c r="D6042" s="1"/>
      <c r="E6042" s="1"/>
      <c r="F6042" s="1"/>
      <c r="G6042" s="1" t="s">
        <v>146</v>
      </c>
      <c r="H6042" s="1" t="s">
        <v>695</v>
      </c>
      <c r="I6042"/>
      <c r="J6042"/>
      <c r="K6042"/>
      <c r="L6042"/>
      <c r="M6042"/>
      <c r="N6042"/>
      <c r="O6042"/>
      <c r="Q6042" t="s">
        <v>25</v>
      </c>
      <c r="R6042" s="1" t="s">
        <v>9008</v>
      </c>
      <c r="S6042" s="1"/>
      <c r="T6042" s="1" t="s">
        <v>184</v>
      </c>
      <c r="U6042" s="1" t="s">
        <v>185</v>
      </c>
      <c r="V6042" t="s">
        <v>29</v>
      </c>
      <c r="W6042"/>
      <c r="X6042" t="s">
        <v>30</v>
      </c>
    </row>
    <row r="6043" spans="2:24">
      <c r="B6043" s="2" t="s">
        <v>9009</v>
      </c>
      <c r="C6043" s="1">
        <v>9122524481</v>
      </c>
      <c r="D6043" s="1"/>
      <c r="E6043" s="1"/>
      <c r="F6043" s="1"/>
      <c r="G6043" s="1" t="s">
        <v>45</v>
      </c>
      <c r="H6043" s="1" t="s">
        <v>695</v>
      </c>
      <c r="I6043"/>
      <c r="J6043"/>
      <c r="K6043"/>
      <c r="L6043"/>
      <c r="M6043"/>
      <c r="N6043"/>
      <c r="O6043"/>
      <c r="Q6043" t="s">
        <v>25</v>
      </c>
      <c r="R6043" s="1" t="s">
        <v>9010</v>
      </c>
      <c r="S6043" s="1"/>
      <c r="T6043" s="1" t="s">
        <v>2732</v>
      </c>
      <c r="U6043" s="1" t="s">
        <v>284</v>
      </c>
      <c r="V6043" t="s">
        <v>29</v>
      </c>
      <c r="W6043"/>
      <c r="X6043" t="s">
        <v>30</v>
      </c>
    </row>
    <row r="6044" spans="2:24">
      <c r="B6044" s="2" t="s">
        <v>9011</v>
      </c>
      <c r="C6044" s="1">
        <v>9837052138</v>
      </c>
      <c r="D6044" s="1"/>
      <c r="E6044" s="1"/>
      <c r="F6044" s="1"/>
      <c r="G6044" s="1" t="s">
        <v>146</v>
      </c>
      <c r="H6044" s="1" t="s">
        <v>331</v>
      </c>
      <c r="I6044"/>
      <c r="J6044"/>
      <c r="K6044"/>
      <c r="L6044"/>
      <c r="M6044"/>
      <c r="N6044"/>
      <c r="O6044"/>
      <c r="Q6044" t="s">
        <v>25</v>
      </c>
      <c r="R6044" s="1"/>
      <c r="S6044" s="1"/>
      <c r="T6044" s="1" t="s">
        <v>3586</v>
      </c>
      <c r="U6044" s="1" t="s">
        <v>289</v>
      </c>
      <c r="V6044" t="s">
        <v>29</v>
      </c>
      <c r="W6044"/>
      <c r="X6044" t="s">
        <v>30</v>
      </c>
    </row>
    <row r="6045" spans="2:24">
      <c r="B6045" s="2" t="s">
        <v>9012</v>
      </c>
      <c r="C6045" s="1">
        <v>8738051719</v>
      </c>
      <c r="D6045" s="1"/>
      <c r="E6045" s="1"/>
      <c r="F6045" s="1"/>
      <c r="G6045" s="1" t="s">
        <v>2644</v>
      </c>
      <c r="H6045" s="1" t="s">
        <v>46</v>
      </c>
      <c r="I6045"/>
      <c r="J6045"/>
      <c r="K6045"/>
      <c r="L6045"/>
      <c r="M6045"/>
      <c r="N6045"/>
      <c r="O6045"/>
      <c r="Q6045" t="s">
        <v>25</v>
      </c>
      <c r="R6045" s="1" t="s">
        <v>9013</v>
      </c>
      <c r="S6045" s="1"/>
      <c r="T6045" s="1" t="s">
        <v>3870</v>
      </c>
      <c r="U6045" s="1" t="s">
        <v>28</v>
      </c>
      <c r="V6045" t="s">
        <v>29</v>
      </c>
      <c r="W6045"/>
      <c r="X6045" t="s">
        <v>30</v>
      </c>
    </row>
    <row r="6046" spans="2:24">
      <c r="B6046" s="2" t="s">
        <v>9014</v>
      </c>
      <c r="C6046" s="1">
        <v>8123209398</v>
      </c>
      <c r="D6046" s="1"/>
      <c r="E6046" s="1"/>
      <c r="F6046" s="1"/>
      <c r="G6046" s="1" t="s">
        <v>45</v>
      </c>
      <c r="H6046" s="1" t="s">
        <v>247</v>
      </c>
      <c r="I6046"/>
      <c r="J6046"/>
      <c r="K6046"/>
      <c r="L6046"/>
      <c r="M6046"/>
      <c r="N6046"/>
      <c r="O6046"/>
      <c r="Q6046" t="s">
        <v>25</v>
      </c>
      <c r="R6046" s="1" t="s">
        <v>9015</v>
      </c>
      <c r="S6046" s="1"/>
      <c r="T6046" s="1" t="s">
        <v>590</v>
      </c>
      <c r="U6046" s="1" t="s">
        <v>33</v>
      </c>
      <c r="V6046" t="s">
        <v>29</v>
      </c>
      <c r="W6046"/>
      <c r="X6046" t="s">
        <v>30</v>
      </c>
    </row>
    <row r="6047" spans="2:24">
      <c r="B6047" s="2" t="s">
        <v>9016</v>
      </c>
      <c r="C6047" s="1">
        <v>9997444123</v>
      </c>
      <c r="D6047" s="1"/>
      <c r="E6047" s="1"/>
      <c r="F6047" s="1"/>
      <c r="G6047" s="1" t="s">
        <v>146</v>
      </c>
      <c r="H6047" s="1" t="s">
        <v>331</v>
      </c>
      <c r="I6047"/>
      <c r="J6047"/>
      <c r="K6047"/>
      <c r="L6047"/>
      <c r="M6047"/>
      <c r="N6047"/>
      <c r="O6047"/>
      <c r="Q6047" t="s">
        <v>25</v>
      </c>
      <c r="R6047" s="1" t="s">
        <v>9017</v>
      </c>
      <c r="S6047" s="1"/>
      <c r="T6047" s="1" t="s">
        <v>3586</v>
      </c>
      <c r="U6047" s="1" t="s">
        <v>289</v>
      </c>
      <c r="V6047" t="s">
        <v>29</v>
      </c>
      <c r="W6047"/>
      <c r="X6047" t="s">
        <v>30</v>
      </c>
    </row>
    <row r="6048" spans="2:24">
      <c r="B6048" s="2" t="s">
        <v>9018</v>
      </c>
      <c r="C6048" s="1">
        <v>8826310523</v>
      </c>
      <c r="D6048" s="1"/>
      <c r="E6048" s="1"/>
      <c r="F6048" s="1"/>
      <c r="G6048" s="1" t="s">
        <v>45</v>
      </c>
      <c r="H6048" s="1" t="s">
        <v>46</v>
      </c>
      <c r="I6048"/>
      <c r="J6048"/>
      <c r="K6048"/>
      <c r="L6048"/>
      <c r="M6048"/>
      <c r="N6048"/>
      <c r="O6048"/>
      <c r="Q6048" t="s">
        <v>25</v>
      </c>
      <c r="R6048" s="1" t="s">
        <v>9019</v>
      </c>
      <c r="S6048" s="1"/>
      <c r="T6048" s="1" t="s">
        <v>73</v>
      </c>
      <c r="U6048" s="1" t="s">
        <v>53</v>
      </c>
      <c r="V6048" t="s">
        <v>29</v>
      </c>
      <c r="W6048"/>
      <c r="X6048" t="s">
        <v>30</v>
      </c>
    </row>
    <row r="6049" spans="2:24">
      <c r="B6049" s="2" t="s">
        <v>9020</v>
      </c>
      <c r="C6049" s="1">
        <v>6290876149</v>
      </c>
      <c r="D6049" s="1"/>
      <c r="E6049" s="1"/>
      <c r="F6049" s="1"/>
      <c r="G6049" s="1" t="s">
        <v>56</v>
      </c>
      <c r="H6049" s="1" t="s">
        <v>57</v>
      </c>
      <c r="I6049"/>
      <c r="J6049"/>
      <c r="K6049"/>
      <c r="L6049"/>
      <c r="M6049"/>
      <c r="N6049"/>
      <c r="O6049"/>
      <c r="Q6049" t="s">
        <v>25</v>
      </c>
      <c r="R6049" s="1" t="s">
        <v>9021</v>
      </c>
      <c r="S6049" s="1"/>
      <c r="T6049" s="1" t="s">
        <v>8171</v>
      </c>
      <c r="U6049" s="1" t="s">
        <v>70</v>
      </c>
      <c r="V6049" t="s">
        <v>29</v>
      </c>
      <c r="W6049"/>
      <c r="X6049" t="s">
        <v>30</v>
      </c>
    </row>
    <row r="6050" spans="2:24">
      <c r="B6050" s="2" t="s">
        <v>9022</v>
      </c>
      <c r="C6050" s="1">
        <v>9384689281</v>
      </c>
      <c r="D6050" s="1"/>
      <c r="E6050" s="1"/>
      <c r="F6050" s="1"/>
      <c r="G6050" s="1" t="s">
        <v>199</v>
      </c>
      <c r="H6050" s="1" t="s">
        <v>46</v>
      </c>
      <c r="I6050"/>
      <c r="J6050"/>
      <c r="K6050"/>
      <c r="L6050"/>
      <c r="M6050"/>
      <c r="N6050"/>
      <c r="O6050"/>
      <c r="Q6050" t="s">
        <v>25</v>
      </c>
      <c r="R6050" s="1" t="s">
        <v>9023</v>
      </c>
      <c r="S6050" s="1"/>
      <c r="T6050" s="1" t="s">
        <v>258</v>
      </c>
      <c r="U6050" s="1" t="s">
        <v>179</v>
      </c>
      <c r="V6050" t="s">
        <v>29</v>
      </c>
      <c r="W6050"/>
      <c r="X6050" t="s">
        <v>30</v>
      </c>
    </row>
    <row r="6051" spans="2:24">
      <c r="B6051" s="2" t="s">
        <v>9024</v>
      </c>
      <c r="C6051" s="1">
        <v>8590563275</v>
      </c>
      <c r="D6051" s="1"/>
      <c r="E6051" s="1"/>
      <c r="F6051" s="1"/>
      <c r="G6051" s="1" t="s">
        <v>2644</v>
      </c>
      <c r="H6051" s="1" t="s">
        <v>46</v>
      </c>
      <c r="I6051"/>
      <c r="J6051"/>
      <c r="K6051"/>
      <c r="L6051"/>
      <c r="M6051"/>
      <c r="N6051"/>
      <c r="O6051"/>
      <c r="Q6051" t="s">
        <v>25</v>
      </c>
      <c r="R6051" s="1" t="s">
        <v>9025</v>
      </c>
      <c r="S6051" s="1"/>
      <c r="T6051" s="1" t="s">
        <v>139</v>
      </c>
      <c r="U6051" s="1" t="s">
        <v>28</v>
      </c>
      <c r="V6051" t="s">
        <v>29</v>
      </c>
      <c r="W6051"/>
      <c r="X6051" t="s">
        <v>30</v>
      </c>
    </row>
    <row r="6052" spans="2:24">
      <c r="B6052" s="2" t="s">
        <v>9026</v>
      </c>
      <c r="C6052" s="1"/>
      <c r="D6052" s="1"/>
      <c r="E6052" s="1"/>
      <c r="F6052" s="1"/>
      <c r="G6052" s="1" t="s">
        <v>45</v>
      </c>
      <c r="H6052" s="1" t="s">
        <v>247</v>
      </c>
      <c r="I6052"/>
      <c r="J6052"/>
      <c r="K6052"/>
      <c r="L6052"/>
      <c r="M6052"/>
      <c r="N6052"/>
      <c r="O6052"/>
      <c r="Q6052" t="s">
        <v>25</v>
      </c>
      <c r="R6052" s="1" t="s">
        <v>9027</v>
      </c>
      <c r="S6052" s="1"/>
      <c r="T6052" s="1" t="s">
        <v>2031</v>
      </c>
      <c r="U6052" s="1" t="s">
        <v>78</v>
      </c>
      <c r="V6052" t="s">
        <v>29</v>
      </c>
      <c r="W6052"/>
      <c r="X6052" t="s">
        <v>30</v>
      </c>
    </row>
    <row r="6053" spans="2:24">
      <c r="B6053" s="2" t="s">
        <v>9028</v>
      </c>
      <c r="C6053" s="1">
        <v>9312262049</v>
      </c>
      <c r="D6053" s="1"/>
      <c r="E6053" s="1"/>
      <c r="F6053" s="1"/>
      <c r="G6053" s="1" t="s">
        <v>146</v>
      </c>
      <c r="H6053" s="1" t="s">
        <v>476</v>
      </c>
      <c r="I6053"/>
      <c r="J6053"/>
      <c r="K6053"/>
      <c r="L6053"/>
      <c r="M6053"/>
      <c r="N6053"/>
      <c r="O6053"/>
      <c r="Q6053" t="s">
        <v>25</v>
      </c>
      <c r="R6053" s="1" t="s">
        <v>9029</v>
      </c>
      <c r="S6053" s="1"/>
      <c r="T6053" s="1" t="s">
        <v>73</v>
      </c>
      <c r="U6053" s="1" t="s">
        <v>53</v>
      </c>
      <c r="V6053" t="s">
        <v>29</v>
      </c>
      <c r="W6053"/>
      <c r="X6053" t="s">
        <v>30</v>
      </c>
    </row>
    <row r="6054" spans="2:24">
      <c r="B6054" s="2" t="s">
        <v>9030</v>
      </c>
      <c r="C6054" s="1">
        <v>9871060005</v>
      </c>
      <c r="D6054" s="1"/>
      <c r="E6054" s="1"/>
      <c r="F6054" s="1"/>
      <c r="G6054" s="1" t="s">
        <v>72</v>
      </c>
      <c r="H6054" s="1" t="s">
        <v>46</v>
      </c>
      <c r="I6054"/>
      <c r="J6054"/>
      <c r="K6054"/>
      <c r="L6054"/>
      <c r="M6054"/>
      <c r="N6054"/>
      <c r="O6054"/>
      <c r="Q6054" t="s">
        <v>25</v>
      </c>
      <c r="R6054" s="1"/>
      <c r="S6054" s="1"/>
      <c r="T6054" s="1" t="s">
        <v>374</v>
      </c>
      <c r="U6054" s="1" t="s">
        <v>78</v>
      </c>
      <c r="V6054" t="s">
        <v>29</v>
      </c>
      <c r="W6054"/>
      <c r="X6054" t="s">
        <v>30</v>
      </c>
    </row>
    <row r="6055" spans="2:24">
      <c r="B6055" s="2" t="s">
        <v>9031</v>
      </c>
      <c r="C6055" s="1">
        <v>9824507440</v>
      </c>
      <c r="D6055" s="1"/>
      <c r="E6055" s="1"/>
      <c r="F6055" s="1"/>
      <c r="G6055" s="1" t="s">
        <v>146</v>
      </c>
      <c r="H6055" s="1" t="s">
        <v>247</v>
      </c>
      <c r="I6055"/>
      <c r="J6055"/>
      <c r="K6055"/>
      <c r="L6055"/>
      <c r="M6055"/>
      <c r="N6055"/>
      <c r="O6055"/>
      <c r="Q6055" t="s">
        <v>25</v>
      </c>
      <c r="R6055" s="1" t="s">
        <v>9032</v>
      </c>
      <c r="S6055" s="1"/>
      <c r="T6055" s="1" t="s">
        <v>269</v>
      </c>
      <c r="U6055" s="1" t="s">
        <v>116</v>
      </c>
      <c r="V6055" t="s">
        <v>29</v>
      </c>
      <c r="W6055"/>
      <c r="X6055" t="s">
        <v>30</v>
      </c>
    </row>
    <row r="6056" spans="2:24">
      <c r="B6056" s="2" t="s">
        <v>9033</v>
      </c>
      <c r="C6056" s="1">
        <v>9516686052</v>
      </c>
      <c r="D6056" s="1"/>
      <c r="E6056" s="1"/>
      <c r="F6056" s="1"/>
      <c r="G6056" s="1" t="s">
        <v>731</v>
      </c>
      <c r="H6056" s="1" t="s">
        <v>57</v>
      </c>
      <c r="I6056"/>
      <c r="J6056"/>
      <c r="K6056"/>
      <c r="L6056"/>
      <c r="M6056"/>
      <c r="N6056"/>
      <c r="O6056"/>
      <c r="Q6056" t="s">
        <v>25</v>
      </c>
      <c r="R6056" s="1"/>
      <c r="S6056" s="1"/>
      <c r="T6056" s="1" t="s">
        <v>2585</v>
      </c>
      <c r="U6056" s="1" t="s">
        <v>105</v>
      </c>
      <c r="V6056" t="s">
        <v>29</v>
      </c>
      <c r="W6056"/>
      <c r="X6056" t="s">
        <v>30</v>
      </c>
    </row>
    <row r="6057" spans="2:24">
      <c r="B6057" s="2" t="s">
        <v>9034</v>
      </c>
      <c r="C6057" s="1">
        <v>9899122123</v>
      </c>
      <c r="D6057" s="1"/>
      <c r="E6057" s="1"/>
      <c r="F6057" s="1"/>
      <c r="G6057" s="1" t="s">
        <v>45</v>
      </c>
      <c r="H6057" s="1" t="s">
        <v>46</v>
      </c>
      <c r="I6057"/>
      <c r="J6057"/>
      <c r="K6057"/>
      <c r="L6057"/>
      <c r="M6057"/>
      <c r="N6057"/>
      <c r="O6057"/>
      <c r="Q6057" t="s">
        <v>25</v>
      </c>
      <c r="R6057" s="1" t="s">
        <v>9035</v>
      </c>
      <c r="S6057" s="1"/>
      <c r="T6057" s="1" t="s">
        <v>39</v>
      </c>
      <c r="U6057" s="1" t="s">
        <v>28</v>
      </c>
      <c r="V6057" t="s">
        <v>29</v>
      </c>
      <c r="W6057"/>
      <c r="X6057" t="s">
        <v>30</v>
      </c>
    </row>
    <row r="6058" spans="2:24">
      <c r="B6058" s="2" t="s">
        <v>9036</v>
      </c>
      <c r="C6058" s="1">
        <v>9999300899</v>
      </c>
      <c r="D6058" s="1"/>
      <c r="E6058" s="1"/>
      <c r="F6058" s="1"/>
      <c r="G6058" s="1" t="s">
        <v>72</v>
      </c>
      <c r="H6058" s="1" t="s">
        <v>57</v>
      </c>
      <c r="I6058"/>
      <c r="J6058"/>
      <c r="K6058"/>
      <c r="L6058"/>
      <c r="M6058"/>
      <c r="N6058"/>
      <c r="O6058"/>
      <c r="Q6058" t="s">
        <v>25</v>
      </c>
      <c r="R6058" s="1" t="s">
        <v>9037</v>
      </c>
      <c r="S6058" s="1"/>
      <c r="T6058" s="1" t="s">
        <v>301</v>
      </c>
      <c r="U6058" s="1" t="s">
        <v>53</v>
      </c>
      <c r="V6058" t="s">
        <v>29</v>
      </c>
      <c r="W6058"/>
      <c r="X6058" t="s">
        <v>30</v>
      </c>
    </row>
    <row r="6059" spans="2:24">
      <c r="B6059" s="2" t="s">
        <v>9038</v>
      </c>
      <c r="C6059" s="1">
        <v>9999300899</v>
      </c>
      <c r="D6059" s="1"/>
      <c r="E6059" s="1"/>
      <c r="F6059" s="1"/>
      <c r="G6059" s="1" t="s">
        <v>72</v>
      </c>
      <c r="H6059" s="1" t="s">
        <v>57</v>
      </c>
      <c r="I6059"/>
      <c r="J6059"/>
      <c r="K6059"/>
      <c r="L6059"/>
      <c r="M6059"/>
      <c r="N6059"/>
      <c r="O6059"/>
      <c r="Q6059" t="s">
        <v>25</v>
      </c>
      <c r="R6059" s="1" t="s">
        <v>9039</v>
      </c>
      <c r="S6059" s="1"/>
      <c r="T6059" s="1" t="s">
        <v>301</v>
      </c>
      <c r="U6059" s="1" t="s">
        <v>53</v>
      </c>
      <c r="V6059" t="s">
        <v>29</v>
      </c>
      <c r="W6059"/>
      <c r="X6059" t="s">
        <v>30</v>
      </c>
    </row>
    <row r="6060" spans="2:24">
      <c r="B6060" s="2" t="s">
        <v>9040</v>
      </c>
      <c r="C6060" s="1">
        <v>9015227853</v>
      </c>
      <c r="D6060" s="1"/>
      <c r="E6060" s="1"/>
      <c r="F6060" s="1"/>
      <c r="G6060" s="1" t="s">
        <v>45</v>
      </c>
      <c r="H6060" s="1" t="s">
        <v>57</v>
      </c>
      <c r="I6060"/>
      <c r="J6060"/>
      <c r="K6060"/>
      <c r="L6060"/>
      <c r="M6060"/>
      <c r="N6060"/>
      <c r="O6060"/>
      <c r="Q6060" t="s">
        <v>25</v>
      </c>
      <c r="R6060" s="1" t="s">
        <v>9041</v>
      </c>
      <c r="S6060" s="1"/>
      <c r="T6060" s="1" t="s">
        <v>423</v>
      </c>
      <c r="U6060" s="1" t="s">
        <v>28</v>
      </c>
      <c r="V6060" t="s">
        <v>29</v>
      </c>
      <c r="W6060"/>
      <c r="X6060" t="s">
        <v>30</v>
      </c>
    </row>
    <row r="6061" spans="2:24">
      <c r="B6061" s="2" t="s">
        <v>9042</v>
      </c>
      <c r="C6061" s="1">
        <v>9130571731</v>
      </c>
      <c r="D6061" s="1"/>
      <c r="E6061" s="1"/>
      <c r="F6061" s="1"/>
      <c r="G6061" s="1" t="s">
        <v>45</v>
      </c>
      <c r="H6061" s="1" t="s">
        <v>331</v>
      </c>
      <c r="I6061"/>
      <c r="J6061"/>
      <c r="K6061"/>
      <c r="L6061"/>
      <c r="M6061"/>
      <c r="N6061"/>
      <c r="O6061"/>
      <c r="Q6061" t="s">
        <v>25</v>
      </c>
      <c r="R6061" s="1"/>
      <c r="S6061" s="1"/>
      <c r="T6061" s="1" t="s">
        <v>9043</v>
      </c>
      <c r="U6061" s="1" t="s">
        <v>33</v>
      </c>
      <c r="V6061" t="s">
        <v>29</v>
      </c>
      <c r="W6061"/>
      <c r="X6061" t="s">
        <v>30</v>
      </c>
    </row>
    <row r="6062" spans="2:24">
      <c r="B6062" s="2" t="s">
        <v>9044</v>
      </c>
      <c r="C6062" s="1">
        <v>9928505328</v>
      </c>
      <c r="D6062" s="1"/>
      <c r="E6062" s="1"/>
      <c r="F6062" s="1"/>
      <c r="G6062" s="1" t="s">
        <v>56</v>
      </c>
      <c r="H6062" s="1" t="s">
        <v>57</v>
      </c>
      <c r="I6062"/>
      <c r="J6062"/>
      <c r="K6062"/>
      <c r="L6062"/>
      <c r="M6062"/>
      <c r="N6062"/>
      <c r="O6062"/>
      <c r="Q6062" t="s">
        <v>25</v>
      </c>
      <c r="R6062" s="1" t="s">
        <v>9045</v>
      </c>
      <c r="S6062" s="1"/>
      <c r="T6062" s="1" t="s">
        <v>47</v>
      </c>
      <c r="U6062" s="1" t="s">
        <v>43</v>
      </c>
      <c r="V6062" t="s">
        <v>29</v>
      </c>
      <c r="W6062"/>
      <c r="X6062" t="s">
        <v>30</v>
      </c>
    </row>
    <row r="6063" spans="2:24">
      <c r="B6063" s="2" t="s">
        <v>9046</v>
      </c>
      <c r="C6063" s="1">
        <v>9891292944</v>
      </c>
      <c r="D6063" s="1"/>
      <c r="E6063" s="1"/>
      <c r="F6063" s="1"/>
      <c r="G6063" s="1" t="s">
        <v>72</v>
      </c>
      <c r="H6063" s="1" t="s">
        <v>57</v>
      </c>
      <c r="I6063"/>
      <c r="J6063"/>
      <c r="K6063"/>
      <c r="L6063"/>
      <c r="M6063"/>
      <c r="N6063"/>
      <c r="O6063"/>
      <c r="Q6063" t="s">
        <v>25</v>
      </c>
      <c r="R6063" s="1"/>
      <c r="S6063" s="1"/>
      <c r="T6063" s="1" t="s">
        <v>93</v>
      </c>
      <c r="U6063" s="1" t="s">
        <v>53</v>
      </c>
      <c r="V6063" t="s">
        <v>29</v>
      </c>
      <c r="W6063"/>
      <c r="X6063" t="s">
        <v>30</v>
      </c>
    </row>
    <row r="6064" spans="2:24">
      <c r="B6064" s="2" t="s">
        <v>9047</v>
      </c>
      <c r="C6064" s="1">
        <v>7248615502</v>
      </c>
      <c r="D6064" s="1"/>
      <c r="E6064" s="1"/>
      <c r="F6064" s="1"/>
      <c r="G6064" s="1" t="s">
        <v>146</v>
      </c>
      <c r="H6064" s="1" t="s">
        <v>331</v>
      </c>
      <c r="I6064"/>
      <c r="J6064"/>
      <c r="K6064"/>
      <c r="L6064"/>
      <c r="M6064"/>
      <c r="N6064"/>
      <c r="O6064"/>
      <c r="Q6064" t="s">
        <v>25</v>
      </c>
      <c r="R6064" s="1" t="s">
        <v>9048</v>
      </c>
      <c r="S6064" s="1"/>
      <c r="T6064" s="1" t="s">
        <v>410</v>
      </c>
      <c r="U6064" s="1" t="s">
        <v>28</v>
      </c>
      <c r="V6064" t="s">
        <v>29</v>
      </c>
      <c r="W6064"/>
      <c r="X6064" t="s">
        <v>30</v>
      </c>
    </row>
    <row r="6065" spans="2:24">
      <c r="B6065" s="2" t="s">
        <v>9049</v>
      </c>
      <c r="C6065" s="1">
        <v>7665326566</v>
      </c>
      <c r="D6065" s="1"/>
      <c r="E6065" s="1"/>
      <c r="F6065" s="1"/>
      <c r="G6065" s="1" t="s">
        <v>146</v>
      </c>
      <c r="H6065" s="1" t="s">
        <v>247</v>
      </c>
      <c r="I6065"/>
      <c r="J6065"/>
      <c r="K6065"/>
      <c r="L6065"/>
      <c r="M6065"/>
      <c r="N6065"/>
      <c r="O6065"/>
      <c r="Q6065" t="s">
        <v>25</v>
      </c>
      <c r="R6065" s="1"/>
      <c r="S6065" s="1"/>
      <c r="T6065" s="1" t="s">
        <v>9050</v>
      </c>
      <c r="U6065" s="1" t="s">
        <v>6914</v>
      </c>
      <c r="V6065" t="s">
        <v>29</v>
      </c>
      <c r="W6065"/>
      <c r="X6065" t="s">
        <v>30</v>
      </c>
    </row>
    <row r="6066" spans="2:24">
      <c r="B6066" s="2" t="s">
        <v>9051</v>
      </c>
      <c r="C6066" s="1">
        <v>8950406060</v>
      </c>
      <c r="D6066" s="1"/>
      <c r="E6066" s="1"/>
      <c r="F6066" s="1"/>
      <c r="G6066" s="1" t="s">
        <v>146</v>
      </c>
      <c r="H6066" s="1" t="s">
        <v>331</v>
      </c>
      <c r="I6066"/>
      <c r="J6066"/>
      <c r="K6066"/>
      <c r="L6066"/>
      <c r="M6066"/>
      <c r="N6066"/>
      <c r="O6066"/>
      <c r="Q6066" t="s">
        <v>25</v>
      </c>
      <c r="R6066" s="1"/>
      <c r="S6066" s="1"/>
      <c r="T6066" s="1" t="s">
        <v>363</v>
      </c>
      <c r="U6066" s="1" t="s">
        <v>78</v>
      </c>
      <c r="V6066" t="s">
        <v>29</v>
      </c>
      <c r="W6066"/>
      <c r="X6066" t="s">
        <v>30</v>
      </c>
    </row>
    <row r="6067" spans="2:24">
      <c r="B6067" s="2" t="s">
        <v>9052</v>
      </c>
      <c r="C6067" s="1">
        <v>9258066202</v>
      </c>
      <c r="D6067" s="1"/>
      <c r="E6067" s="1"/>
      <c r="F6067" s="1"/>
      <c r="G6067" s="1" t="s">
        <v>45</v>
      </c>
      <c r="H6067" s="1" t="s">
        <v>57</v>
      </c>
      <c r="I6067"/>
      <c r="J6067"/>
      <c r="K6067"/>
      <c r="L6067"/>
      <c r="M6067"/>
      <c r="N6067"/>
      <c r="O6067"/>
      <c r="Q6067" t="s">
        <v>25</v>
      </c>
      <c r="R6067" s="1" t="s">
        <v>9053</v>
      </c>
      <c r="S6067" s="1"/>
      <c r="T6067" s="1" t="s">
        <v>328</v>
      </c>
      <c r="U6067" s="1" t="s">
        <v>28</v>
      </c>
      <c r="V6067" t="s">
        <v>29</v>
      </c>
      <c r="W6067"/>
      <c r="X6067" t="s">
        <v>30</v>
      </c>
    </row>
    <row r="6068" spans="2:24">
      <c r="B6068" s="2" t="s">
        <v>9054</v>
      </c>
      <c r="C6068" s="1">
        <v>9896335580</v>
      </c>
      <c r="D6068" s="1"/>
      <c r="E6068" s="1"/>
      <c r="F6068" s="1"/>
      <c r="G6068" s="1" t="s">
        <v>146</v>
      </c>
      <c r="H6068" s="1" t="s">
        <v>476</v>
      </c>
      <c r="I6068"/>
      <c r="J6068"/>
      <c r="K6068"/>
      <c r="L6068"/>
      <c r="M6068"/>
      <c r="N6068"/>
      <c r="O6068"/>
      <c r="Q6068" t="s">
        <v>25</v>
      </c>
      <c r="R6068" s="1"/>
      <c r="S6068" s="1"/>
      <c r="T6068" s="1" t="s">
        <v>311</v>
      </c>
      <c r="U6068" s="1" t="s">
        <v>78</v>
      </c>
      <c r="V6068" t="s">
        <v>29</v>
      </c>
      <c r="W6068"/>
      <c r="X6068" t="s">
        <v>30</v>
      </c>
    </row>
    <row r="6069" spans="2:24">
      <c r="B6069" s="2" t="s">
        <v>9055</v>
      </c>
      <c r="C6069" s="1">
        <v>7509999324</v>
      </c>
      <c r="D6069" s="1"/>
      <c r="E6069" s="1"/>
      <c r="F6069" s="1"/>
      <c r="G6069" s="1" t="s">
        <v>72</v>
      </c>
      <c r="H6069" s="1" t="s">
        <v>46</v>
      </c>
      <c r="I6069"/>
      <c r="J6069"/>
      <c r="K6069"/>
      <c r="L6069"/>
      <c r="M6069"/>
      <c r="N6069"/>
      <c r="O6069"/>
      <c r="Q6069" t="s">
        <v>25</v>
      </c>
      <c r="R6069" s="1"/>
      <c r="S6069" s="1"/>
      <c r="T6069" s="1" t="s">
        <v>4436</v>
      </c>
      <c r="U6069" s="1" t="s">
        <v>105</v>
      </c>
      <c r="V6069" t="s">
        <v>29</v>
      </c>
      <c r="W6069"/>
      <c r="X6069" t="s">
        <v>30</v>
      </c>
    </row>
    <row r="6070" spans="2:24">
      <c r="B6070" s="2" t="s">
        <v>9056</v>
      </c>
      <c r="C6070" s="1">
        <v>9894718739</v>
      </c>
      <c r="D6070" s="1"/>
      <c r="E6070" s="1"/>
      <c r="F6070" s="1"/>
      <c r="G6070" s="1" t="s">
        <v>45</v>
      </c>
      <c r="H6070" s="1" t="s">
        <v>57</v>
      </c>
      <c r="I6070"/>
      <c r="J6070"/>
      <c r="K6070"/>
      <c r="L6070"/>
      <c r="M6070"/>
      <c r="N6070"/>
      <c r="O6070"/>
      <c r="Q6070" t="s">
        <v>25</v>
      </c>
      <c r="R6070" s="1"/>
      <c r="S6070" s="1"/>
      <c r="T6070" s="1" t="s">
        <v>784</v>
      </c>
      <c r="U6070" s="1" t="s">
        <v>179</v>
      </c>
      <c r="V6070" t="s">
        <v>29</v>
      </c>
      <c r="W6070"/>
      <c r="X6070" t="s">
        <v>30</v>
      </c>
    </row>
    <row r="6071" spans="2:24">
      <c r="B6071" s="2" t="s">
        <v>9057</v>
      </c>
      <c r="C6071" s="1">
        <v>8756433586</v>
      </c>
      <c r="D6071" s="1"/>
      <c r="E6071" s="1"/>
      <c r="F6071" s="1"/>
      <c r="G6071" s="1" t="s">
        <v>146</v>
      </c>
      <c r="H6071" s="1" t="s">
        <v>476</v>
      </c>
      <c r="I6071"/>
      <c r="J6071"/>
      <c r="K6071"/>
      <c r="L6071"/>
      <c r="M6071"/>
      <c r="N6071"/>
      <c r="O6071"/>
      <c r="Q6071" t="s">
        <v>25</v>
      </c>
      <c r="R6071" s="1" t="s">
        <v>9058</v>
      </c>
      <c r="S6071" s="1"/>
      <c r="T6071" s="1" t="s">
        <v>5151</v>
      </c>
      <c r="U6071" s="1" t="s">
        <v>28</v>
      </c>
      <c r="V6071" t="s">
        <v>29</v>
      </c>
      <c r="W6071"/>
      <c r="X6071" t="s">
        <v>30</v>
      </c>
    </row>
    <row r="6072" spans="2:24">
      <c r="B6072" s="2" t="s">
        <v>9059</v>
      </c>
      <c r="C6072" s="1">
        <v>9874074780</v>
      </c>
      <c r="D6072" s="1"/>
      <c r="E6072" s="1"/>
      <c r="F6072" s="1"/>
      <c r="G6072" s="1" t="s">
        <v>146</v>
      </c>
      <c r="H6072" s="1" t="s">
        <v>331</v>
      </c>
      <c r="I6072"/>
      <c r="J6072"/>
      <c r="K6072"/>
      <c r="L6072"/>
      <c r="M6072"/>
      <c r="N6072"/>
      <c r="O6072"/>
      <c r="Q6072" t="s">
        <v>25</v>
      </c>
      <c r="R6072" s="1" t="s">
        <v>9060</v>
      </c>
      <c r="S6072" s="1"/>
      <c r="T6072" s="1" t="s">
        <v>614</v>
      </c>
      <c r="U6072" s="1" t="s">
        <v>70</v>
      </c>
      <c r="V6072" t="s">
        <v>29</v>
      </c>
      <c r="W6072"/>
      <c r="X6072" t="s">
        <v>30</v>
      </c>
    </row>
    <row r="6073" spans="2:24">
      <c r="B6073" s="2" t="s">
        <v>9061</v>
      </c>
      <c r="C6073" s="1">
        <v>9623110797</v>
      </c>
      <c r="D6073" s="1"/>
      <c r="E6073" s="1"/>
      <c r="F6073" s="1"/>
      <c r="G6073" s="1" t="s">
        <v>146</v>
      </c>
      <c r="H6073" s="1" t="s">
        <v>247</v>
      </c>
      <c r="I6073"/>
      <c r="J6073"/>
      <c r="K6073"/>
      <c r="L6073"/>
      <c r="M6073"/>
      <c r="N6073"/>
      <c r="O6073"/>
      <c r="Q6073" t="s">
        <v>25</v>
      </c>
      <c r="R6073" s="1" t="s">
        <v>9062</v>
      </c>
      <c r="S6073" s="1"/>
      <c r="T6073" s="1" t="s">
        <v>9063</v>
      </c>
      <c r="U6073" s="1" t="s">
        <v>33</v>
      </c>
      <c r="V6073" t="s">
        <v>29</v>
      </c>
      <c r="W6073"/>
      <c r="X6073" t="s">
        <v>30</v>
      </c>
    </row>
    <row r="6074" spans="2:24">
      <c r="B6074" s="2" t="s">
        <v>9064</v>
      </c>
      <c r="C6074" s="1">
        <v>9897383967</v>
      </c>
      <c r="D6074" s="1"/>
      <c r="E6074" s="1"/>
      <c r="F6074" s="1"/>
      <c r="G6074" s="1" t="s">
        <v>146</v>
      </c>
      <c r="H6074" s="1" t="s">
        <v>331</v>
      </c>
      <c r="I6074"/>
      <c r="J6074"/>
      <c r="K6074"/>
      <c r="L6074"/>
      <c r="M6074"/>
      <c r="N6074"/>
      <c r="O6074"/>
      <c r="Q6074" t="s">
        <v>25</v>
      </c>
      <c r="R6074" s="1" t="s">
        <v>9065</v>
      </c>
      <c r="S6074" s="1"/>
      <c r="T6074" s="1" t="s">
        <v>4029</v>
      </c>
      <c r="U6074" s="1" t="s">
        <v>289</v>
      </c>
      <c r="V6074" t="s">
        <v>29</v>
      </c>
      <c r="W6074"/>
      <c r="X6074" t="s">
        <v>30</v>
      </c>
    </row>
    <row r="6075" spans="2:24">
      <c r="B6075" s="2" t="s">
        <v>9066</v>
      </c>
      <c r="C6075" s="1">
        <v>9891282111</v>
      </c>
      <c r="D6075" s="1"/>
      <c r="E6075" s="1"/>
      <c r="F6075" s="1"/>
      <c r="G6075" s="1" t="s">
        <v>146</v>
      </c>
      <c r="H6075" s="1" t="s">
        <v>476</v>
      </c>
      <c r="I6075"/>
      <c r="J6075"/>
      <c r="K6075"/>
      <c r="L6075"/>
      <c r="M6075"/>
      <c r="N6075"/>
      <c r="O6075"/>
      <c r="Q6075" t="s">
        <v>25</v>
      </c>
      <c r="R6075" s="1" t="s">
        <v>9067</v>
      </c>
      <c r="S6075" s="1"/>
      <c r="T6075" s="1" t="s">
        <v>73</v>
      </c>
      <c r="U6075" s="1" t="s">
        <v>53</v>
      </c>
      <c r="V6075" t="s">
        <v>29</v>
      </c>
      <c r="W6075"/>
      <c r="X6075" t="s">
        <v>30</v>
      </c>
    </row>
    <row r="6076" spans="2:24">
      <c r="B6076" s="2" t="s">
        <v>9068</v>
      </c>
      <c r="C6076" s="1">
        <v>9910929051</v>
      </c>
      <c r="D6076" s="1"/>
      <c r="E6076" s="1"/>
      <c r="F6076" s="1"/>
      <c r="G6076" s="1" t="s">
        <v>146</v>
      </c>
      <c r="H6076" s="1" t="s">
        <v>247</v>
      </c>
      <c r="I6076"/>
      <c r="J6076"/>
      <c r="K6076"/>
      <c r="L6076"/>
      <c r="M6076"/>
      <c r="N6076"/>
      <c r="O6076"/>
      <c r="Q6076" t="s">
        <v>25</v>
      </c>
      <c r="R6076" s="1" t="s">
        <v>9069</v>
      </c>
      <c r="S6076" s="1"/>
      <c r="T6076" s="1" t="s">
        <v>789</v>
      </c>
      <c r="U6076" s="1" t="s">
        <v>53</v>
      </c>
      <c r="V6076" t="s">
        <v>29</v>
      </c>
      <c r="W6076"/>
      <c r="X6076" t="s">
        <v>30</v>
      </c>
    </row>
    <row r="6077" spans="2:24">
      <c r="B6077" s="2" t="s">
        <v>9070</v>
      </c>
      <c r="C6077" s="1">
        <v>9819224828</v>
      </c>
      <c r="D6077" s="1"/>
      <c r="E6077" s="1"/>
      <c r="F6077" s="1"/>
      <c r="G6077" s="1" t="s">
        <v>146</v>
      </c>
      <c r="H6077" s="1" t="s">
        <v>331</v>
      </c>
      <c r="I6077"/>
      <c r="J6077"/>
      <c r="K6077"/>
      <c r="L6077"/>
      <c r="M6077"/>
      <c r="N6077"/>
      <c r="O6077"/>
      <c r="Q6077" t="s">
        <v>25</v>
      </c>
      <c r="R6077" s="1" t="s">
        <v>9071</v>
      </c>
      <c r="S6077" s="1"/>
      <c r="T6077" s="1" t="s">
        <v>457</v>
      </c>
      <c r="U6077" s="1" t="s">
        <v>33</v>
      </c>
      <c r="V6077" t="s">
        <v>29</v>
      </c>
      <c r="W6077"/>
      <c r="X6077" t="s">
        <v>30</v>
      </c>
    </row>
    <row r="6078" spans="2:24">
      <c r="B6078" s="2" t="s">
        <v>9072</v>
      </c>
      <c r="C6078" s="1">
        <v>7351653842</v>
      </c>
      <c r="D6078" s="1"/>
      <c r="E6078" s="1"/>
      <c r="F6078" s="1"/>
      <c r="G6078" s="1" t="s">
        <v>146</v>
      </c>
      <c r="H6078" s="1" t="s">
        <v>331</v>
      </c>
      <c r="I6078"/>
      <c r="J6078"/>
      <c r="K6078"/>
      <c r="L6078"/>
      <c r="M6078"/>
      <c r="N6078"/>
      <c r="O6078"/>
      <c r="Q6078" t="s">
        <v>25</v>
      </c>
      <c r="R6078" s="1" t="s">
        <v>9073</v>
      </c>
      <c r="S6078" s="1"/>
      <c r="T6078" s="1" t="s">
        <v>1326</v>
      </c>
      <c r="U6078" s="1" t="s">
        <v>28</v>
      </c>
      <c r="V6078" t="s">
        <v>29</v>
      </c>
      <c r="W6078"/>
      <c r="X6078" t="s">
        <v>30</v>
      </c>
    </row>
    <row r="6079" spans="2:24">
      <c r="B6079" s="2" t="s">
        <v>9074</v>
      </c>
      <c r="C6079" s="1">
        <v>9899783343</v>
      </c>
      <c r="D6079" s="1"/>
      <c r="E6079" s="1"/>
      <c r="F6079" s="1"/>
      <c r="G6079" s="1" t="s">
        <v>56</v>
      </c>
      <c r="H6079" s="1" t="s">
        <v>476</v>
      </c>
      <c r="I6079"/>
      <c r="J6079"/>
      <c r="K6079"/>
      <c r="L6079"/>
      <c r="M6079"/>
      <c r="N6079"/>
      <c r="O6079"/>
      <c r="Q6079" t="s">
        <v>25</v>
      </c>
      <c r="R6079" s="1" t="s">
        <v>9075</v>
      </c>
      <c r="S6079" s="1"/>
      <c r="T6079" s="1" t="s">
        <v>382</v>
      </c>
      <c r="U6079" s="1" t="s">
        <v>53</v>
      </c>
      <c r="V6079" t="s">
        <v>29</v>
      </c>
      <c r="W6079"/>
      <c r="X6079" t="s">
        <v>30</v>
      </c>
    </row>
    <row r="6080" spans="2:24">
      <c r="B6080" s="2" t="s">
        <v>9076</v>
      </c>
      <c r="C6080" s="1">
        <v>9412273383</v>
      </c>
      <c r="D6080" s="1"/>
      <c r="E6080" s="1"/>
      <c r="F6080" s="1"/>
      <c r="G6080" s="1" t="s">
        <v>146</v>
      </c>
      <c r="H6080" s="1" t="s">
        <v>247</v>
      </c>
      <c r="I6080"/>
      <c r="J6080"/>
      <c r="K6080"/>
      <c r="L6080"/>
      <c r="M6080"/>
      <c r="N6080"/>
      <c r="O6080"/>
      <c r="Q6080" t="s">
        <v>25</v>
      </c>
      <c r="R6080" s="1" t="s">
        <v>9077</v>
      </c>
      <c r="S6080" s="1"/>
      <c r="T6080" s="1" t="s">
        <v>139</v>
      </c>
      <c r="U6080" s="1" t="s">
        <v>28</v>
      </c>
      <c r="V6080" t="s">
        <v>29</v>
      </c>
      <c r="W6080"/>
      <c r="X6080" t="s">
        <v>30</v>
      </c>
    </row>
    <row r="6081" spans="2:24">
      <c r="B6081" s="2" t="s">
        <v>9078</v>
      </c>
      <c r="C6081" s="1">
        <v>9897321566</v>
      </c>
      <c r="D6081" s="1"/>
      <c r="E6081" s="1"/>
      <c r="F6081" s="1"/>
      <c r="G6081" s="1" t="s">
        <v>146</v>
      </c>
      <c r="H6081" s="1" t="s">
        <v>247</v>
      </c>
      <c r="I6081"/>
      <c r="J6081"/>
      <c r="K6081"/>
      <c r="L6081"/>
      <c r="M6081"/>
      <c r="N6081"/>
      <c r="O6081"/>
      <c r="Q6081" t="s">
        <v>25</v>
      </c>
      <c r="R6081" s="1" t="s">
        <v>9079</v>
      </c>
      <c r="S6081" s="1"/>
      <c r="T6081" s="1" t="s">
        <v>39</v>
      </c>
      <c r="U6081" s="1" t="s">
        <v>28</v>
      </c>
      <c r="V6081" t="s">
        <v>29</v>
      </c>
      <c r="W6081"/>
      <c r="X6081" t="s">
        <v>30</v>
      </c>
    </row>
    <row r="6082" spans="2:24">
      <c r="B6082" s="2" t="s">
        <v>9080</v>
      </c>
      <c r="C6082" s="1">
        <v>9644118559</v>
      </c>
      <c r="D6082" s="1"/>
      <c r="E6082" s="1"/>
      <c r="F6082" s="1"/>
      <c r="G6082" s="1" t="s">
        <v>146</v>
      </c>
      <c r="H6082" s="1" t="s">
        <v>331</v>
      </c>
      <c r="I6082"/>
      <c r="J6082"/>
      <c r="K6082"/>
      <c r="L6082"/>
      <c r="M6082"/>
      <c r="N6082"/>
      <c r="O6082"/>
      <c r="Q6082" t="s">
        <v>25</v>
      </c>
      <c r="R6082" s="1"/>
      <c r="S6082" s="1"/>
      <c r="T6082" s="1" t="s">
        <v>110</v>
      </c>
      <c r="U6082" s="1" t="s">
        <v>105</v>
      </c>
      <c r="V6082" t="s">
        <v>29</v>
      </c>
      <c r="W6082"/>
      <c r="X6082" t="s">
        <v>30</v>
      </c>
    </row>
    <row r="6083" spans="2:24">
      <c r="B6083" s="2" t="s">
        <v>9081</v>
      </c>
      <c r="C6083" s="1">
        <v>7499603920</v>
      </c>
      <c r="D6083" s="1"/>
      <c r="E6083" s="1"/>
      <c r="F6083" s="1"/>
      <c r="G6083" s="1" t="s">
        <v>45</v>
      </c>
      <c r="H6083" s="1" t="s">
        <v>46</v>
      </c>
      <c r="I6083"/>
      <c r="J6083"/>
      <c r="K6083"/>
      <c r="L6083"/>
      <c r="M6083"/>
      <c r="N6083"/>
      <c r="O6083"/>
      <c r="Q6083" t="s">
        <v>25</v>
      </c>
      <c r="R6083" s="1"/>
      <c r="S6083" s="1"/>
      <c r="T6083" s="1" t="s">
        <v>480</v>
      </c>
      <c r="U6083" s="1" t="s">
        <v>33</v>
      </c>
      <c r="V6083" t="s">
        <v>29</v>
      </c>
      <c r="W6083"/>
      <c r="X6083" t="s">
        <v>30</v>
      </c>
    </row>
    <row r="6084" spans="2:24">
      <c r="B6084" s="2" t="s">
        <v>9082</v>
      </c>
      <c r="C6084" s="1">
        <v>8120407861</v>
      </c>
      <c r="D6084" s="1"/>
      <c r="E6084" s="1"/>
      <c r="F6084" s="1"/>
      <c r="G6084" s="1" t="s">
        <v>146</v>
      </c>
      <c r="H6084" s="1" t="s">
        <v>695</v>
      </c>
      <c r="I6084"/>
      <c r="J6084"/>
      <c r="K6084"/>
      <c r="L6084"/>
      <c r="M6084"/>
      <c r="N6084"/>
      <c r="O6084"/>
      <c r="Q6084" t="s">
        <v>25</v>
      </c>
      <c r="R6084" s="1"/>
      <c r="S6084" s="1"/>
      <c r="T6084" s="1" t="s">
        <v>391</v>
      </c>
      <c r="U6084" s="1" t="s">
        <v>350</v>
      </c>
      <c r="V6084" t="s">
        <v>29</v>
      </c>
      <c r="W6084"/>
      <c r="X6084" t="s">
        <v>30</v>
      </c>
    </row>
    <row r="6085" spans="2:24">
      <c r="B6085" s="2" t="s">
        <v>9083</v>
      </c>
      <c r="C6085" s="1" t="s">
        <v>9084</v>
      </c>
      <c r="D6085" s="1"/>
      <c r="E6085" s="1"/>
      <c r="F6085" s="1"/>
      <c r="G6085" s="1" t="s">
        <v>146</v>
      </c>
      <c r="H6085" s="1" t="s">
        <v>331</v>
      </c>
      <c r="I6085"/>
      <c r="J6085"/>
      <c r="K6085"/>
      <c r="L6085"/>
      <c r="M6085"/>
      <c r="N6085"/>
      <c r="O6085"/>
      <c r="Q6085" t="s">
        <v>25</v>
      </c>
      <c r="R6085" s="1" t="s">
        <v>9085</v>
      </c>
      <c r="S6085" s="1"/>
      <c r="T6085" s="1" t="s">
        <v>9086</v>
      </c>
      <c r="U6085" s="1" t="s">
        <v>28</v>
      </c>
      <c r="V6085" t="s">
        <v>29</v>
      </c>
      <c r="W6085"/>
      <c r="X6085" t="s">
        <v>30</v>
      </c>
    </row>
    <row r="6086" spans="2:24">
      <c r="B6086" s="2" t="s">
        <v>9087</v>
      </c>
      <c r="C6086" s="1">
        <v>9910884461</v>
      </c>
      <c r="D6086" s="1"/>
      <c r="E6086" s="1"/>
      <c r="F6086" s="1"/>
      <c r="G6086" s="1" t="s">
        <v>146</v>
      </c>
      <c r="H6086" s="1" t="s">
        <v>247</v>
      </c>
      <c r="I6086"/>
      <c r="J6086"/>
      <c r="K6086"/>
      <c r="L6086"/>
      <c r="M6086"/>
      <c r="N6086"/>
      <c r="O6086"/>
      <c r="Q6086" t="s">
        <v>25</v>
      </c>
      <c r="R6086" s="1" t="s">
        <v>9088</v>
      </c>
      <c r="S6086" s="1"/>
      <c r="T6086" s="1" t="s">
        <v>39</v>
      </c>
      <c r="U6086" s="1" t="s">
        <v>28</v>
      </c>
      <c r="V6086" t="s">
        <v>29</v>
      </c>
      <c r="W6086"/>
      <c r="X6086" t="s">
        <v>30</v>
      </c>
    </row>
    <row r="6087" spans="2:24">
      <c r="B6087" s="2" t="s">
        <v>9089</v>
      </c>
      <c r="C6087" s="1">
        <v>9414158260</v>
      </c>
      <c r="D6087" s="1"/>
      <c r="E6087" s="1"/>
      <c r="F6087" s="1"/>
      <c r="G6087" s="1" t="s">
        <v>146</v>
      </c>
      <c r="H6087" s="1" t="s">
        <v>331</v>
      </c>
      <c r="I6087"/>
      <c r="J6087"/>
      <c r="K6087"/>
      <c r="L6087"/>
      <c r="M6087"/>
      <c r="N6087"/>
      <c r="O6087"/>
      <c r="Q6087" t="s">
        <v>25</v>
      </c>
      <c r="R6087" s="1" t="s">
        <v>9090</v>
      </c>
      <c r="S6087" s="1"/>
      <c r="T6087" s="1" t="s">
        <v>950</v>
      </c>
      <c r="U6087" s="1" t="s">
        <v>43</v>
      </c>
      <c r="V6087" t="s">
        <v>29</v>
      </c>
      <c r="W6087"/>
      <c r="X6087" t="s">
        <v>30</v>
      </c>
    </row>
    <row r="6088" spans="2:24">
      <c r="B6088" s="2" t="s">
        <v>9091</v>
      </c>
      <c r="C6088" s="1">
        <v>9830094240</v>
      </c>
      <c r="D6088" s="1"/>
      <c r="E6088" s="1"/>
      <c r="F6088" s="1"/>
      <c r="G6088" s="1" t="s">
        <v>56</v>
      </c>
      <c r="H6088" s="1" t="s">
        <v>57</v>
      </c>
      <c r="I6088"/>
      <c r="J6088"/>
      <c r="K6088"/>
      <c r="L6088"/>
      <c r="M6088"/>
      <c r="N6088"/>
      <c r="O6088"/>
      <c r="Q6088" t="s">
        <v>25</v>
      </c>
      <c r="R6088" s="1"/>
      <c r="S6088" s="1"/>
      <c r="T6088" s="1" t="s">
        <v>614</v>
      </c>
      <c r="U6088" s="1" t="s">
        <v>70</v>
      </c>
      <c r="V6088" t="s">
        <v>29</v>
      </c>
      <c r="W6088"/>
      <c r="X6088" t="s">
        <v>30</v>
      </c>
    </row>
    <row r="6089" spans="2:24">
      <c r="B6089" s="2" t="s">
        <v>9092</v>
      </c>
      <c r="C6089" s="1">
        <v>9831156515</v>
      </c>
      <c r="D6089" s="1"/>
      <c r="E6089" s="1"/>
      <c r="F6089" s="1"/>
      <c r="G6089" s="1" t="s">
        <v>72</v>
      </c>
      <c r="H6089" s="1" t="s">
        <v>57</v>
      </c>
      <c r="I6089"/>
      <c r="J6089"/>
      <c r="K6089"/>
      <c r="L6089"/>
      <c r="M6089"/>
      <c r="N6089"/>
      <c r="O6089"/>
      <c r="Q6089" t="s">
        <v>25</v>
      </c>
      <c r="R6089" s="1"/>
      <c r="S6089" s="1"/>
      <c r="T6089" s="1" t="s">
        <v>9093</v>
      </c>
      <c r="U6089" s="1" t="s">
        <v>70</v>
      </c>
      <c r="V6089" t="s">
        <v>29</v>
      </c>
      <c r="W6089"/>
      <c r="X6089" t="s">
        <v>30</v>
      </c>
    </row>
    <row r="6090" spans="2:24">
      <c r="B6090" s="2" t="s">
        <v>9094</v>
      </c>
      <c r="C6090" s="1">
        <v>9810094563</v>
      </c>
      <c r="D6090" s="1"/>
      <c r="E6090" s="1"/>
      <c r="F6090" s="1"/>
      <c r="G6090" s="1" t="s">
        <v>72</v>
      </c>
      <c r="H6090" s="1" t="s">
        <v>231</v>
      </c>
      <c r="I6090"/>
      <c r="J6090"/>
      <c r="K6090"/>
      <c r="L6090"/>
      <c r="M6090"/>
      <c r="N6090"/>
      <c r="O6090"/>
      <c r="Q6090" t="s">
        <v>25</v>
      </c>
      <c r="R6090" s="1" t="s">
        <v>9095</v>
      </c>
      <c r="S6090" s="1"/>
      <c r="T6090" s="1" t="s">
        <v>39</v>
      </c>
      <c r="U6090" s="1" t="s">
        <v>28</v>
      </c>
      <c r="V6090" t="s">
        <v>29</v>
      </c>
      <c r="W6090"/>
      <c r="X6090" t="s">
        <v>30</v>
      </c>
    </row>
    <row r="6091" spans="2:24">
      <c r="B6091" s="2" t="s">
        <v>9096</v>
      </c>
      <c r="C6091" s="1">
        <v>9811144532</v>
      </c>
      <c r="D6091" s="1"/>
      <c r="E6091" s="1"/>
      <c r="F6091" s="1"/>
      <c r="G6091" s="1" t="s">
        <v>72</v>
      </c>
      <c r="H6091" s="1" t="s">
        <v>331</v>
      </c>
      <c r="I6091"/>
      <c r="J6091"/>
      <c r="K6091"/>
      <c r="L6091"/>
      <c r="M6091"/>
      <c r="N6091"/>
      <c r="O6091"/>
      <c r="Q6091" t="s">
        <v>25</v>
      </c>
      <c r="R6091" s="1" t="s">
        <v>9097</v>
      </c>
      <c r="S6091" s="1"/>
      <c r="T6091" s="1" t="s">
        <v>356</v>
      </c>
      <c r="U6091" s="1" t="s">
        <v>78</v>
      </c>
      <c r="V6091" t="s">
        <v>29</v>
      </c>
      <c r="W6091"/>
      <c r="X6091" t="s">
        <v>30</v>
      </c>
    </row>
    <row r="6092" spans="2:24">
      <c r="B6092" s="2" t="s">
        <v>9098</v>
      </c>
      <c r="C6092" s="1">
        <v>9873310475</v>
      </c>
      <c r="D6092" s="1"/>
      <c r="E6092" s="1"/>
      <c r="F6092" s="1"/>
      <c r="G6092" s="1" t="s">
        <v>72</v>
      </c>
      <c r="H6092" s="1" t="s">
        <v>247</v>
      </c>
      <c r="I6092"/>
      <c r="J6092"/>
      <c r="K6092"/>
      <c r="L6092"/>
      <c r="M6092"/>
      <c r="N6092"/>
      <c r="O6092"/>
      <c r="Q6092" t="s">
        <v>25</v>
      </c>
      <c r="R6092" s="1" t="s">
        <v>9099</v>
      </c>
      <c r="S6092" s="1"/>
      <c r="T6092" s="1" t="s">
        <v>356</v>
      </c>
      <c r="U6092" s="1" t="s">
        <v>78</v>
      </c>
      <c r="V6092" t="s">
        <v>29</v>
      </c>
      <c r="W6092"/>
      <c r="X6092" t="s">
        <v>30</v>
      </c>
    </row>
    <row r="6093" spans="2:24">
      <c r="B6093" s="2" t="s">
        <v>9100</v>
      </c>
      <c r="C6093" s="1">
        <v>9663180183</v>
      </c>
      <c r="D6093" s="1"/>
      <c r="E6093" s="1"/>
      <c r="F6093" s="1"/>
      <c r="G6093" s="1" t="s">
        <v>146</v>
      </c>
      <c r="H6093" s="1" t="s">
        <v>331</v>
      </c>
      <c r="I6093"/>
      <c r="J6093"/>
      <c r="K6093"/>
      <c r="L6093"/>
      <c r="M6093"/>
      <c r="N6093"/>
      <c r="O6093"/>
      <c r="Q6093" t="s">
        <v>25</v>
      </c>
      <c r="R6093" s="1"/>
      <c r="S6093" s="1"/>
      <c r="T6093" s="1" t="s">
        <v>184</v>
      </c>
      <c r="U6093" s="1" t="s">
        <v>185</v>
      </c>
      <c r="V6093" t="s">
        <v>29</v>
      </c>
      <c r="W6093"/>
      <c r="X6093" t="s">
        <v>30</v>
      </c>
    </row>
    <row r="6094" spans="2:24">
      <c r="B6094" s="2" t="s">
        <v>9101</v>
      </c>
      <c r="C6094" s="1">
        <v>9871589333</v>
      </c>
      <c r="D6094" s="1"/>
      <c r="E6094" s="1"/>
      <c r="F6094" s="1"/>
      <c r="G6094" s="1" t="s">
        <v>45</v>
      </c>
      <c r="H6094" s="1" t="s">
        <v>46</v>
      </c>
      <c r="I6094"/>
      <c r="J6094"/>
      <c r="K6094"/>
      <c r="L6094"/>
      <c r="M6094"/>
      <c r="N6094"/>
      <c r="O6094"/>
      <c r="Q6094" t="s">
        <v>25</v>
      </c>
      <c r="R6094" s="1" t="s">
        <v>9102</v>
      </c>
      <c r="S6094" s="1"/>
      <c r="T6094" s="1" t="s">
        <v>39</v>
      </c>
      <c r="U6094" s="1" t="s">
        <v>28</v>
      </c>
      <c r="V6094" t="s">
        <v>29</v>
      </c>
      <c r="W6094"/>
      <c r="X6094" t="s">
        <v>30</v>
      </c>
    </row>
    <row r="6095" spans="2:24">
      <c r="B6095" s="2" t="s">
        <v>9103</v>
      </c>
      <c r="C6095" s="1">
        <v>9311114788</v>
      </c>
      <c r="D6095" s="1"/>
      <c r="E6095" s="1"/>
      <c r="F6095" s="1"/>
      <c r="G6095" s="1" t="s">
        <v>45</v>
      </c>
      <c r="H6095" s="1" t="s">
        <v>46</v>
      </c>
      <c r="I6095"/>
      <c r="J6095"/>
      <c r="K6095"/>
      <c r="L6095"/>
      <c r="M6095"/>
      <c r="N6095"/>
      <c r="O6095"/>
      <c r="Q6095" t="s">
        <v>25</v>
      </c>
      <c r="R6095" s="1"/>
      <c r="S6095" s="1"/>
      <c r="T6095" s="1" t="s">
        <v>820</v>
      </c>
      <c r="U6095" s="1" t="s">
        <v>53</v>
      </c>
      <c r="V6095" t="s">
        <v>29</v>
      </c>
      <c r="W6095"/>
      <c r="X6095" t="s">
        <v>30</v>
      </c>
    </row>
    <row r="6096" spans="2:24">
      <c r="B6096" s="2" t="s">
        <v>9104</v>
      </c>
      <c r="C6096" s="1">
        <v>9800900999</v>
      </c>
      <c r="D6096" s="1"/>
      <c r="E6096" s="1"/>
      <c r="F6096" s="1"/>
      <c r="G6096" s="1" t="s">
        <v>72</v>
      </c>
      <c r="H6096" s="1" t="s">
        <v>46</v>
      </c>
      <c r="I6096"/>
      <c r="J6096"/>
      <c r="K6096"/>
      <c r="L6096"/>
      <c r="M6096"/>
      <c r="N6096"/>
      <c r="O6096"/>
      <c r="Q6096" t="s">
        <v>25</v>
      </c>
      <c r="R6096" s="1" t="s">
        <v>9105</v>
      </c>
      <c r="S6096" s="1"/>
      <c r="T6096" s="1" t="s">
        <v>660</v>
      </c>
      <c r="U6096" s="1" t="s">
        <v>53</v>
      </c>
      <c r="V6096" t="s">
        <v>29</v>
      </c>
      <c r="W6096"/>
      <c r="X6096" t="s">
        <v>30</v>
      </c>
    </row>
    <row r="6097" spans="2:24">
      <c r="B6097" s="2" t="s">
        <v>9106</v>
      </c>
      <c r="C6097" s="1">
        <v>9910400605</v>
      </c>
      <c r="D6097" s="1"/>
      <c r="E6097" s="1"/>
      <c r="F6097" s="1"/>
      <c r="G6097" s="1" t="s">
        <v>56</v>
      </c>
      <c r="H6097" s="1" t="s">
        <v>476</v>
      </c>
      <c r="I6097"/>
      <c r="J6097"/>
      <c r="K6097"/>
      <c r="L6097"/>
      <c r="M6097"/>
      <c r="N6097"/>
      <c r="O6097"/>
      <c r="Q6097" t="s">
        <v>25</v>
      </c>
      <c r="R6097" s="1" t="s">
        <v>9107</v>
      </c>
      <c r="S6097" s="1"/>
      <c r="T6097" s="1" t="s">
        <v>301</v>
      </c>
      <c r="U6097" s="1" t="s">
        <v>53</v>
      </c>
      <c r="V6097" t="s">
        <v>29</v>
      </c>
      <c r="W6097"/>
      <c r="X6097" t="s">
        <v>30</v>
      </c>
    </row>
    <row r="6098" spans="2:24">
      <c r="B6098" s="2" t="s">
        <v>9108</v>
      </c>
      <c r="C6098" s="1">
        <v>9811554499</v>
      </c>
      <c r="D6098" s="1"/>
      <c r="E6098" s="1"/>
      <c r="F6098" s="1"/>
      <c r="G6098" s="1" t="s">
        <v>146</v>
      </c>
      <c r="H6098" s="1" t="s">
        <v>476</v>
      </c>
      <c r="I6098"/>
      <c r="J6098"/>
      <c r="K6098"/>
      <c r="L6098"/>
      <c r="M6098"/>
      <c r="N6098"/>
      <c r="O6098"/>
      <c r="Q6098" t="s">
        <v>25</v>
      </c>
      <c r="R6098" s="1"/>
      <c r="S6098" s="1"/>
      <c r="T6098" s="1" t="s">
        <v>93</v>
      </c>
      <c r="U6098" s="1" t="s">
        <v>53</v>
      </c>
      <c r="V6098" t="s">
        <v>29</v>
      </c>
      <c r="W6098"/>
      <c r="X6098" t="s">
        <v>30</v>
      </c>
    </row>
    <row r="6099" spans="2:24">
      <c r="B6099" s="2" t="s">
        <v>9109</v>
      </c>
      <c r="C6099" s="1">
        <v>9781303132</v>
      </c>
      <c r="D6099" s="1"/>
      <c r="E6099" s="1"/>
      <c r="F6099" s="1"/>
      <c r="G6099" s="1" t="s">
        <v>72</v>
      </c>
      <c r="H6099" s="1" t="s">
        <v>57</v>
      </c>
      <c r="I6099"/>
      <c r="J6099"/>
      <c r="K6099"/>
      <c r="L6099"/>
      <c r="M6099"/>
      <c r="N6099"/>
      <c r="O6099"/>
      <c r="Q6099" t="s">
        <v>25</v>
      </c>
      <c r="R6099" s="1" t="s">
        <v>9110</v>
      </c>
      <c r="S6099" s="1"/>
      <c r="T6099" s="1" t="s">
        <v>719</v>
      </c>
      <c r="U6099" s="1" t="s">
        <v>90</v>
      </c>
      <c r="V6099" t="s">
        <v>29</v>
      </c>
      <c r="W6099"/>
      <c r="X6099" t="s">
        <v>30</v>
      </c>
    </row>
    <row r="6100" spans="2:24">
      <c r="B6100" s="2" t="s">
        <v>9111</v>
      </c>
      <c r="C6100" s="1">
        <v>6005856854</v>
      </c>
      <c r="D6100" s="1"/>
      <c r="E6100" s="1"/>
      <c r="F6100" s="1"/>
      <c r="G6100" s="1" t="s">
        <v>45</v>
      </c>
      <c r="H6100" s="1" t="s">
        <v>247</v>
      </c>
      <c r="I6100"/>
      <c r="J6100"/>
      <c r="K6100"/>
      <c r="L6100"/>
      <c r="M6100"/>
      <c r="N6100"/>
      <c r="O6100"/>
      <c r="Q6100" t="s">
        <v>25</v>
      </c>
      <c r="R6100" s="1" t="s">
        <v>9112</v>
      </c>
      <c r="S6100" s="1"/>
      <c r="T6100" s="1" t="s">
        <v>147</v>
      </c>
      <c r="U6100" s="1" t="s">
        <v>148</v>
      </c>
      <c r="V6100" t="s">
        <v>29</v>
      </c>
      <c r="W6100"/>
      <c r="X6100" t="s">
        <v>30</v>
      </c>
    </row>
    <row r="6101" spans="2:24">
      <c r="B6101" s="2" t="s">
        <v>9113</v>
      </c>
      <c r="C6101" s="1">
        <v>9519422207</v>
      </c>
      <c r="D6101" s="1"/>
      <c r="E6101" s="1"/>
      <c r="F6101" s="1"/>
      <c r="G6101" s="1" t="s">
        <v>146</v>
      </c>
      <c r="H6101" s="1" t="s">
        <v>331</v>
      </c>
      <c r="I6101"/>
      <c r="J6101"/>
      <c r="K6101"/>
      <c r="L6101"/>
      <c r="M6101"/>
      <c r="N6101"/>
      <c r="O6101"/>
      <c r="Q6101" t="s">
        <v>25</v>
      </c>
      <c r="R6101" s="1" t="s">
        <v>9114</v>
      </c>
      <c r="S6101" s="1"/>
      <c r="T6101" s="1" t="s">
        <v>6775</v>
      </c>
      <c r="U6101" s="1" t="s">
        <v>28</v>
      </c>
      <c r="V6101" t="s">
        <v>29</v>
      </c>
      <c r="W6101"/>
      <c r="X6101" t="s">
        <v>30</v>
      </c>
    </row>
    <row r="6102" spans="2:24">
      <c r="B6102" s="2" t="s">
        <v>9115</v>
      </c>
      <c r="C6102" s="1">
        <v>8932002100</v>
      </c>
      <c r="D6102" s="1"/>
      <c r="E6102" s="1"/>
      <c r="F6102" s="1"/>
      <c r="G6102" s="1" t="s">
        <v>45</v>
      </c>
      <c r="H6102" s="1" t="s">
        <v>331</v>
      </c>
      <c r="I6102"/>
      <c r="J6102"/>
      <c r="K6102"/>
      <c r="L6102"/>
      <c r="M6102"/>
      <c r="N6102"/>
      <c r="O6102"/>
      <c r="Q6102" t="s">
        <v>25</v>
      </c>
      <c r="R6102" s="1" t="s">
        <v>9116</v>
      </c>
      <c r="S6102" s="1"/>
      <c r="T6102" s="1" t="s">
        <v>1306</v>
      </c>
      <c r="U6102" s="1" t="s">
        <v>28</v>
      </c>
      <c r="V6102" t="s">
        <v>29</v>
      </c>
      <c r="W6102"/>
      <c r="X6102" t="s">
        <v>30</v>
      </c>
    </row>
    <row r="6103" spans="2:24">
      <c r="B6103" s="2" t="s">
        <v>9117</v>
      </c>
      <c r="C6103" s="1"/>
      <c r="D6103" s="1"/>
      <c r="E6103" s="1"/>
      <c r="F6103" s="1"/>
      <c r="G6103" s="1" t="s">
        <v>146</v>
      </c>
      <c r="H6103" s="1" t="s">
        <v>476</v>
      </c>
      <c r="I6103"/>
      <c r="J6103"/>
      <c r="K6103"/>
      <c r="L6103"/>
      <c r="M6103"/>
      <c r="N6103"/>
      <c r="O6103"/>
      <c r="Q6103" t="s">
        <v>25</v>
      </c>
      <c r="R6103" s="1" t="s">
        <v>9118</v>
      </c>
      <c r="S6103" s="1"/>
      <c r="T6103" s="1" t="s">
        <v>93</v>
      </c>
      <c r="U6103" s="1" t="s">
        <v>53</v>
      </c>
      <c r="V6103" t="s">
        <v>29</v>
      </c>
      <c r="W6103"/>
      <c r="X6103" t="s">
        <v>30</v>
      </c>
    </row>
    <row r="6104" spans="2:24">
      <c r="B6104" s="2" t="s">
        <v>9119</v>
      </c>
      <c r="C6104" s="1">
        <v>9928049722</v>
      </c>
      <c r="D6104" s="1"/>
      <c r="E6104" s="1"/>
      <c r="F6104" s="1"/>
      <c r="G6104" s="1" t="s">
        <v>146</v>
      </c>
      <c r="H6104" s="1" t="s">
        <v>476</v>
      </c>
      <c r="I6104"/>
      <c r="J6104"/>
      <c r="K6104"/>
      <c r="L6104"/>
      <c r="M6104"/>
      <c r="N6104"/>
      <c r="O6104"/>
      <c r="Q6104" t="s">
        <v>25</v>
      </c>
      <c r="R6104" s="1" t="s">
        <v>9120</v>
      </c>
      <c r="S6104" s="1"/>
      <c r="T6104" s="1" t="s">
        <v>47</v>
      </c>
      <c r="U6104" s="1" t="s">
        <v>43</v>
      </c>
      <c r="V6104" t="s">
        <v>29</v>
      </c>
      <c r="W6104"/>
      <c r="X6104" t="s">
        <v>30</v>
      </c>
    </row>
    <row r="6105" spans="2:24">
      <c r="B6105" s="2" t="s">
        <v>9121</v>
      </c>
      <c r="C6105" s="1">
        <v>8318044264</v>
      </c>
      <c r="D6105" s="1"/>
      <c r="E6105" s="1"/>
      <c r="F6105" s="1"/>
      <c r="G6105" s="1" t="s">
        <v>230</v>
      </c>
      <c r="H6105" s="1" t="s">
        <v>46</v>
      </c>
      <c r="I6105"/>
      <c r="J6105"/>
      <c r="K6105"/>
      <c r="L6105"/>
      <c r="M6105"/>
      <c r="N6105"/>
      <c r="O6105"/>
      <c r="Q6105" t="s">
        <v>25</v>
      </c>
      <c r="R6105" s="1" t="s">
        <v>9122</v>
      </c>
      <c r="S6105" s="1"/>
      <c r="T6105" s="1" t="s">
        <v>77</v>
      </c>
      <c r="U6105" s="1" t="s">
        <v>78</v>
      </c>
      <c r="V6105" t="s">
        <v>29</v>
      </c>
      <c r="W6105"/>
      <c r="X6105" t="s">
        <v>30</v>
      </c>
    </row>
    <row r="6106" spans="2:24">
      <c r="B6106" s="2" t="s">
        <v>9123</v>
      </c>
      <c r="C6106" s="1">
        <v>9837588218</v>
      </c>
      <c r="D6106" s="1"/>
      <c r="E6106" s="1"/>
      <c r="F6106" s="1"/>
      <c r="G6106" s="1" t="s">
        <v>708</v>
      </c>
      <c r="H6106" s="1" t="s">
        <v>247</v>
      </c>
      <c r="I6106"/>
      <c r="J6106"/>
      <c r="K6106"/>
      <c r="L6106"/>
      <c r="M6106"/>
      <c r="N6106"/>
      <c r="O6106"/>
      <c r="Q6106" t="s">
        <v>25</v>
      </c>
      <c r="R6106" s="1"/>
      <c r="S6106" s="1"/>
      <c r="T6106" s="1" t="s">
        <v>662</v>
      </c>
      <c r="U6106" s="1" t="s">
        <v>28</v>
      </c>
      <c r="V6106" t="s">
        <v>29</v>
      </c>
      <c r="W6106"/>
      <c r="X6106" t="s">
        <v>30</v>
      </c>
    </row>
    <row r="6107" spans="2:24">
      <c r="B6107" s="2" t="s">
        <v>9124</v>
      </c>
      <c r="C6107" s="1">
        <v>8130547963</v>
      </c>
      <c r="D6107" s="1"/>
      <c r="E6107" s="1"/>
      <c r="F6107" s="1"/>
      <c r="G6107" s="1" t="s">
        <v>146</v>
      </c>
      <c r="H6107" s="1" t="s">
        <v>1268</v>
      </c>
      <c r="I6107"/>
      <c r="J6107"/>
      <c r="K6107"/>
      <c r="L6107"/>
      <c r="M6107"/>
      <c r="N6107"/>
      <c r="O6107"/>
      <c r="Q6107" t="s">
        <v>25</v>
      </c>
      <c r="R6107" s="1"/>
      <c r="S6107" s="1"/>
      <c r="T6107" s="1" t="s">
        <v>356</v>
      </c>
      <c r="U6107" s="1" t="s">
        <v>78</v>
      </c>
      <c r="V6107" t="s">
        <v>29</v>
      </c>
      <c r="W6107"/>
      <c r="X6107" t="s">
        <v>30</v>
      </c>
    </row>
    <row r="6108" spans="2:24">
      <c r="B6108" s="2" t="s">
        <v>9125</v>
      </c>
      <c r="C6108" s="1">
        <v>8851342010</v>
      </c>
      <c r="D6108" s="1"/>
      <c r="E6108" s="1"/>
      <c r="F6108" s="1"/>
      <c r="G6108" s="1" t="s">
        <v>146</v>
      </c>
      <c r="H6108" s="1" t="s">
        <v>476</v>
      </c>
      <c r="I6108"/>
      <c r="J6108"/>
      <c r="K6108"/>
      <c r="L6108"/>
      <c r="M6108"/>
      <c r="N6108"/>
      <c r="O6108"/>
      <c r="Q6108" t="s">
        <v>25</v>
      </c>
      <c r="R6108" s="1"/>
      <c r="S6108" s="1"/>
      <c r="T6108" s="1" t="s">
        <v>73</v>
      </c>
      <c r="U6108" s="1" t="s">
        <v>53</v>
      </c>
      <c r="V6108" t="s">
        <v>29</v>
      </c>
      <c r="W6108"/>
      <c r="X6108" t="s">
        <v>30</v>
      </c>
    </row>
    <row r="6109" spans="2:24">
      <c r="B6109" s="2" t="s">
        <v>9126</v>
      </c>
      <c r="C6109" s="1">
        <v>9082339844</v>
      </c>
      <c r="D6109" s="1"/>
      <c r="E6109" s="1"/>
      <c r="F6109" s="1"/>
      <c r="G6109" s="1" t="s">
        <v>146</v>
      </c>
      <c r="H6109" s="1" t="s">
        <v>331</v>
      </c>
      <c r="I6109"/>
      <c r="J6109"/>
      <c r="K6109"/>
      <c r="L6109"/>
      <c r="M6109"/>
      <c r="N6109"/>
      <c r="O6109"/>
      <c r="Q6109" t="s">
        <v>25</v>
      </c>
      <c r="R6109" s="1" t="s">
        <v>9127</v>
      </c>
      <c r="S6109" s="1"/>
      <c r="T6109" s="1" t="s">
        <v>3093</v>
      </c>
      <c r="U6109" s="1" t="s">
        <v>33</v>
      </c>
      <c r="V6109" t="s">
        <v>29</v>
      </c>
      <c r="W6109"/>
      <c r="X6109" t="s">
        <v>30</v>
      </c>
    </row>
    <row r="6110" spans="2:24">
      <c r="B6110" s="2" t="s">
        <v>9128</v>
      </c>
      <c r="C6110" s="1">
        <v>8888427426</v>
      </c>
      <c r="D6110" s="1"/>
      <c r="E6110" s="1"/>
      <c r="F6110" s="1"/>
      <c r="G6110" s="1" t="s">
        <v>146</v>
      </c>
      <c r="H6110" s="1" t="s">
        <v>331</v>
      </c>
      <c r="I6110"/>
      <c r="J6110"/>
      <c r="K6110"/>
      <c r="L6110"/>
      <c r="M6110"/>
      <c r="N6110"/>
      <c r="O6110"/>
      <c r="Q6110" t="s">
        <v>25</v>
      </c>
      <c r="R6110" s="1"/>
      <c r="S6110" s="1"/>
      <c r="T6110" s="1" t="s">
        <v>305</v>
      </c>
      <c r="U6110" s="1" t="s">
        <v>33</v>
      </c>
      <c r="V6110" t="s">
        <v>29</v>
      </c>
      <c r="W6110"/>
      <c r="X6110" t="s">
        <v>30</v>
      </c>
    </row>
    <row r="6111" spans="2:24">
      <c r="B6111" s="2" t="s">
        <v>9129</v>
      </c>
      <c r="C6111" s="1">
        <f>919881395585</f>
        <v>919881395585</v>
      </c>
      <c r="D6111" s="1"/>
      <c r="E6111" s="1"/>
      <c r="F6111" s="1"/>
      <c r="G6111" s="1" t="s">
        <v>45</v>
      </c>
      <c r="H6111" s="1" t="s">
        <v>57</v>
      </c>
      <c r="I6111"/>
      <c r="J6111"/>
      <c r="K6111"/>
      <c r="L6111"/>
      <c r="M6111"/>
      <c r="N6111"/>
      <c r="O6111"/>
      <c r="Q6111" t="s">
        <v>25</v>
      </c>
      <c r="R6111" s="1" t="s">
        <v>9130</v>
      </c>
      <c r="S6111" s="1"/>
      <c r="T6111" s="1" t="s">
        <v>1859</v>
      </c>
      <c r="U6111" s="1" t="s">
        <v>33</v>
      </c>
      <c r="V6111" t="s">
        <v>29</v>
      </c>
      <c r="W6111"/>
      <c r="X6111" t="s">
        <v>30</v>
      </c>
    </row>
    <row r="6112" spans="2:24">
      <c r="B6112" s="2" t="s">
        <v>9131</v>
      </c>
      <c r="C6112" s="1">
        <v>9620637375</v>
      </c>
      <c r="D6112" s="1"/>
      <c r="E6112" s="1"/>
      <c r="F6112" s="1"/>
      <c r="G6112" s="1" t="s">
        <v>56</v>
      </c>
      <c r="H6112" s="1" t="s">
        <v>57</v>
      </c>
      <c r="I6112"/>
      <c r="J6112"/>
      <c r="K6112"/>
      <c r="L6112"/>
      <c r="M6112"/>
      <c r="N6112"/>
      <c r="O6112"/>
      <c r="Q6112" t="s">
        <v>25</v>
      </c>
      <c r="R6112" s="1"/>
      <c r="S6112" s="1"/>
      <c r="T6112" s="1" t="s">
        <v>631</v>
      </c>
      <c r="U6112" s="1" t="s">
        <v>102</v>
      </c>
      <c r="V6112" t="s">
        <v>29</v>
      </c>
      <c r="W6112"/>
      <c r="X6112" t="s">
        <v>30</v>
      </c>
    </row>
    <row r="6113" spans="2:24">
      <c r="B6113" s="2" t="s">
        <v>9132</v>
      </c>
      <c r="C6113" s="1">
        <v>7023682108</v>
      </c>
      <c r="D6113" s="1"/>
      <c r="E6113" s="1"/>
      <c r="F6113" s="1"/>
      <c r="G6113" s="1" t="s">
        <v>45</v>
      </c>
      <c r="H6113" s="1" t="s">
        <v>247</v>
      </c>
      <c r="I6113"/>
      <c r="J6113"/>
      <c r="K6113"/>
      <c r="L6113"/>
      <c r="M6113"/>
      <c r="N6113"/>
      <c r="O6113"/>
      <c r="Q6113" t="s">
        <v>25</v>
      </c>
      <c r="R6113" s="1"/>
      <c r="S6113" s="1"/>
      <c r="T6113" s="1" t="s">
        <v>1256</v>
      </c>
      <c r="U6113" s="1" t="s">
        <v>33</v>
      </c>
      <c r="V6113" t="s">
        <v>29</v>
      </c>
      <c r="W6113"/>
      <c r="X6113" t="s">
        <v>30</v>
      </c>
    </row>
    <row r="6114" spans="2:24">
      <c r="B6114" s="2" t="s">
        <v>9133</v>
      </c>
      <c r="C6114" s="1">
        <v>9408575303</v>
      </c>
      <c r="D6114" s="1"/>
      <c r="E6114" s="1"/>
      <c r="F6114" s="1"/>
      <c r="G6114" s="1" t="s">
        <v>45</v>
      </c>
      <c r="H6114" s="1" t="s">
        <v>57</v>
      </c>
      <c r="I6114"/>
      <c r="J6114"/>
      <c r="K6114"/>
      <c r="L6114"/>
      <c r="M6114"/>
      <c r="N6114"/>
      <c r="O6114"/>
      <c r="Q6114" t="s">
        <v>25</v>
      </c>
      <c r="R6114" s="1" t="s">
        <v>9134</v>
      </c>
      <c r="S6114" s="1"/>
      <c r="T6114" s="1" t="s">
        <v>1394</v>
      </c>
      <c r="U6114" s="1" t="s">
        <v>116</v>
      </c>
      <c r="V6114" t="s">
        <v>29</v>
      </c>
      <c r="W6114"/>
      <c r="X6114" t="s">
        <v>30</v>
      </c>
    </row>
    <row r="6115" spans="2:24">
      <c r="B6115" s="2" t="s">
        <v>9135</v>
      </c>
      <c r="C6115" s="1">
        <v>9650773329</v>
      </c>
      <c r="D6115" s="1"/>
      <c r="E6115" s="1"/>
      <c r="F6115" s="1"/>
      <c r="G6115" s="1" t="s">
        <v>146</v>
      </c>
      <c r="H6115" s="1" t="s">
        <v>331</v>
      </c>
      <c r="I6115"/>
      <c r="J6115"/>
      <c r="K6115"/>
      <c r="L6115"/>
      <c r="M6115"/>
      <c r="N6115"/>
      <c r="O6115"/>
      <c r="Q6115" t="s">
        <v>25</v>
      </c>
      <c r="R6115" s="1" t="s">
        <v>9136</v>
      </c>
      <c r="S6115" s="1"/>
      <c r="T6115" s="1" t="s">
        <v>374</v>
      </c>
      <c r="U6115" s="1" t="s">
        <v>78</v>
      </c>
      <c r="V6115" t="s">
        <v>29</v>
      </c>
      <c r="W6115"/>
      <c r="X6115" t="s">
        <v>30</v>
      </c>
    </row>
    <row r="6116" spans="2:24">
      <c r="B6116" s="2" t="s">
        <v>9137</v>
      </c>
      <c r="C6116" s="1">
        <v>7283838183</v>
      </c>
      <c r="D6116" s="1"/>
      <c r="E6116" s="1"/>
      <c r="F6116" s="1"/>
      <c r="G6116" s="1" t="s">
        <v>72</v>
      </c>
      <c r="H6116" s="1" t="s">
        <v>46</v>
      </c>
      <c r="I6116"/>
      <c r="J6116"/>
      <c r="K6116"/>
      <c r="L6116"/>
      <c r="M6116"/>
      <c r="N6116"/>
      <c r="O6116"/>
      <c r="Q6116" t="s">
        <v>25</v>
      </c>
      <c r="R6116" s="1" t="s">
        <v>9138</v>
      </c>
      <c r="S6116" s="1"/>
      <c r="T6116" s="1" t="s">
        <v>1394</v>
      </c>
      <c r="U6116" s="1" t="s">
        <v>116</v>
      </c>
      <c r="V6116" t="s">
        <v>29</v>
      </c>
      <c r="W6116"/>
      <c r="X6116" t="s">
        <v>30</v>
      </c>
    </row>
    <row r="6117" spans="2:24">
      <c r="B6117" s="2" t="s">
        <v>9139</v>
      </c>
      <c r="C6117" s="1">
        <v>9810638157</v>
      </c>
      <c r="D6117" s="1"/>
      <c r="E6117" s="1"/>
      <c r="F6117" s="1"/>
      <c r="G6117" s="1" t="s">
        <v>146</v>
      </c>
      <c r="H6117" s="1" t="s">
        <v>247</v>
      </c>
      <c r="I6117"/>
      <c r="J6117"/>
      <c r="K6117"/>
      <c r="L6117"/>
      <c r="M6117"/>
      <c r="N6117"/>
      <c r="O6117"/>
      <c r="Q6117" t="s">
        <v>25</v>
      </c>
      <c r="R6117" s="1" t="s">
        <v>9140</v>
      </c>
      <c r="S6117" s="1"/>
      <c r="T6117" s="1" t="s">
        <v>39</v>
      </c>
      <c r="U6117" s="1" t="s">
        <v>28</v>
      </c>
      <c r="V6117" t="s">
        <v>29</v>
      </c>
      <c r="W6117"/>
      <c r="X6117" t="s">
        <v>30</v>
      </c>
    </row>
    <row r="6118" spans="2:24">
      <c r="B6118" s="2" t="s">
        <v>9141</v>
      </c>
      <c r="C6118" s="1">
        <v>8299007158</v>
      </c>
      <c r="D6118" s="1"/>
      <c r="E6118" s="1"/>
      <c r="F6118" s="1"/>
      <c r="G6118" s="1" t="s">
        <v>45</v>
      </c>
      <c r="H6118" s="1" t="s">
        <v>331</v>
      </c>
      <c r="I6118"/>
      <c r="J6118"/>
      <c r="K6118"/>
      <c r="L6118"/>
      <c r="M6118"/>
      <c r="N6118"/>
      <c r="O6118"/>
      <c r="Q6118" t="s">
        <v>25</v>
      </c>
      <c r="R6118" s="1" t="s">
        <v>9142</v>
      </c>
      <c r="S6118" s="1"/>
      <c r="T6118" s="1" t="s">
        <v>217</v>
      </c>
      <c r="U6118" s="1" t="s">
        <v>28</v>
      </c>
      <c r="V6118" t="s">
        <v>29</v>
      </c>
      <c r="W6118"/>
      <c r="X6118" t="s">
        <v>30</v>
      </c>
    </row>
    <row r="6119" spans="2:24">
      <c r="B6119" s="2" t="s">
        <v>9143</v>
      </c>
      <c r="C6119" s="1">
        <v>7013958011</v>
      </c>
      <c r="D6119" s="1"/>
      <c r="E6119" s="1"/>
      <c r="F6119" s="1"/>
      <c r="G6119" s="1" t="s">
        <v>45</v>
      </c>
      <c r="H6119" s="1" t="s">
        <v>92</v>
      </c>
      <c r="I6119"/>
      <c r="J6119"/>
      <c r="K6119"/>
      <c r="L6119"/>
      <c r="M6119"/>
      <c r="N6119"/>
      <c r="O6119"/>
      <c r="Q6119" t="s">
        <v>25</v>
      </c>
      <c r="R6119" s="1" t="s">
        <v>9144</v>
      </c>
      <c r="S6119" s="1"/>
      <c r="T6119" s="1" t="s">
        <v>5617</v>
      </c>
      <c r="U6119" s="1" t="s">
        <v>185</v>
      </c>
      <c r="V6119" t="s">
        <v>29</v>
      </c>
      <c r="W6119"/>
      <c r="X6119" t="s">
        <v>30</v>
      </c>
    </row>
    <row r="6120" spans="2:24">
      <c r="B6120" s="2" t="s">
        <v>9145</v>
      </c>
      <c r="C6120" s="1">
        <v>9654478696</v>
      </c>
      <c r="D6120" s="1"/>
      <c r="E6120" s="1"/>
      <c r="F6120" s="1"/>
      <c r="G6120" s="1" t="s">
        <v>146</v>
      </c>
      <c r="H6120" s="1" t="s">
        <v>247</v>
      </c>
      <c r="I6120"/>
      <c r="J6120"/>
      <c r="K6120"/>
      <c r="L6120"/>
      <c r="M6120"/>
      <c r="N6120"/>
      <c r="O6120"/>
      <c r="Q6120" t="s">
        <v>25</v>
      </c>
      <c r="R6120" s="1" t="s">
        <v>9146</v>
      </c>
      <c r="S6120" s="1"/>
      <c r="T6120" s="1" t="s">
        <v>8511</v>
      </c>
      <c r="U6120" s="1" t="s">
        <v>28</v>
      </c>
      <c r="V6120" t="s">
        <v>29</v>
      </c>
      <c r="W6120"/>
      <c r="X6120" t="s">
        <v>30</v>
      </c>
    </row>
    <row r="6121" spans="2:24">
      <c r="B6121" s="2" t="s">
        <v>9147</v>
      </c>
      <c r="C6121" s="1">
        <v>8218398270</v>
      </c>
      <c r="D6121" s="1"/>
      <c r="E6121" s="1"/>
      <c r="F6121" s="1"/>
      <c r="G6121" s="1" t="s">
        <v>146</v>
      </c>
      <c r="H6121" s="1" t="s">
        <v>247</v>
      </c>
      <c r="I6121"/>
      <c r="J6121"/>
      <c r="K6121"/>
      <c r="L6121"/>
      <c r="M6121"/>
      <c r="N6121"/>
      <c r="O6121"/>
      <c r="Q6121" t="s">
        <v>25</v>
      </c>
      <c r="R6121" s="1"/>
      <c r="S6121" s="1"/>
      <c r="T6121" s="1" t="s">
        <v>66</v>
      </c>
      <c r="U6121" s="1" t="s">
        <v>28</v>
      </c>
      <c r="V6121" t="s">
        <v>29</v>
      </c>
      <c r="W6121"/>
      <c r="X6121" t="s">
        <v>30</v>
      </c>
    </row>
    <row r="6122" spans="2:24">
      <c r="B6122" s="2" t="s">
        <v>9148</v>
      </c>
      <c r="C6122" s="1">
        <v>9628376668</v>
      </c>
      <c r="D6122" s="1"/>
      <c r="E6122" s="1"/>
      <c r="F6122" s="1"/>
      <c r="G6122" s="1" t="s">
        <v>146</v>
      </c>
      <c r="H6122" s="1" t="s">
        <v>476</v>
      </c>
      <c r="I6122"/>
      <c r="J6122"/>
      <c r="K6122"/>
      <c r="L6122"/>
      <c r="M6122"/>
      <c r="N6122"/>
      <c r="O6122"/>
      <c r="Q6122" t="s">
        <v>25</v>
      </c>
      <c r="R6122" s="1" t="s">
        <v>9149</v>
      </c>
      <c r="S6122" s="1"/>
      <c r="T6122" s="1" t="s">
        <v>2026</v>
      </c>
      <c r="U6122" s="1" t="s">
        <v>28</v>
      </c>
      <c r="V6122" t="s">
        <v>29</v>
      </c>
      <c r="W6122"/>
      <c r="X6122" t="s">
        <v>30</v>
      </c>
    </row>
    <row r="6123" spans="2:24">
      <c r="B6123" s="2" t="s">
        <v>9150</v>
      </c>
      <c r="C6123" s="1">
        <v>9931228506</v>
      </c>
      <c r="D6123" s="1"/>
      <c r="E6123" s="1"/>
      <c r="F6123" s="1"/>
      <c r="G6123" s="1" t="s">
        <v>146</v>
      </c>
      <c r="H6123" s="1" t="s">
        <v>331</v>
      </c>
      <c r="I6123"/>
      <c r="J6123"/>
      <c r="K6123"/>
      <c r="L6123"/>
      <c r="M6123"/>
      <c r="N6123"/>
      <c r="O6123"/>
      <c r="Q6123" t="s">
        <v>25</v>
      </c>
      <c r="R6123" s="1"/>
      <c r="S6123" s="1"/>
      <c r="T6123" s="1" t="s">
        <v>849</v>
      </c>
      <c r="U6123" s="1" t="s">
        <v>284</v>
      </c>
      <c r="V6123" t="s">
        <v>29</v>
      </c>
      <c r="W6123"/>
      <c r="X6123" t="s">
        <v>30</v>
      </c>
    </row>
    <row r="6124" spans="2:24">
      <c r="B6124" s="2" t="s">
        <v>9151</v>
      </c>
      <c r="C6124" s="1">
        <v>9311313415</v>
      </c>
      <c r="D6124" s="1"/>
      <c r="E6124" s="1"/>
      <c r="F6124" s="1"/>
      <c r="G6124" s="1" t="s">
        <v>45</v>
      </c>
      <c r="H6124" s="1" t="s">
        <v>57</v>
      </c>
      <c r="I6124"/>
      <c r="J6124"/>
      <c r="K6124"/>
      <c r="L6124"/>
      <c r="M6124"/>
      <c r="N6124"/>
      <c r="O6124"/>
      <c r="Q6124" t="s">
        <v>25</v>
      </c>
      <c r="R6124" s="1"/>
      <c r="S6124" s="1"/>
      <c r="T6124" s="1" t="s">
        <v>93</v>
      </c>
      <c r="U6124" s="1" t="s">
        <v>53</v>
      </c>
      <c r="V6124" t="s">
        <v>29</v>
      </c>
      <c r="W6124"/>
      <c r="X6124" t="s">
        <v>30</v>
      </c>
    </row>
    <row r="6125" spans="2:24">
      <c r="B6125" s="2" t="s">
        <v>9152</v>
      </c>
      <c r="C6125" s="1">
        <v>8248287782</v>
      </c>
      <c r="D6125" s="1"/>
      <c r="E6125" s="1"/>
      <c r="F6125" s="1"/>
      <c r="G6125" s="1" t="s">
        <v>1942</v>
      </c>
      <c r="H6125" s="1" t="s">
        <v>46</v>
      </c>
      <c r="I6125"/>
      <c r="J6125"/>
      <c r="K6125"/>
      <c r="L6125"/>
      <c r="M6125"/>
      <c r="N6125"/>
      <c r="O6125"/>
      <c r="Q6125" t="s">
        <v>25</v>
      </c>
      <c r="R6125" s="1"/>
      <c r="S6125" s="1"/>
      <c r="T6125" s="1" t="s">
        <v>9153</v>
      </c>
      <c r="U6125" s="1" t="s">
        <v>179</v>
      </c>
      <c r="V6125" t="s">
        <v>29</v>
      </c>
      <c r="W6125"/>
      <c r="X6125" t="s">
        <v>30</v>
      </c>
    </row>
    <row r="6126" spans="2:24">
      <c r="B6126" s="2" t="s">
        <v>9154</v>
      </c>
      <c r="C6126" s="1">
        <v>9977194545</v>
      </c>
      <c r="D6126" s="1"/>
      <c r="E6126" s="1"/>
      <c r="F6126" s="1"/>
      <c r="G6126" s="1" t="s">
        <v>45</v>
      </c>
      <c r="H6126" s="1" t="s">
        <v>476</v>
      </c>
      <c r="I6126"/>
      <c r="J6126"/>
      <c r="K6126"/>
      <c r="L6126"/>
      <c r="M6126"/>
      <c r="N6126"/>
      <c r="O6126"/>
      <c r="Q6126" t="s">
        <v>25</v>
      </c>
      <c r="R6126" s="1" t="s">
        <v>9155</v>
      </c>
      <c r="S6126" s="1"/>
      <c r="T6126" s="1" t="s">
        <v>516</v>
      </c>
      <c r="U6126" s="1" t="s">
        <v>105</v>
      </c>
      <c r="V6126" t="s">
        <v>29</v>
      </c>
      <c r="W6126"/>
      <c r="X6126" t="s">
        <v>30</v>
      </c>
    </row>
    <row r="6127" spans="2:24">
      <c r="B6127" s="2" t="s">
        <v>9156</v>
      </c>
      <c r="C6127" s="1">
        <v>9701368369</v>
      </c>
      <c r="D6127" s="1"/>
      <c r="E6127" s="1"/>
      <c r="F6127" s="1"/>
      <c r="G6127" s="1" t="s">
        <v>45</v>
      </c>
      <c r="H6127" s="1" t="s">
        <v>1268</v>
      </c>
      <c r="I6127"/>
      <c r="J6127"/>
      <c r="K6127"/>
      <c r="L6127"/>
      <c r="M6127"/>
      <c r="N6127"/>
      <c r="O6127"/>
      <c r="Q6127" t="s">
        <v>25</v>
      </c>
      <c r="R6127" s="1" t="s">
        <v>9157</v>
      </c>
      <c r="S6127" s="1"/>
      <c r="T6127" s="1" t="s">
        <v>631</v>
      </c>
      <c r="U6127" s="1" t="s">
        <v>102</v>
      </c>
      <c r="V6127" t="s">
        <v>29</v>
      </c>
      <c r="W6127"/>
      <c r="X6127" t="s">
        <v>30</v>
      </c>
    </row>
    <row r="6128" spans="2:24">
      <c r="B6128" s="2" t="s">
        <v>9158</v>
      </c>
      <c r="C6128" s="1">
        <v>8439477000</v>
      </c>
      <c r="D6128" s="1"/>
      <c r="E6128" s="1"/>
      <c r="F6128" s="1"/>
      <c r="G6128" s="1" t="s">
        <v>146</v>
      </c>
      <c r="H6128" s="1" t="s">
        <v>331</v>
      </c>
      <c r="I6128"/>
      <c r="J6128"/>
      <c r="K6128"/>
      <c r="L6128"/>
      <c r="M6128"/>
      <c r="N6128"/>
      <c r="O6128"/>
      <c r="Q6128" t="s">
        <v>25</v>
      </c>
      <c r="R6128" s="1"/>
      <c r="S6128" s="1"/>
      <c r="T6128" s="1" t="s">
        <v>2000</v>
      </c>
      <c r="U6128" s="1" t="s">
        <v>289</v>
      </c>
      <c r="V6128" t="s">
        <v>29</v>
      </c>
      <c r="W6128"/>
      <c r="X6128" t="s">
        <v>30</v>
      </c>
    </row>
    <row r="6129" spans="2:24">
      <c r="B6129" s="2" t="s">
        <v>9159</v>
      </c>
      <c r="C6129" s="1">
        <v>9927044930</v>
      </c>
      <c r="D6129" s="1"/>
      <c r="E6129" s="1"/>
      <c r="F6129" s="1"/>
      <c r="G6129" s="1" t="s">
        <v>146</v>
      </c>
      <c r="H6129" s="1" t="s">
        <v>247</v>
      </c>
      <c r="I6129"/>
      <c r="J6129"/>
      <c r="K6129"/>
      <c r="L6129"/>
      <c r="M6129"/>
      <c r="N6129"/>
      <c r="O6129"/>
      <c r="Q6129" t="s">
        <v>25</v>
      </c>
      <c r="R6129" s="1"/>
      <c r="S6129" s="1"/>
      <c r="T6129" s="1" t="s">
        <v>288</v>
      </c>
      <c r="U6129" s="1" t="s">
        <v>289</v>
      </c>
      <c r="V6129" t="s">
        <v>29</v>
      </c>
      <c r="W6129"/>
      <c r="X6129" t="s">
        <v>30</v>
      </c>
    </row>
    <row r="6130" spans="2:24">
      <c r="B6130" s="2" t="s">
        <v>9160</v>
      </c>
      <c r="C6130" s="1">
        <v>9460176684</v>
      </c>
      <c r="D6130" s="1"/>
      <c r="E6130" s="1"/>
      <c r="F6130" s="1"/>
      <c r="G6130" s="1" t="s">
        <v>45</v>
      </c>
      <c r="H6130" s="1" t="s">
        <v>57</v>
      </c>
      <c r="I6130"/>
      <c r="J6130"/>
      <c r="K6130"/>
      <c r="L6130"/>
      <c r="M6130"/>
      <c r="N6130"/>
      <c r="O6130"/>
      <c r="Q6130" t="s">
        <v>25</v>
      </c>
      <c r="R6130" s="1" t="s">
        <v>9161</v>
      </c>
      <c r="S6130" s="1"/>
      <c r="T6130" s="1" t="s">
        <v>123</v>
      </c>
      <c r="U6130" s="1" t="s">
        <v>43</v>
      </c>
      <c r="V6130" t="s">
        <v>29</v>
      </c>
      <c r="W6130"/>
      <c r="X6130" t="s">
        <v>30</v>
      </c>
    </row>
    <row r="6131" spans="2:24">
      <c r="B6131" s="2" t="s">
        <v>9162</v>
      </c>
      <c r="C6131" s="1">
        <v>9785003879</v>
      </c>
      <c r="D6131" s="1"/>
      <c r="E6131" s="1"/>
      <c r="F6131" s="1"/>
      <c r="G6131" s="1" t="s">
        <v>45</v>
      </c>
      <c r="H6131" s="1" t="s">
        <v>46</v>
      </c>
      <c r="I6131"/>
      <c r="J6131"/>
      <c r="K6131"/>
      <c r="L6131"/>
      <c r="M6131"/>
      <c r="N6131"/>
      <c r="O6131"/>
      <c r="Q6131" t="s">
        <v>25</v>
      </c>
      <c r="R6131" s="1" t="s">
        <v>9163</v>
      </c>
      <c r="S6131" s="1"/>
      <c r="T6131" s="1" t="s">
        <v>950</v>
      </c>
      <c r="U6131" s="1" t="s">
        <v>43</v>
      </c>
      <c r="V6131" t="s">
        <v>29</v>
      </c>
      <c r="W6131"/>
      <c r="X6131" t="s">
        <v>30</v>
      </c>
    </row>
    <row r="6132" spans="2:24">
      <c r="B6132" s="2" t="s">
        <v>9164</v>
      </c>
      <c r="C6132" s="1">
        <v>8008266697</v>
      </c>
      <c r="D6132" s="1"/>
      <c r="E6132" s="1"/>
      <c r="F6132" s="1"/>
      <c r="G6132" s="1" t="s">
        <v>72</v>
      </c>
      <c r="H6132" s="1" t="s">
        <v>57</v>
      </c>
      <c r="I6132"/>
      <c r="J6132"/>
      <c r="K6132"/>
      <c r="L6132"/>
      <c r="M6132"/>
      <c r="N6132"/>
      <c r="O6132"/>
      <c r="Q6132" t="s">
        <v>25</v>
      </c>
      <c r="R6132" s="1"/>
      <c r="S6132" s="1"/>
      <c r="T6132" s="1" t="s">
        <v>305</v>
      </c>
      <c r="U6132" s="1" t="s">
        <v>33</v>
      </c>
      <c r="V6132" t="s">
        <v>29</v>
      </c>
      <c r="W6132"/>
      <c r="X6132" t="s">
        <v>30</v>
      </c>
    </row>
    <row r="6133" spans="2:24">
      <c r="B6133" s="2" t="s">
        <v>9165</v>
      </c>
      <c r="C6133" s="1">
        <v>9897505097</v>
      </c>
      <c r="D6133" s="1"/>
      <c r="E6133" s="1"/>
      <c r="F6133" s="1"/>
      <c r="G6133" s="1" t="s">
        <v>146</v>
      </c>
      <c r="H6133" s="1" t="s">
        <v>1268</v>
      </c>
      <c r="I6133"/>
      <c r="J6133"/>
      <c r="K6133"/>
      <c r="L6133"/>
      <c r="M6133"/>
      <c r="N6133"/>
      <c r="O6133"/>
      <c r="Q6133" t="s">
        <v>25</v>
      </c>
      <c r="R6133" s="1" t="s">
        <v>9166</v>
      </c>
      <c r="S6133" s="1"/>
      <c r="T6133" s="1" t="s">
        <v>3586</v>
      </c>
      <c r="U6133" s="1" t="s">
        <v>289</v>
      </c>
      <c r="V6133" t="s">
        <v>29</v>
      </c>
      <c r="W6133"/>
      <c r="X6133" t="s">
        <v>30</v>
      </c>
    </row>
    <row r="6134" spans="2:24">
      <c r="B6134" s="2" t="s">
        <v>9167</v>
      </c>
      <c r="C6134" s="1">
        <v>9910854007</v>
      </c>
      <c r="D6134" s="1"/>
      <c r="E6134" s="1"/>
      <c r="F6134" s="1"/>
      <c r="G6134" s="1" t="s">
        <v>146</v>
      </c>
      <c r="H6134" s="1" t="s">
        <v>331</v>
      </c>
      <c r="I6134"/>
      <c r="J6134"/>
      <c r="K6134"/>
      <c r="L6134"/>
      <c r="M6134"/>
      <c r="N6134"/>
      <c r="O6134"/>
      <c r="Q6134" t="s">
        <v>25</v>
      </c>
      <c r="R6134" s="1" t="s">
        <v>9168</v>
      </c>
      <c r="S6134" s="1"/>
      <c r="T6134" s="1" t="s">
        <v>73</v>
      </c>
      <c r="U6134" s="1" t="s">
        <v>53</v>
      </c>
      <c r="V6134" t="s">
        <v>29</v>
      </c>
      <c r="W6134"/>
      <c r="X6134" t="s">
        <v>30</v>
      </c>
    </row>
    <row r="6135" spans="2:24">
      <c r="B6135" s="2" t="s">
        <v>9169</v>
      </c>
      <c r="C6135" s="1">
        <v>9639669567</v>
      </c>
      <c r="D6135" s="1"/>
      <c r="E6135" s="1"/>
      <c r="F6135" s="1"/>
      <c r="G6135" s="1" t="s">
        <v>146</v>
      </c>
      <c r="H6135" s="1" t="s">
        <v>331</v>
      </c>
      <c r="I6135"/>
      <c r="J6135"/>
      <c r="K6135"/>
      <c r="L6135"/>
      <c r="M6135"/>
      <c r="N6135"/>
      <c r="O6135"/>
      <c r="Q6135" t="s">
        <v>25</v>
      </c>
      <c r="R6135" s="1"/>
      <c r="S6135" s="1"/>
      <c r="T6135" s="1" t="s">
        <v>1326</v>
      </c>
      <c r="U6135" s="1" t="s">
        <v>28</v>
      </c>
      <c r="V6135" t="s">
        <v>29</v>
      </c>
      <c r="W6135"/>
      <c r="X6135" t="s">
        <v>30</v>
      </c>
    </row>
    <row r="6136" spans="2:24">
      <c r="B6136" s="2" t="s">
        <v>9170</v>
      </c>
      <c r="C6136" s="1">
        <v>7309393612</v>
      </c>
      <c r="D6136" s="1"/>
      <c r="E6136" s="1"/>
      <c r="F6136" s="1"/>
      <c r="G6136" s="1" t="s">
        <v>146</v>
      </c>
      <c r="H6136" s="1" t="s">
        <v>476</v>
      </c>
      <c r="I6136"/>
      <c r="J6136"/>
      <c r="K6136"/>
      <c r="L6136"/>
      <c r="M6136"/>
      <c r="N6136"/>
      <c r="O6136"/>
      <c r="Q6136" t="s">
        <v>25</v>
      </c>
      <c r="R6136" s="1"/>
      <c r="S6136" s="1"/>
      <c r="T6136" s="1" t="s">
        <v>39</v>
      </c>
      <c r="U6136" s="1" t="s">
        <v>28</v>
      </c>
      <c r="V6136" t="s">
        <v>29</v>
      </c>
      <c r="W6136"/>
      <c r="X6136" t="s">
        <v>30</v>
      </c>
    </row>
    <row r="6137" spans="2:24">
      <c r="B6137" s="2" t="s">
        <v>9171</v>
      </c>
      <c r="C6137" s="1">
        <v>7838226970</v>
      </c>
      <c r="D6137" s="1"/>
      <c r="E6137" s="1"/>
      <c r="F6137" s="1"/>
      <c r="G6137" s="1" t="s">
        <v>146</v>
      </c>
      <c r="H6137" s="1" t="s">
        <v>247</v>
      </c>
      <c r="I6137"/>
      <c r="J6137"/>
      <c r="K6137"/>
      <c r="L6137"/>
      <c r="M6137"/>
      <c r="N6137"/>
      <c r="O6137"/>
      <c r="Q6137" t="s">
        <v>25</v>
      </c>
      <c r="R6137" s="1" t="s">
        <v>9172</v>
      </c>
      <c r="S6137" s="1"/>
      <c r="T6137" s="1" t="s">
        <v>73</v>
      </c>
      <c r="U6137" s="1" t="s">
        <v>53</v>
      </c>
      <c r="V6137" t="s">
        <v>29</v>
      </c>
      <c r="W6137"/>
      <c r="X6137" t="s">
        <v>30</v>
      </c>
    </row>
    <row r="6138" spans="2:24">
      <c r="B6138" s="2" t="s">
        <v>9173</v>
      </c>
      <c r="C6138" s="1">
        <v>9011896892</v>
      </c>
      <c r="D6138" s="1"/>
      <c r="E6138" s="1"/>
      <c r="F6138" s="1"/>
      <c r="G6138" s="1" t="s">
        <v>45</v>
      </c>
      <c r="H6138" s="1" t="s">
        <v>57</v>
      </c>
      <c r="I6138"/>
      <c r="J6138"/>
      <c r="K6138"/>
      <c r="L6138"/>
      <c r="M6138"/>
      <c r="N6138"/>
      <c r="O6138"/>
      <c r="Q6138" t="s">
        <v>25</v>
      </c>
      <c r="R6138" s="1" t="s">
        <v>9174</v>
      </c>
      <c r="S6138" s="1"/>
      <c r="T6138" s="1" t="s">
        <v>1333</v>
      </c>
      <c r="U6138" s="1" t="s">
        <v>33</v>
      </c>
      <c r="V6138" t="s">
        <v>29</v>
      </c>
      <c r="W6138"/>
      <c r="X6138" t="s">
        <v>30</v>
      </c>
    </row>
    <row r="6139" spans="2:24">
      <c r="B6139" s="2" t="s">
        <v>9175</v>
      </c>
      <c r="C6139" s="1">
        <v>7006862022</v>
      </c>
      <c r="D6139" s="1"/>
      <c r="E6139" s="1"/>
      <c r="F6139" s="1"/>
      <c r="G6139" s="1" t="s">
        <v>45</v>
      </c>
      <c r="H6139" s="1" t="s">
        <v>331</v>
      </c>
      <c r="I6139"/>
      <c r="J6139"/>
      <c r="K6139"/>
      <c r="L6139"/>
      <c r="M6139"/>
      <c r="N6139"/>
      <c r="O6139"/>
      <c r="Q6139" t="s">
        <v>25</v>
      </c>
      <c r="R6139" s="1"/>
      <c r="S6139" s="1"/>
      <c r="T6139" s="1" t="s">
        <v>3562</v>
      </c>
      <c r="U6139" s="1" t="s">
        <v>148</v>
      </c>
      <c r="V6139" t="s">
        <v>29</v>
      </c>
      <c r="W6139"/>
      <c r="X6139" t="s">
        <v>30</v>
      </c>
    </row>
    <row r="6140" spans="2:24">
      <c r="B6140" s="2" t="s">
        <v>9176</v>
      </c>
      <c r="C6140" s="1">
        <v>7840883002</v>
      </c>
      <c r="D6140" s="1"/>
      <c r="E6140" s="1"/>
      <c r="F6140" s="1"/>
      <c r="G6140" s="1" t="s">
        <v>146</v>
      </c>
      <c r="H6140" s="1" t="s">
        <v>247</v>
      </c>
      <c r="I6140"/>
      <c r="J6140"/>
      <c r="K6140"/>
      <c r="L6140"/>
      <c r="M6140"/>
      <c r="N6140"/>
      <c r="O6140"/>
      <c r="Q6140" t="s">
        <v>25</v>
      </c>
      <c r="R6140" s="1" t="s">
        <v>9177</v>
      </c>
      <c r="S6140" s="1"/>
      <c r="T6140" s="1" t="s">
        <v>374</v>
      </c>
      <c r="U6140" s="1" t="s">
        <v>78</v>
      </c>
      <c r="V6140" t="s">
        <v>29</v>
      </c>
      <c r="W6140"/>
      <c r="X6140" t="s">
        <v>30</v>
      </c>
    </row>
    <row r="6141" spans="2:24">
      <c r="B6141" s="2" t="s">
        <v>9178</v>
      </c>
      <c r="C6141" s="1">
        <v>9910545562</v>
      </c>
      <c r="D6141" s="1"/>
      <c r="E6141" s="1"/>
      <c r="F6141" s="1"/>
      <c r="G6141" s="1" t="s">
        <v>45</v>
      </c>
      <c r="H6141" s="1" t="s">
        <v>57</v>
      </c>
      <c r="I6141"/>
      <c r="J6141"/>
      <c r="K6141"/>
      <c r="L6141"/>
      <c r="M6141"/>
      <c r="N6141"/>
      <c r="O6141"/>
      <c r="Q6141" t="s">
        <v>25</v>
      </c>
      <c r="R6141" s="1" t="s">
        <v>9179</v>
      </c>
      <c r="S6141" s="1"/>
      <c r="T6141" s="1" t="s">
        <v>84</v>
      </c>
      <c r="U6141" s="1" t="s">
        <v>53</v>
      </c>
      <c r="V6141" t="s">
        <v>29</v>
      </c>
      <c r="W6141"/>
      <c r="X6141" t="s">
        <v>30</v>
      </c>
    </row>
    <row r="6142" spans="2:24">
      <c r="B6142" s="2" t="s">
        <v>9180</v>
      </c>
      <c r="C6142" s="1">
        <v>9334849442</v>
      </c>
      <c r="D6142" s="1"/>
      <c r="E6142" s="1"/>
      <c r="F6142" s="1"/>
      <c r="G6142" s="1" t="s">
        <v>45</v>
      </c>
      <c r="H6142" s="1" t="s">
        <v>331</v>
      </c>
      <c r="I6142"/>
      <c r="J6142"/>
      <c r="K6142"/>
      <c r="L6142"/>
      <c r="M6142"/>
      <c r="N6142"/>
      <c r="O6142"/>
      <c r="Q6142" t="s">
        <v>25</v>
      </c>
      <c r="R6142" s="1" t="s">
        <v>9181</v>
      </c>
      <c r="S6142" s="1"/>
      <c r="T6142" s="1" t="s">
        <v>566</v>
      </c>
      <c r="U6142" s="1" t="s">
        <v>284</v>
      </c>
      <c r="V6142" t="s">
        <v>29</v>
      </c>
      <c r="W6142"/>
      <c r="X6142" t="s">
        <v>30</v>
      </c>
    </row>
    <row r="6143" spans="2:24">
      <c r="B6143" s="2" t="s">
        <v>9182</v>
      </c>
      <c r="C6143" s="1">
        <v>9401276313</v>
      </c>
      <c r="D6143" s="1"/>
      <c r="E6143" s="1"/>
      <c r="F6143" s="1"/>
      <c r="G6143" s="1" t="s">
        <v>45</v>
      </c>
      <c r="H6143" s="1" t="s">
        <v>92</v>
      </c>
      <c r="I6143"/>
      <c r="J6143"/>
      <c r="K6143"/>
      <c r="L6143"/>
      <c r="M6143"/>
      <c r="N6143"/>
      <c r="O6143"/>
      <c r="Q6143" t="s">
        <v>25</v>
      </c>
      <c r="R6143" s="1" t="s">
        <v>9183</v>
      </c>
      <c r="S6143" s="1"/>
      <c r="T6143" s="1" t="s">
        <v>5817</v>
      </c>
      <c r="U6143" s="1" t="s">
        <v>37</v>
      </c>
      <c r="V6143" t="s">
        <v>29</v>
      </c>
      <c r="W6143"/>
      <c r="X6143" t="s">
        <v>30</v>
      </c>
    </row>
    <row r="6144" spans="2:24">
      <c r="B6144" s="2" t="s">
        <v>9184</v>
      </c>
      <c r="C6144" s="1">
        <v>9897536623</v>
      </c>
      <c r="D6144" s="1"/>
      <c r="E6144" s="1"/>
      <c r="F6144" s="1"/>
      <c r="G6144" s="1" t="s">
        <v>146</v>
      </c>
      <c r="H6144" s="1" t="s">
        <v>247</v>
      </c>
      <c r="I6144"/>
      <c r="J6144"/>
      <c r="K6144"/>
      <c r="L6144"/>
      <c r="M6144"/>
      <c r="N6144"/>
      <c r="O6144"/>
      <c r="Q6144" t="s">
        <v>25</v>
      </c>
      <c r="R6144" s="1" t="s">
        <v>9185</v>
      </c>
      <c r="S6144" s="1"/>
      <c r="T6144" s="1" t="s">
        <v>39</v>
      </c>
      <c r="U6144" s="1" t="s">
        <v>28</v>
      </c>
      <c r="V6144" t="s">
        <v>29</v>
      </c>
      <c r="W6144"/>
      <c r="X6144" t="s">
        <v>30</v>
      </c>
    </row>
    <row r="6145" spans="2:24">
      <c r="B6145" s="2" t="s">
        <v>9186</v>
      </c>
      <c r="C6145" s="1">
        <v>8981090100</v>
      </c>
      <c r="D6145" s="1"/>
      <c r="E6145" s="1"/>
      <c r="F6145" s="1"/>
      <c r="G6145" s="1" t="s">
        <v>45</v>
      </c>
      <c r="H6145" s="1" t="s">
        <v>331</v>
      </c>
      <c r="I6145"/>
      <c r="J6145"/>
      <c r="K6145"/>
      <c r="L6145"/>
      <c r="M6145"/>
      <c r="N6145"/>
      <c r="O6145"/>
      <c r="Q6145" t="s">
        <v>25</v>
      </c>
      <c r="R6145" s="1" t="s">
        <v>9187</v>
      </c>
      <c r="S6145" s="1"/>
      <c r="T6145" s="1" t="s">
        <v>614</v>
      </c>
      <c r="U6145" s="1" t="s">
        <v>70</v>
      </c>
      <c r="V6145" t="s">
        <v>29</v>
      </c>
      <c r="W6145"/>
      <c r="X6145" t="s">
        <v>30</v>
      </c>
    </row>
    <row r="6146" spans="2:24">
      <c r="B6146" s="2" t="s">
        <v>9188</v>
      </c>
      <c r="C6146" s="1">
        <v>7397799030</v>
      </c>
      <c r="D6146" s="1"/>
      <c r="E6146" s="1"/>
      <c r="F6146" s="1"/>
      <c r="G6146" s="1" t="s">
        <v>72</v>
      </c>
      <c r="H6146" s="1" t="s">
        <v>46</v>
      </c>
      <c r="I6146"/>
      <c r="J6146"/>
      <c r="K6146"/>
      <c r="L6146"/>
      <c r="M6146"/>
      <c r="N6146"/>
      <c r="O6146"/>
      <c r="Q6146" t="s">
        <v>25</v>
      </c>
      <c r="R6146" s="1"/>
      <c r="S6146" s="1"/>
      <c r="T6146" s="1" t="s">
        <v>1108</v>
      </c>
      <c r="U6146" s="1" t="s">
        <v>179</v>
      </c>
      <c r="V6146" t="s">
        <v>29</v>
      </c>
      <c r="W6146"/>
      <c r="X6146" t="s">
        <v>30</v>
      </c>
    </row>
    <row r="6147" spans="2:24">
      <c r="B6147" s="2" t="s">
        <v>9189</v>
      </c>
      <c r="C6147" s="1">
        <v>8178636524</v>
      </c>
      <c r="D6147" s="1"/>
      <c r="E6147" s="1"/>
      <c r="F6147" s="1"/>
      <c r="G6147" s="1" t="s">
        <v>72</v>
      </c>
      <c r="H6147" s="1" t="s">
        <v>57</v>
      </c>
      <c r="I6147"/>
      <c r="J6147"/>
      <c r="K6147"/>
      <c r="L6147"/>
      <c r="M6147"/>
      <c r="N6147"/>
      <c r="O6147"/>
      <c r="Q6147" t="s">
        <v>25</v>
      </c>
      <c r="R6147" s="1" t="s">
        <v>9190</v>
      </c>
      <c r="S6147" s="1"/>
      <c r="T6147" s="1" t="s">
        <v>93</v>
      </c>
      <c r="U6147" s="1" t="s">
        <v>53</v>
      </c>
      <c r="V6147" t="s">
        <v>29</v>
      </c>
      <c r="W6147"/>
      <c r="X6147" t="s">
        <v>30</v>
      </c>
    </row>
    <row r="6148" spans="2:24">
      <c r="B6148" s="2" t="s">
        <v>9191</v>
      </c>
      <c r="C6148" s="1">
        <v>9996111003</v>
      </c>
      <c r="D6148" s="1"/>
      <c r="E6148" s="1"/>
      <c r="F6148" s="1"/>
      <c r="G6148" s="1" t="s">
        <v>146</v>
      </c>
      <c r="H6148" s="1" t="s">
        <v>247</v>
      </c>
      <c r="I6148"/>
      <c r="J6148"/>
      <c r="K6148"/>
      <c r="L6148"/>
      <c r="M6148"/>
      <c r="N6148"/>
      <c r="O6148"/>
      <c r="Q6148" t="s">
        <v>25</v>
      </c>
      <c r="R6148" s="1" t="s">
        <v>9192</v>
      </c>
      <c r="S6148" s="1"/>
      <c r="T6148" s="1" t="s">
        <v>4029</v>
      </c>
      <c r="U6148" s="1" t="s">
        <v>289</v>
      </c>
      <c r="V6148" t="s">
        <v>29</v>
      </c>
      <c r="W6148"/>
      <c r="X6148" t="s">
        <v>30</v>
      </c>
    </row>
    <row r="6149" spans="2:24">
      <c r="B6149" s="2" t="s">
        <v>9193</v>
      </c>
      <c r="C6149" s="1">
        <v>8587065870</v>
      </c>
      <c r="D6149" s="1"/>
      <c r="E6149" s="1"/>
      <c r="F6149" s="1"/>
      <c r="G6149" s="1" t="s">
        <v>230</v>
      </c>
      <c r="H6149" s="1" t="s">
        <v>46</v>
      </c>
      <c r="I6149"/>
      <c r="J6149"/>
      <c r="K6149"/>
      <c r="L6149"/>
      <c r="M6149"/>
      <c r="N6149"/>
      <c r="O6149"/>
      <c r="Q6149" t="s">
        <v>25</v>
      </c>
      <c r="R6149" s="1" t="s">
        <v>9194</v>
      </c>
      <c r="S6149" s="1"/>
      <c r="T6149" s="1" t="s">
        <v>301</v>
      </c>
      <c r="U6149" s="1" t="s">
        <v>53</v>
      </c>
      <c r="V6149" t="s">
        <v>29</v>
      </c>
      <c r="W6149"/>
      <c r="X6149" t="s">
        <v>30</v>
      </c>
    </row>
    <row r="6150" spans="2:24">
      <c r="B6150" s="2" t="s">
        <v>9195</v>
      </c>
      <c r="C6150" s="1"/>
      <c r="D6150" s="1"/>
      <c r="E6150" s="1"/>
      <c r="F6150" s="1"/>
      <c r="G6150" s="1" t="s">
        <v>72</v>
      </c>
      <c r="H6150" s="1" t="s">
        <v>92</v>
      </c>
      <c r="I6150"/>
      <c r="J6150"/>
      <c r="K6150"/>
      <c r="L6150"/>
      <c r="M6150"/>
      <c r="N6150"/>
      <c r="O6150"/>
      <c r="Q6150" t="s">
        <v>25</v>
      </c>
      <c r="R6150" s="1"/>
      <c r="S6150" s="1"/>
      <c r="T6150" s="1" t="s">
        <v>2664</v>
      </c>
      <c r="U6150" s="1" t="s">
        <v>33</v>
      </c>
      <c r="V6150" t="s">
        <v>29</v>
      </c>
      <c r="W6150"/>
      <c r="X6150" t="s">
        <v>30</v>
      </c>
    </row>
    <row r="6151" spans="2:24">
      <c r="B6151" s="2" t="s">
        <v>9196</v>
      </c>
      <c r="C6151" s="1">
        <v>9898095551</v>
      </c>
      <c r="D6151" s="1"/>
      <c r="E6151" s="1"/>
      <c r="F6151" s="1"/>
      <c r="G6151" s="1" t="s">
        <v>45</v>
      </c>
      <c r="H6151" s="1" t="s">
        <v>247</v>
      </c>
      <c r="I6151"/>
      <c r="J6151"/>
      <c r="K6151"/>
      <c r="L6151"/>
      <c r="M6151"/>
      <c r="N6151"/>
      <c r="O6151"/>
      <c r="Q6151" t="s">
        <v>25</v>
      </c>
      <c r="R6151" s="1"/>
      <c r="S6151" s="1"/>
      <c r="T6151" s="1" t="s">
        <v>345</v>
      </c>
      <c r="U6151" s="1" t="s">
        <v>116</v>
      </c>
      <c r="V6151" t="s">
        <v>29</v>
      </c>
      <c r="W6151"/>
      <c r="X6151" t="s">
        <v>30</v>
      </c>
    </row>
    <row r="6152" spans="2:24">
      <c r="B6152" s="2" t="s">
        <v>9197</v>
      </c>
      <c r="C6152" s="1">
        <v>9899884912</v>
      </c>
      <c r="D6152" s="1"/>
      <c r="E6152" s="1"/>
      <c r="F6152" s="1"/>
      <c r="G6152" s="1" t="s">
        <v>45</v>
      </c>
      <c r="H6152" s="1" t="s">
        <v>46</v>
      </c>
      <c r="I6152"/>
      <c r="J6152"/>
      <c r="K6152"/>
      <c r="L6152"/>
      <c r="M6152"/>
      <c r="N6152"/>
      <c r="O6152"/>
      <c r="Q6152" t="s">
        <v>25</v>
      </c>
      <c r="R6152" s="1" t="s">
        <v>9198</v>
      </c>
      <c r="S6152" s="1"/>
      <c r="T6152" s="1" t="s">
        <v>39</v>
      </c>
      <c r="U6152" s="1" t="s">
        <v>28</v>
      </c>
      <c r="V6152" t="s">
        <v>29</v>
      </c>
      <c r="W6152"/>
      <c r="X6152" t="s">
        <v>30</v>
      </c>
    </row>
    <row r="6153" spans="2:24">
      <c r="B6153" s="2" t="s">
        <v>9199</v>
      </c>
      <c r="C6153" s="1">
        <v>9967722308</v>
      </c>
      <c r="D6153" s="1"/>
      <c r="E6153" s="1"/>
      <c r="F6153" s="1"/>
      <c r="G6153" s="1" t="s">
        <v>146</v>
      </c>
      <c r="H6153" s="1" t="s">
        <v>331</v>
      </c>
      <c r="I6153"/>
      <c r="J6153"/>
      <c r="K6153"/>
      <c r="L6153"/>
      <c r="M6153"/>
      <c r="N6153"/>
      <c r="O6153"/>
      <c r="Q6153" t="s">
        <v>25</v>
      </c>
      <c r="R6153" s="1" t="s">
        <v>9200</v>
      </c>
      <c r="S6153" s="1"/>
      <c r="T6153" s="1" t="s">
        <v>211</v>
      </c>
      <c r="U6153" s="1" t="s">
        <v>33</v>
      </c>
      <c r="V6153" t="s">
        <v>29</v>
      </c>
      <c r="W6153"/>
      <c r="X6153" t="s">
        <v>30</v>
      </c>
    </row>
    <row r="6154" spans="2:24">
      <c r="B6154" s="2" t="s">
        <v>9201</v>
      </c>
      <c r="C6154" s="1">
        <v>9890939027</v>
      </c>
      <c r="D6154" s="1"/>
      <c r="E6154" s="1"/>
      <c r="F6154" s="1"/>
      <c r="G6154" s="1" t="s">
        <v>72</v>
      </c>
      <c r="H6154" s="1" t="s">
        <v>231</v>
      </c>
      <c r="I6154"/>
      <c r="J6154"/>
      <c r="K6154"/>
      <c r="L6154"/>
      <c r="M6154"/>
      <c r="N6154"/>
      <c r="O6154"/>
      <c r="Q6154" t="s">
        <v>25</v>
      </c>
      <c r="R6154" s="1" t="s">
        <v>9202</v>
      </c>
      <c r="S6154" s="1"/>
      <c r="T6154" s="1" t="s">
        <v>9203</v>
      </c>
      <c r="U6154" s="1" t="s">
        <v>33</v>
      </c>
      <c r="V6154" t="s">
        <v>29</v>
      </c>
      <c r="W6154"/>
      <c r="X6154" t="s">
        <v>30</v>
      </c>
    </row>
    <row r="6155" spans="2:24">
      <c r="B6155" s="2" t="s">
        <v>9204</v>
      </c>
      <c r="C6155" s="1">
        <v>9824441430</v>
      </c>
      <c r="D6155" s="1"/>
      <c r="E6155" s="1"/>
      <c r="F6155" s="1"/>
      <c r="G6155" s="1" t="s">
        <v>5652</v>
      </c>
      <c r="H6155" s="1" t="s">
        <v>331</v>
      </c>
      <c r="I6155"/>
      <c r="J6155"/>
      <c r="K6155"/>
      <c r="L6155"/>
      <c r="M6155"/>
      <c r="N6155"/>
      <c r="O6155"/>
      <c r="Q6155" t="s">
        <v>25</v>
      </c>
      <c r="R6155" s="1" t="s">
        <v>9205</v>
      </c>
      <c r="S6155" s="1"/>
      <c r="T6155" s="1" t="s">
        <v>115</v>
      </c>
      <c r="U6155" s="1" t="s">
        <v>116</v>
      </c>
      <c r="V6155" t="s">
        <v>29</v>
      </c>
      <c r="W6155"/>
      <c r="X6155" t="s">
        <v>30</v>
      </c>
    </row>
    <row r="6156" spans="2:24">
      <c r="B6156" s="2" t="s">
        <v>9206</v>
      </c>
      <c r="C6156" s="1">
        <v>9818728880</v>
      </c>
      <c r="D6156" s="1"/>
      <c r="E6156" s="1"/>
      <c r="F6156" s="1"/>
      <c r="G6156" s="1" t="s">
        <v>708</v>
      </c>
      <c r="H6156" s="1" t="s">
        <v>331</v>
      </c>
      <c r="I6156"/>
      <c r="J6156"/>
      <c r="K6156"/>
      <c r="L6156"/>
      <c r="M6156"/>
      <c r="N6156"/>
      <c r="O6156"/>
      <c r="Q6156" t="s">
        <v>25</v>
      </c>
      <c r="R6156" s="1" t="s">
        <v>9207</v>
      </c>
      <c r="S6156" s="1"/>
      <c r="T6156" s="1" t="s">
        <v>594</v>
      </c>
      <c r="U6156" s="1" t="s">
        <v>53</v>
      </c>
      <c r="V6156" t="s">
        <v>29</v>
      </c>
      <c r="W6156"/>
      <c r="X6156" t="s">
        <v>30</v>
      </c>
    </row>
    <row r="6157" spans="2:24">
      <c r="B6157" s="2" t="s">
        <v>9208</v>
      </c>
      <c r="C6157" s="1">
        <v>9213291135</v>
      </c>
      <c r="D6157" s="1"/>
      <c r="E6157" s="1"/>
      <c r="F6157" s="1"/>
      <c r="G6157" s="1" t="s">
        <v>146</v>
      </c>
      <c r="H6157" s="1" t="s">
        <v>331</v>
      </c>
      <c r="I6157"/>
      <c r="J6157"/>
      <c r="K6157"/>
      <c r="L6157"/>
      <c r="M6157"/>
      <c r="N6157"/>
      <c r="O6157"/>
      <c r="Q6157" t="s">
        <v>25</v>
      </c>
      <c r="R6157" s="1"/>
      <c r="S6157" s="1"/>
      <c r="T6157" s="1" t="s">
        <v>374</v>
      </c>
      <c r="U6157" s="1" t="s">
        <v>78</v>
      </c>
      <c r="V6157" t="s">
        <v>29</v>
      </c>
      <c r="W6157"/>
      <c r="X6157" t="s">
        <v>30</v>
      </c>
    </row>
    <row r="6158" spans="2:24">
      <c r="B6158" s="2" t="s">
        <v>9209</v>
      </c>
      <c r="C6158" s="1">
        <v>8052512720</v>
      </c>
      <c r="D6158" s="1"/>
      <c r="E6158" s="1"/>
      <c r="F6158" s="1"/>
      <c r="G6158" s="1" t="s">
        <v>45</v>
      </c>
      <c r="H6158" s="1" t="s">
        <v>247</v>
      </c>
      <c r="I6158"/>
      <c r="J6158"/>
      <c r="K6158"/>
      <c r="L6158"/>
      <c r="M6158"/>
      <c r="N6158"/>
      <c r="O6158"/>
      <c r="Q6158" t="s">
        <v>25</v>
      </c>
      <c r="R6158" s="1" t="s">
        <v>9210</v>
      </c>
      <c r="S6158" s="1"/>
      <c r="T6158" s="1" t="s">
        <v>264</v>
      </c>
      <c r="U6158" s="1" t="s">
        <v>28</v>
      </c>
      <c r="V6158" t="s">
        <v>29</v>
      </c>
      <c r="W6158"/>
      <c r="X6158" t="s">
        <v>30</v>
      </c>
    </row>
    <row r="6159" spans="2:24">
      <c r="B6159" s="2" t="s">
        <v>9211</v>
      </c>
      <c r="C6159" s="1"/>
      <c r="D6159" s="1"/>
      <c r="E6159" s="1"/>
      <c r="F6159" s="1"/>
      <c r="G6159" s="1" t="s">
        <v>146</v>
      </c>
      <c r="H6159" s="1" t="s">
        <v>331</v>
      </c>
      <c r="I6159"/>
      <c r="J6159"/>
      <c r="K6159"/>
      <c r="L6159"/>
      <c r="M6159"/>
      <c r="N6159"/>
      <c r="O6159"/>
      <c r="Q6159" t="s">
        <v>25</v>
      </c>
      <c r="R6159" s="1" t="s">
        <v>9212</v>
      </c>
      <c r="S6159" s="1"/>
      <c r="T6159" s="1" t="s">
        <v>8040</v>
      </c>
      <c r="U6159" s="1" t="s">
        <v>289</v>
      </c>
      <c r="V6159" t="s">
        <v>29</v>
      </c>
      <c r="W6159"/>
      <c r="X6159" t="s">
        <v>30</v>
      </c>
    </row>
    <row r="6160" spans="2:24">
      <c r="B6160" s="2" t="s">
        <v>9213</v>
      </c>
      <c r="C6160" s="1">
        <v>9028536959</v>
      </c>
      <c r="D6160" s="1"/>
      <c r="E6160" s="1"/>
      <c r="F6160" s="1"/>
      <c r="G6160" s="1" t="s">
        <v>146</v>
      </c>
      <c r="H6160" s="1" t="s">
        <v>331</v>
      </c>
      <c r="I6160"/>
      <c r="J6160"/>
      <c r="K6160"/>
      <c r="L6160"/>
      <c r="M6160"/>
      <c r="N6160"/>
      <c r="O6160"/>
      <c r="Q6160" t="s">
        <v>25</v>
      </c>
      <c r="R6160" s="1"/>
      <c r="S6160" s="1"/>
      <c r="T6160" s="1" t="s">
        <v>590</v>
      </c>
      <c r="U6160" s="1" t="s">
        <v>33</v>
      </c>
      <c r="V6160" t="s">
        <v>29</v>
      </c>
      <c r="W6160"/>
      <c r="X6160" t="s">
        <v>30</v>
      </c>
    </row>
    <row r="6161" spans="2:24">
      <c r="B6161" s="2" t="s">
        <v>9214</v>
      </c>
      <c r="C6161" s="1">
        <v>9423918758</v>
      </c>
      <c r="D6161" s="1"/>
      <c r="E6161" s="1"/>
      <c r="F6161" s="1"/>
      <c r="G6161" s="1" t="s">
        <v>146</v>
      </c>
      <c r="H6161" s="1" t="s">
        <v>247</v>
      </c>
      <c r="I6161"/>
      <c r="J6161"/>
      <c r="K6161"/>
      <c r="L6161"/>
      <c r="M6161"/>
      <c r="N6161"/>
      <c r="O6161"/>
      <c r="Q6161" t="s">
        <v>25</v>
      </c>
      <c r="R6161" s="1"/>
      <c r="S6161" s="1"/>
      <c r="T6161" s="1" t="s">
        <v>9215</v>
      </c>
      <c r="U6161" s="1" t="s">
        <v>33</v>
      </c>
      <c r="V6161" t="s">
        <v>29</v>
      </c>
      <c r="W6161"/>
      <c r="X6161" t="s">
        <v>30</v>
      </c>
    </row>
    <row r="6162" spans="2:24">
      <c r="B6162" s="2" t="s">
        <v>9216</v>
      </c>
      <c r="C6162" s="1">
        <f>917206128662</f>
        <v>917206128662</v>
      </c>
      <c r="D6162" s="1"/>
      <c r="E6162" s="1"/>
      <c r="F6162" s="1"/>
      <c r="G6162" s="1" t="s">
        <v>146</v>
      </c>
      <c r="H6162" s="1" t="s">
        <v>476</v>
      </c>
      <c r="I6162"/>
      <c r="J6162"/>
      <c r="K6162"/>
      <c r="L6162"/>
      <c r="M6162"/>
      <c r="N6162"/>
      <c r="O6162"/>
      <c r="Q6162" t="s">
        <v>25</v>
      </c>
      <c r="R6162" s="1"/>
      <c r="S6162" s="1"/>
      <c r="T6162" s="1" t="s">
        <v>746</v>
      </c>
      <c r="U6162" s="1" t="s">
        <v>78</v>
      </c>
      <c r="V6162" t="s">
        <v>29</v>
      </c>
      <c r="W6162"/>
      <c r="X6162" t="s">
        <v>30</v>
      </c>
    </row>
    <row r="6163" spans="2:24">
      <c r="B6163" s="2" t="s">
        <v>9217</v>
      </c>
      <c r="C6163" s="1">
        <v>9990260886</v>
      </c>
      <c r="D6163" s="1"/>
      <c r="E6163" s="1"/>
      <c r="F6163" s="1"/>
      <c r="G6163" s="1" t="s">
        <v>72</v>
      </c>
      <c r="H6163" s="1" t="s">
        <v>46</v>
      </c>
      <c r="I6163"/>
      <c r="J6163"/>
      <c r="K6163"/>
      <c r="L6163"/>
      <c r="M6163"/>
      <c r="N6163"/>
      <c r="O6163"/>
      <c r="Q6163" t="s">
        <v>25</v>
      </c>
      <c r="R6163" s="1" t="s">
        <v>9218</v>
      </c>
      <c r="S6163" s="1"/>
      <c r="T6163" s="1" t="s">
        <v>73</v>
      </c>
      <c r="U6163" s="1" t="s">
        <v>53</v>
      </c>
      <c r="V6163" t="s">
        <v>29</v>
      </c>
      <c r="W6163"/>
      <c r="X6163" t="s">
        <v>30</v>
      </c>
    </row>
    <row r="6164" spans="2:24">
      <c r="B6164" s="2" t="s">
        <v>9219</v>
      </c>
      <c r="C6164" s="1">
        <v>8802234936</v>
      </c>
      <c r="D6164" s="1"/>
      <c r="E6164" s="1"/>
      <c r="F6164" s="1"/>
      <c r="G6164" s="1" t="s">
        <v>45</v>
      </c>
      <c r="H6164" s="1" t="s">
        <v>331</v>
      </c>
      <c r="I6164"/>
      <c r="J6164"/>
      <c r="K6164"/>
      <c r="L6164"/>
      <c r="M6164"/>
      <c r="N6164"/>
      <c r="O6164"/>
      <c r="Q6164" t="s">
        <v>25</v>
      </c>
      <c r="R6164" s="1"/>
      <c r="S6164" s="1"/>
      <c r="T6164" s="1" t="s">
        <v>84</v>
      </c>
      <c r="U6164" s="1" t="s">
        <v>53</v>
      </c>
      <c r="V6164" t="s">
        <v>29</v>
      </c>
      <c r="W6164"/>
      <c r="X6164" t="s">
        <v>30</v>
      </c>
    </row>
    <row r="6165" spans="2:24">
      <c r="B6165" s="2" t="s">
        <v>9220</v>
      </c>
      <c r="C6165" s="1">
        <v>9893250009</v>
      </c>
      <c r="D6165" s="1"/>
      <c r="E6165" s="1"/>
      <c r="F6165" s="1"/>
      <c r="G6165" s="1" t="s">
        <v>45</v>
      </c>
      <c r="H6165" s="1" t="s">
        <v>331</v>
      </c>
      <c r="I6165"/>
      <c r="J6165"/>
      <c r="K6165"/>
      <c r="L6165"/>
      <c r="M6165"/>
      <c r="N6165"/>
      <c r="O6165"/>
      <c r="Q6165" t="s">
        <v>25</v>
      </c>
      <c r="R6165" s="1"/>
      <c r="S6165" s="1"/>
      <c r="T6165" s="1" t="s">
        <v>110</v>
      </c>
      <c r="U6165" s="1" t="s">
        <v>105</v>
      </c>
      <c r="V6165" t="s">
        <v>29</v>
      </c>
      <c r="W6165"/>
      <c r="X6165" t="s">
        <v>30</v>
      </c>
    </row>
    <row r="6166" spans="2:24">
      <c r="B6166" s="2" t="s">
        <v>9221</v>
      </c>
      <c r="C6166" s="1">
        <v>9175557165</v>
      </c>
      <c r="D6166" s="1"/>
      <c r="E6166" s="1"/>
      <c r="F6166" s="1"/>
      <c r="G6166" s="1" t="s">
        <v>146</v>
      </c>
      <c r="H6166" s="1" t="s">
        <v>247</v>
      </c>
      <c r="I6166"/>
      <c r="J6166"/>
      <c r="K6166"/>
      <c r="L6166"/>
      <c r="M6166"/>
      <c r="N6166"/>
      <c r="O6166"/>
      <c r="Q6166" t="s">
        <v>25</v>
      </c>
      <c r="R6166" s="1" t="s">
        <v>9222</v>
      </c>
      <c r="S6166" s="1"/>
      <c r="T6166" s="1" t="s">
        <v>498</v>
      </c>
      <c r="U6166" s="1" t="s">
        <v>33</v>
      </c>
      <c r="V6166" t="s">
        <v>29</v>
      </c>
      <c r="W6166"/>
      <c r="X6166" t="s">
        <v>30</v>
      </c>
    </row>
    <row r="6167" spans="2:24">
      <c r="B6167" s="2" t="s">
        <v>9223</v>
      </c>
      <c r="C6167" s="1">
        <v>9968106282</v>
      </c>
      <c r="D6167" s="1"/>
      <c r="E6167" s="1"/>
      <c r="F6167" s="1"/>
      <c r="G6167" s="1" t="s">
        <v>146</v>
      </c>
      <c r="H6167" s="1" t="s">
        <v>247</v>
      </c>
      <c r="I6167"/>
      <c r="J6167"/>
      <c r="K6167"/>
      <c r="L6167"/>
      <c r="M6167"/>
      <c r="N6167"/>
      <c r="O6167"/>
      <c r="Q6167" t="s">
        <v>25</v>
      </c>
      <c r="R6167" s="1" t="s">
        <v>9224</v>
      </c>
      <c r="S6167" s="1"/>
      <c r="T6167" s="1" t="s">
        <v>73</v>
      </c>
      <c r="U6167" s="1" t="s">
        <v>53</v>
      </c>
      <c r="V6167" t="s">
        <v>29</v>
      </c>
      <c r="W6167"/>
      <c r="X6167" t="s">
        <v>30</v>
      </c>
    </row>
    <row r="6168" spans="2:24">
      <c r="B6168" s="2" t="s">
        <v>9225</v>
      </c>
      <c r="C6168" s="1">
        <v>8124077757</v>
      </c>
      <c r="D6168" s="1"/>
      <c r="E6168" s="1"/>
      <c r="F6168" s="1"/>
      <c r="G6168" s="1" t="s">
        <v>72</v>
      </c>
      <c r="H6168" s="1" t="s">
        <v>46</v>
      </c>
      <c r="I6168"/>
      <c r="J6168"/>
      <c r="K6168"/>
      <c r="L6168"/>
      <c r="M6168"/>
      <c r="N6168"/>
      <c r="O6168"/>
      <c r="Q6168" t="s">
        <v>25</v>
      </c>
      <c r="R6168" s="1" t="s">
        <v>9226</v>
      </c>
      <c r="S6168" s="1"/>
      <c r="T6168" s="1" t="s">
        <v>972</v>
      </c>
      <c r="U6168" s="1" t="s">
        <v>179</v>
      </c>
      <c r="V6168" t="s">
        <v>29</v>
      </c>
      <c r="W6168"/>
      <c r="X6168" t="s">
        <v>30</v>
      </c>
    </row>
    <row r="6169" spans="2:24">
      <c r="B6169" s="2" t="s">
        <v>9227</v>
      </c>
      <c r="C6169" s="1">
        <v>9811574881</v>
      </c>
      <c r="D6169" s="1"/>
      <c r="E6169" s="1"/>
      <c r="F6169" s="1"/>
      <c r="G6169" s="1" t="s">
        <v>146</v>
      </c>
      <c r="H6169" s="1" t="s">
        <v>247</v>
      </c>
      <c r="I6169"/>
      <c r="J6169"/>
      <c r="K6169"/>
      <c r="L6169"/>
      <c r="M6169"/>
      <c r="N6169"/>
      <c r="O6169"/>
      <c r="Q6169" t="s">
        <v>25</v>
      </c>
      <c r="R6169" s="1" t="s">
        <v>9228</v>
      </c>
      <c r="S6169" s="1"/>
      <c r="T6169" s="1" t="s">
        <v>301</v>
      </c>
      <c r="U6169" s="1" t="s">
        <v>53</v>
      </c>
      <c r="V6169" t="s">
        <v>29</v>
      </c>
      <c r="W6169"/>
      <c r="X6169" t="s">
        <v>30</v>
      </c>
    </row>
    <row r="6170" spans="2:24">
      <c r="B6170" s="2" t="s">
        <v>9229</v>
      </c>
      <c r="C6170" s="1">
        <v>9760104523</v>
      </c>
      <c r="D6170" s="1"/>
      <c r="E6170" s="1"/>
      <c r="F6170" s="1"/>
      <c r="G6170" s="1" t="s">
        <v>146</v>
      </c>
      <c r="H6170" s="1" t="s">
        <v>247</v>
      </c>
      <c r="I6170"/>
      <c r="J6170"/>
      <c r="K6170"/>
      <c r="L6170"/>
      <c r="M6170"/>
      <c r="N6170"/>
      <c r="O6170"/>
      <c r="Q6170" t="s">
        <v>25</v>
      </c>
      <c r="R6170" s="1"/>
      <c r="S6170" s="1"/>
      <c r="T6170" s="1" t="s">
        <v>6447</v>
      </c>
      <c r="U6170" s="1" t="s">
        <v>28</v>
      </c>
      <c r="V6170" t="s">
        <v>29</v>
      </c>
      <c r="W6170"/>
      <c r="X6170" t="s">
        <v>30</v>
      </c>
    </row>
    <row r="6171" spans="2:24">
      <c r="B6171" s="2" t="s">
        <v>9230</v>
      </c>
      <c r="C6171" s="1">
        <v>8800116982</v>
      </c>
      <c r="D6171" s="1"/>
      <c r="E6171" s="1"/>
      <c r="F6171" s="1"/>
      <c r="G6171" s="1" t="s">
        <v>45</v>
      </c>
      <c r="H6171" s="1" t="s">
        <v>695</v>
      </c>
      <c r="I6171"/>
      <c r="J6171"/>
      <c r="K6171"/>
      <c r="L6171"/>
      <c r="M6171"/>
      <c r="N6171"/>
      <c r="O6171"/>
      <c r="Q6171" t="s">
        <v>25</v>
      </c>
      <c r="R6171" s="1"/>
      <c r="S6171" s="1"/>
      <c r="T6171" s="1" t="s">
        <v>843</v>
      </c>
      <c r="U6171" s="1" t="s">
        <v>78</v>
      </c>
      <c r="V6171" t="s">
        <v>29</v>
      </c>
      <c r="W6171"/>
      <c r="X6171" t="s">
        <v>30</v>
      </c>
    </row>
    <row r="6172" spans="2:24">
      <c r="B6172" s="2" t="s">
        <v>9231</v>
      </c>
      <c r="C6172" s="1">
        <v>9862818142</v>
      </c>
      <c r="D6172" s="1"/>
      <c r="E6172" s="1"/>
      <c r="F6172" s="1"/>
      <c r="G6172" s="1" t="s">
        <v>45</v>
      </c>
      <c r="H6172" s="1" t="s">
        <v>409</v>
      </c>
      <c r="I6172"/>
      <c r="J6172"/>
      <c r="K6172"/>
      <c r="L6172"/>
      <c r="M6172"/>
      <c r="N6172"/>
      <c r="O6172"/>
      <c r="Q6172" t="s">
        <v>25</v>
      </c>
      <c r="R6172" s="1" t="s">
        <v>9232</v>
      </c>
      <c r="S6172" s="1"/>
      <c r="T6172" s="1" t="s">
        <v>1478</v>
      </c>
      <c r="U6172" s="1" t="s">
        <v>1479</v>
      </c>
      <c r="V6172" t="s">
        <v>29</v>
      </c>
      <c r="W6172"/>
      <c r="X6172" t="s">
        <v>30</v>
      </c>
    </row>
    <row r="6173" spans="2:24">
      <c r="B6173" s="2" t="s">
        <v>9233</v>
      </c>
      <c r="C6173" s="1">
        <v>9540511978</v>
      </c>
      <c r="D6173" s="1"/>
      <c r="E6173" s="1"/>
      <c r="F6173" s="1"/>
      <c r="G6173" s="1" t="s">
        <v>72</v>
      </c>
      <c r="H6173" s="1" t="s">
        <v>46</v>
      </c>
      <c r="I6173"/>
      <c r="J6173"/>
      <c r="K6173"/>
      <c r="L6173"/>
      <c r="M6173"/>
      <c r="N6173"/>
      <c r="O6173"/>
      <c r="Q6173" t="s">
        <v>25</v>
      </c>
      <c r="R6173" s="1"/>
      <c r="S6173" s="1"/>
      <c r="T6173" s="1" t="s">
        <v>356</v>
      </c>
      <c r="U6173" s="1" t="s">
        <v>78</v>
      </c>
      <c r="V6173" t="s">
        <v>29</v>
      </c>
      <c r="W6173"/>
      <c r="X6173" t="s">
        <v>30</v>
      </c>
    </row>
    <row r="6174" spans="2:24">
      <c r="B6174" s="2" t="s">
        <v>9234</v>
      </c>
      <c r="C6174" s="1">
        <v>7772826570</v>
      </c>
      <c r="D6174" s="1"/>
      <c r="E6174" s="1"/>
      <c r="F6174" s="1"/>
      <c r="G6174" s="1" t="s">
        <v>45</v>
      </c>
      <c r="H6174" s="1" t="s">
        <v>46</v>
      </c>
      <c r="I6174"/>
      <c r="J6174"/>
      <c r="K6174"/>
      <c r="L6174"/>
      <c r="M6174"/>
      <c r="N6174"/>
      <c r="O6174"/>
      <c r="Q6174" t="s">
        <v>25</v>
      </c>
      <c r="R6174" s="1" t="s">
        <v>9235</v>
      </c>
      <c r="S6174" s="1"/>
      <c r="T6174" s="1" t="s">
        <v>988</v>
      </c>
      <c r="U6174" s="1" t="s">
        <v>105</v>
      </c>
      <c r="V6174" t="s">
        <v>29</v>
      </c>
      <c r="W6174"/>
      <c r="X6174" t="s">
        <v>30</v>
      </c>
    </row>
    <row r="6175" spans="2:24">
      <c r="B6175" s="2" t="s">
        <v>9236</v>
      </c>
      <c r="C6175" s="1">
        <v>9043616788</v>
      </c>
      <c r="D6175" s="1"/>
      <c r="E6175" s="1"/>
      <c r="F6175" s="1"/>
      <c r="G6175" s="1" t="s">
        <v>72</v>
      </c>
      <c r="H6175" s="1" t="s">
        <v>46</v>
      </c>
      <c r="I6175"/>
      <c r="J6175"/>
      <c r="K6175"/>
      <c r="L6175"/>
      <c r="M6175"/>
      <c r="N6175"/>
      <c r="O6175"/>
      <c r="Q6175" t="s">
        <v>25</v>
      </c>
      <c r="R6175" s="1" t="s">
        <v>9237</v>
      </c>
      <c r="S6175" s="1"/>
      <c r="T6175" s="1" t="s">
        <v>258</v>
      </c>
      <c r="U6175" s="1" t="s">
        <v>179</v>
      </c>
      <c r="V6175" t="s">
        <v>29</v>
      </c>
      <c r="W6175"/>
      <c r="X6175" t="s">
        <v>30</v>
      </c>
    </row>
    <row r="6176" spans="2:24">
      <c r="B6176" s="2" t="s">
        <v>9238</v>
      </c>
      <c r="C6176" s="1">
        <v>8222871030</v>
      </c>
      <c r="D6176" s="1"/>
      <c r="E6176" s="1"/>
      <c r="F6176" s="1"/>
      <c r="G6176" s="1" t="s">
        <v>45</v>
      </c>
      <c r="H6176" s="1" t="s">
        <v>57</v>
      </c>
      <c r="I6176"/>
      <c r="J6176"/>
      <c r="K6176"/>
      <c r="L6176"/>
      <c r="M6176"/>
      <c r="N6176"/>
      <c r="O6176"/>
      <c r="Q6176" t="s">
        <v>25</v>
      </c>
      <c r="R6176" s="1"/>
      <c r="S6176" s="1"/>
      <c r="T6176" s="1" t="s">
        <v>301</v>
      </c>
      <c r="U6176" s="1" t="s">
        <v>53</v>
      </c>
      <c r="V6176" t="s">
        <v>29</v>
      </c>
      <c r="W6176"/>
      <c r="X6176" t="s">
        <v>30</v>
      </c>
    </row>
    <row r="6177" spans="2:24">
      <c r="B6177" s="2" t="s">
        <v>9239</v>
      </c>
      <c r="C6177" s="1">
        <v>9999536959</v>
      </c>
      <c r="D6177" s="1"/>
      <c r="E6177" s="1"/>
      <c r="F6177" s="1"/>
      <c r="G6177" s="1" t="s">
        <v>1216</v>
      </c>
      <c r="H6177" s="1" t="s">
        <v>46</v>
      </c>
      <c r="I6177"/>
      <c r="J6177"/>
      <c r="K6177"/>
      <c r="L6177"/>
      <c r="M6177"/>
      <c r="N6177"/>
      <c r="O6177"/>
      <c r="Q6177" t="s">
        <v>25</v>
      </c>
      <c r="R6177" s="1" t="s">
        <v>9240</v>
      </c>
      <c r="S6177" s="1"/>
      <c r="T6177" s="1" t="s">
        <v>423</v>
      </c>
      <c r="U6177" s="1" t="s">
        <v>28</v>
      </c>
      <c r="V6177" t="s">
        <v>29</v>
      </c>
      <c r="W6177"/>
      <c r="X6177" t="s">
        <v>30</v>
      </c>
    </row>
    <row r="6178" spans="2:24">
      <c r="B6178" s="2" t="s">
        <v>9241</v>
      </c>
      <c r="C6178" s="1">
        <v>9548720104</v>
      </c>
      <c r="D6178" s="1"/>
      <c r="E6178" s="1"/>
      <c r="F6178" s="1"/>
      <c r="G6178" s="1" t="s">
        <v>146</v>
      </c>
      <c r="H6178" s="1" t="s">
        <v>331</v>
      </c>
      <c r="I6178"/>
      <c r="J6178"/>
      <c r="K6178"/>
      <c r="L6178"/>
      <c r="M6178"/>
      <c r="N6178"/>
      <c r="O6178"/>
      <c r="Q6178" t="s">
        <v>25</v>
      </c>
      <c r="R6178" s="1" t="s">
        <v>9242</v>
      </c>
      <c r="S6178" s="1"/>
      <c r="T6178" s="1" t="s">
        <v>286</v>
      </c>
      <c r="U6178" s="1" t="s">
        <v>28</v>
      </c>
      <c r="V6178" t="s">
        <v>29</v>
      </c>
      <c r="W6178"/>
      <c r="X6178" t="s">
        <v>30</v>
      </c>
    </row>
    <row r="6179" spans="2:24">
      <c r="B6179" s="2" t="s">
        <v>9243</v>
      </c>
      <c r="C6179" s="1">
        <v>8075874200</v>
      </c>
      <c r="D6179" s="1"/>
      <c r="E6179" s="1"/>
      <c r="F6179" s="1"/>
      <c r="G6179" s="1" t="s">
        <v>146</v>
      </c>
      <c r="H6179" s="1" t="s">
        <v>57</v>
      </c>
      <c r="I6179"/>
      <c r="J6179"/>
      <c r="K6179"/>
      <c r="L6179"/>
      <c r="M6179"/>
      <c r="N6179"/>
      <c r="O6179"/>
      <c r="Q6179" t="s">
        <v>25</v>
      </c>
      <c r="R6179" s="1" t="s">
        <v>9244</v>
      </c>
      <c r="S6179" s="1"/>
      <c r="T6179" s="1" t="s">
        <v>1435</v>
      </c>
      <c r="U6179" s="1" t="s">
        <v>60</v>
      </c>
      <c r="V6179" t="s">
        <v>29</v>
      </c>
      <c r="W6179"/>
      <c r="X6179" t="s">
        <v>30</v>
      </c>
    </row>
    <row r="6180" spans="2:24">
      <c r="B6180" s="2" t="s">
        <v>9245</v>
      </c>
      <c r="C6180" s="1">
        <v>9945595166</v>
      </c>
      <c r="D6180" s="1"/>
      <c r="E6180" s="1"/>
      <c r="F6180" s="1"/>
      <c r="G6180" s="1" t="s">
        <v>45</v>
      </c>
      <c r="H6180" s="1" t="s">
        <v>476</v>
      </c>
      <c r="I6180"/>
      <c r="J6180"/>
      <c r="K6180"/>
      <c r="L6180"/>
      <c r="M6180"/>
      <c r="N6180"/>
      <c r="O6180"/>
      <c r="Q6180" t="s">
        <v>25</v>
      </c>
      <c r="R6180" s="1"/>
      <c r="S6180" s="1"/>
      <c r="T6180" s="1" t="s">
        <v>2064</v>
      </c>
      <c r="U6180" s="1" t="s">
        <v>102</v>
      </c>
      <c r="V6180" t="s">
        <v>29</v>
      </c>
      <c r="W6180"/>
      <c r="X6180" t="s">
        <v>30</v>
      </c>
    </row>
    <row r="6181" spans="2:24">
      <c r="B6181" s="2" t="s">
        <v>9246</v>
      </c>
      <c r="C6181" s="1">
        <v>9848093229</v>
      </c>
      <c r="D6181" s="1"/>
      <c r="E6181" s="1"/>
      <c r="F6181" s="1"/>
      <c r="G6181" s="1" t="s">
        <v>731</v>
      </c>
      <c r="H6181" s="1" t="s">
        <v>46</v>
      </c>
      <c r="I6181"/>
      <c r="J6181"/>
      <c r="K6181"/>
      <c r="L6181"/>
      <c r="M6181"/>
      <c r="N6181"/>
      <c r="O6181"/>
      <c r="Q6181" t="s">
        <v>25</v>
      </c>
      <c r="R6181" s="1" t="s">
        <v>9247</v>
      </c>
      <c r="S6181" s="1"/>
      <c r="T6181" s="1" t="s">
        <v>184</v>
      </c>
      <c r="U6181" s="1" t="s">
        <v>185</v>
      </c>
      <c r="V6181" t="s">
        <v>29</v>
      </c>
      <c r="W6181"/>
      <c r="X6181" t="s">
        <v>30</v>
      </c>
    </row>
    <row r="6182" spans="2:24">
      <c r="B6182" s="2" t="s">
        <v>9248</v>
      </c>
      <c r="C6182" s="1">
        <v>9811263556</v>
      </c>
      <c r="D6182" s="1"/>
      <c r="E6182" s="1"/>
      <c r="F6182" s="1"/>
      <c r="G6182" s="1" t="s">
        <v>72</v>
      </c>
      <c r="H6182" s="1" t="s">
        <v>46</v>
      </c>
      <c r="I6182"/>
      <c r="J6182"/>
      <c r="K6182"/>
      <c r="L6182"/>
      <c r="M6182"/>
      <c r="N6182"/>
      <c r="O6182"/>
      <c r="Q6182" t="s">
        <v>25</v>
      </c>
      <c r="R6182" s="1" t="s">
        <v>9249</v>
      </c>
      <c r="S6182" s="1"/>
      <c r="T6182" s="1" t="s">
        <v>356</v>
      </c>
      <c r="U6182" s="1" t="s">
        <v>78</v>
      </c>
      <c r="V6182" t="s">
        <v>29</v>
      </c>
      <c r="W6182"/>
      <c r="X6182" t="s">
        <v>30</v>
      </c>
    </row>
    <row r="6183" spans="2:24">
      <c r="B6183" s="2" t="s">
        <v>9250</v>
      </c>
      <c r="C6183" s="1">
        <v>9394067648</v>
      </c>
      <c r="D6183" s="1"/>
      <c r="E6183" s="1"/>
      <c r="F6183" s="1"/>
      <c r="G6183" s="1" t="s">
        <v>56</v>
      </c>
      <c r="H6183" s="1" t="s">
        <v>231</v>
      </c>
      <c r="I6183"/>
      <c r="J6183"/>
      <c r="K6183"/>
      <c r="L6183"/>
      <c r="M6183"/>
      <c r="N6183"/>
      <c r="O6183"/>
      <c r="Q6183" t="s">
        <v>25</v>
      </c>
      <c r="R6183" s="1" t="s">
        <v>9251</v>
      </c>
      <c r="S6183" s="1"/>
      <c r="T6183" s="1" t="s">
        <v>631</v>
      </c>
      <c r="U6183" s="1" t="s">
        <v>102</v>
      </c>
      <c r="V6183" t="s">
        <v>29</v>
      </c>
      <c r="W6183"/>
      <c r="X6183" t="s">
        <v>30</v>
      </c>
    </row>
    <row r="6184" spans="2:24">
      <c r="B6184" s="2" t="s">
        <v>9252</v>
      </c>
      <c r="C6184" s="1"/>
      <c r="D6184" s="1"/>
      <c r="E6184" s="1"/>
      <c r="F6184" s="1"/>
      <c r="G6184" s="1" t="s">
        <v>199</v>
      </c>
      <c r="H6184" s="1" t="s">
        <v>92</v>
      </c>
      <c r="I6184"/>
      <c r="J6184"/>
      <c r="K6184"/>
      <c r="L6184"/>
      <c r="M6184"/>
      <c r="N6184"/>
      <c r="O6184"/>
      <c r="Q6184" t="s">
        <v>25</v>
      </c>
      <c r="R6184" s="1" t="s">
        <v>9253</v>
      </c>
      <c r="S6184" s="1"/>
      <c r="T6184" s="1" t="s">
        <v>5897</v>
      </c>
      <c r="U6184" s="1" t="s">
        <v>78</v>
      </c>
      <c r="V6184" t="s">
        <v>29</v>
      </c>
      <c r="W6184"/>
      <c r="X6184" t="s">
        <v>30</v>
      </c>
    </row>
    <row r="6185" spans="2:24">
      <c r="B6185" s="2" t="s">
        <v>9254</v>
      </c>
      <c r="C6185" s="1">
        <v>9100948925</v>
      </c>
      <c r="D6185" s="1"/>
      <c r="E6185" s="1"/>
      <c r="F6185" s="1"/>
      <c r="G6185" s="1" t="s">
        <v>72</v>
      </c>
      <c r="H6185" s="1" t="s">
        <v>46</v>
      </c>
      <c r="I6185"/>
      <c r="J6185"/>
      <c r="K6185"/>
      <c r="L6185"/>
      <c r="M6185"/>
      <c r="N6185"/>
      <c r="O6185"/>
      <c r="Q6185" t="s">
        <v>25</v>
      </c>
      <c r="R6185" s="1" t="s">
        <v>9255</v>
      </c>
      <c r="S6185" s="1"/>
      <c r="T6185" s="1" t="s">
        <v>621</v>
      </c>
      <c r="U6185" s="1" t="s">
        <v>276</v>
      </c>
      <c r="V6185" t="s">
        <v>29</v>
      </c>
      <c r="W6185"/>
      <c r="X6185" t="s">
        <v>30</v>
      </c>
    </row>
    <row r="6186" spans="2:24">
      <c r="B6186" s="2" t="s">
        <v>9256</v>
      </c>
      <c r="C6186" s="1">
        <v>9718630450</v>
      </c>
      <c r="D6186" s="1"/>
      <c r="E6186" s="1"/>
      <c r="F6186" s="1"/>
      <c r="G6186" s="1" t="s">
        <v>146</v>
      </c>
      <c r="H6186" s="1" t="s">
        <v>247</v>
      </c>
      <c r="I6186"/>
      <c r="J6186"/>
      <c r="K6186"/>
      <c r="L6186"/>
      <c r="M6186"/>
      <c r="N6186"/>
      <c r="O6186"/>
      <c r="Q6186" t="s">
        <v>25</v>
      </c>
      <c r="R6186" s="1" t="s">
        <v>9257</v>
      </c>
      <c r="S6186" s="1"/>
      <c r="T6186" s="1" t="s">
        <v>301</v>
      </c>
      <c r="U6186" s="1" t="s">
        <v>53</v>
      </c>
      <c r="V6186" t="s">
        <v>29</v>
      </c>
      <c r="W6186"/>
      <c r="X6186" t="s">
        <v>30</v>
      </c>
    </row>
    <row r="6187" spans="2:24">
      <c r="B6187" s="2" t="s">
        <v>9258</v>
      </c>
      <c r="C6187" s="1">
        <v>9810638729</v>
      </c>
      <c r="D6187" s="1"/>
      <c r="E6187" s="1"/>
      <c r="F6187" s="1"/>
      <c r="G6187" s="1" t="s">
        <v>146</v>
      </c>
      <c r="H6187" s="1" t="s">
        <v>476</v>
      </c>
      <c r="I6187"/>
      <c r="J6187"/>
      <c r="K6187"/>
      <c r="L6187"/>
      <c r="M6187"/>
      <c r="N6187"/>
      <c r="O6187"/>
      <c r="Q6187" t="s">
        <v>25</v>
      </c>
      <c r="R6187" s="1" t="s">
        <v>9259</v>
      </c>
      <c r="S6187" s="1"/>
      <c r="T6187" s="1" t="s">
        <v>93</v>
      </c>
      <c r="U6187" s="1" t="s">
        <v>53</v>
      </c>
      <c r="V6187" t="s">
        <v>29</v>
      </c>
      <c r="W6187"/>
      <c r="X6187" t="s">
        <v>30</v>
      </c>
    </row>
    <row r="6188" spans="2:24">
      <c r="B6188" s="2" t="s">
        <v>9260</v>
      </c>
      <c r="C6188" s="1">
        <v>9813155615</v>
      </c>
      <c r="D6188" s="1"/>
      <c r="E6188" s="1"/>
      <c r="F6188" s="1"/>
      <c r="G6188" s="1" t="s">
        <v>56</v>
      </c>
      <c r="H6188" s="1" t="s">
        <v>46</v>
      </c>
      <c r="I6188"/>
      <c r="J6188"/>
      <c r="K6188"/>
      <c r="L6188"/>
      <c r="M6188"/>
      <c r="N6188"/>
      <c r="O6188"/>
      <c r="Q6188" t="s">
        <v>25</v>
      </c>
      <c r="R6188" s="1" t="s">
        <v>9261</v>
      </c>
      <c r="S6188" s="1"/>
      <c r="T6188" s="1" t="s">
        <v>1303</v>
      </c>
      <c r="U6188" s="1" t="s">
        <v>78</v>
      </c>
      <c r="V6188" t="s">
        <v>29</v>
      </c>
      <c r="W6188"/>
      <c r="X6188" t="s">
        <v>30</v>
      </c>
    </row>
    <row r="6189" spans="2:24">
      <c r="B6189" s="2" t="s">
        <v>9262</v>
      </c>
      <c r="C6189" s="1">
        <v>7678423942</v>
      </c>
      <c r="D6189" s="1"/>
      <c r="E6189" s="1"/>
      <c r="F6189" s="1"/>
      <c r="G6189" s="1" t="s">
        <v>45</v>
      </c>
      <c r="H6189" s="1" t="s">
        <v>57</v>
      </c>
      <c r="I6189"/>
      <c r="J6189"/>
      <c r="K6189"/>
      <c r="L6189"/>
      <c r="M6189"/>
      <c r="N6189"/>
      <c r="O6189"/>
      <c r="Q6189" t="s">
        <v>25</v>
      </c>
      <c r="R6189" s="1" t="s">
        <v>9263</v>
      </c>
      <c r="S6189" s="1"/>
      <c r="T6189" s="1" t="s">
        <v>789</v>
      </c>
      <c r="U6189" s="1" t="s">
        <v>53</v>
      </c>
      <c r="V6189" t="s">
        <v>29</v>
      </c>
      <c r="W6189"/>
      <c r="X6189" t="s">
        <v>30</v>
      </c>
    </row>
    <row r="6190" spans="2:24">
      <c r="B6190" s="2" t="s">
        <v>9264</v>
      </c>
      <c r="C6190" s="1">
        <f>918755061000</f>
        <v>918755061000</v>
      </c>
      <c r="D6190" s="1"/>
      <c r="E6190" s="1"/>
      <c r="F6190" s="1"/>
      <c r="G6190" s="1" t="s">
        <v>146</v>
      </c>
      <c r="H6190" s="1" t="s">
        <v>476</v>
      </c>
      <c r="I6190"/>
      <c r="J6190"/>
      <c r="K6190"/>
      <c r="L6190"/>
      <c r="M6190"/>
      <c r="N6190"/>
      <c r="O6190"/>
      <c r="Q6190" t="s">
        <v>25</v>
      </c>
      <c r="R6190" s="1" t="s">
        <v>9265</v>
      </c>
      <c r="S6190" s="1"/>
      <c r="T6190" s="1" t="s">
        <v>2000</v>
      </c>
      <c r="U6190" s="1" t="s">
        <v>289</v>
      </c>
      <c r="V6190" t="s">
        <v>29</v>
      </c>
      <c r="W6190"/>
      <c r="X6190" t="s">
        <v>30</v>
      </c>
    </row>
    <row r="6191" spans="2:24">
      <c r="B6191" s="2" t="s">
        <v>9266</v>
      </c>
      <c r="C6191" s="1">
        <v>8953323122</v>
      </c>
      <c r="D6191" s="1"/>
      <c r="E6191" s="1"/>
      <c r="F6191" s="1"/>
      <c r="G6191" s="1" t="s">
        <v>146</v>
      </c>
      <c r="H6191" s="1" t="s">
        <v>1268</v>
      </c>
      <c r="I6191"/>
      <c r="J6191"/>
      <c r="K6191"/>
      <c r="L6191"/>
      <c r="M6191"/>
      <c r="N6191"/>
      <c r="O6191"/>
      <c r="Q6191" t="s">
        <v>25</v>
      </c>
      <c r="R6191" s="1" t="s">
        <v>9267</v>
      </c>
      <c r="S6191" s="1"/>
      <c r="T6191" s="1" t="s">
        <v>264</v>
      </c>
      <c r="U6191" s="1" t="s">
        <v>28</v>
      </c>
      <c r="V6191" t="s">
        <v>29</v>
      </c>
      <c r="W6191"/>
      <c r="X6191" t="s">
        <v>30</v>
      </c>
    </row>
    <row r="6192" spans="2:24">
      <c r="B6192" s="2" t="s">
        <v>9268</v>
      </c>
      <c r="C6192" s="1">
        <v>9911139838</v>
      </c>
      <c r="D6192" s="1"/>
      <c r="E6192" s="1"/>
      <c r="F6192" s="1"/>
      <c r="G6192" s="1" t="s">
        <v>146</v>
      </c>
      <c r="H6192" s="1" t="s">
        <v>695</v>
      </c>
      <c r="I6192"/>
      <c r="J6192"/>
      <c r="K6192"/>
      <c r="L6192"/>
      <c r="M6192"/>
      <c r="N6192"/>
      <c r="O6192"/>
      <c r="Q6192" t="s">
        <v>25</v>
      </c>
      <c r="R6192" s="1"/>
      <c r="S6192" s="1"/>
      <c r="T6192" s="1" t="s">
        <v>356</v>
      </c>
      <c r="U6192" s="1" t="s">
        <v>78</v>
      </c>
      <c r="V6192" t="s">
        <v>29</v>
      </c>
      <c r="W6192"/>
      <c r="X6192" t="s">
        <v>30</v>
      </c>
    </row>
    <row r="6193" spans="2:24">
      <c r="B6193" s="2" t="s">
        <v>9269</v>
      </c>
      <c r="C6193" s="1">
        <v>9732334988</v>
      </c>
      <c r="D6193" s="1"/>
      <c r="E6193" s="1"/>
      <c r="F6193" s="1"/>
      <c r="G6193" s="1" t="s">
        <v>146</v>
      </c>
      <c r="H6193" s="1" t="s">
        <v>247</v>
      </c>
      <c r="I6193"/>
      <c r="J6193"/>
      <c r="K6193"/>
      <c r="L6193"/>
      <c r="M6193"/>
      <c r="N6193"/>
      <c r="O6193"/>
      <c r="Q6193" t="s">
        <v>25</v>
      </c>
      <c r="R6193" s="1"/>
      <c r="S6193" s="1"/>
      <c r="T6193" s="1" t="s">
        <v>253</v>
      </c>
      <c r="U6193" s="1" t="s">
        <v>70</v>
      </c>
      <c r="V6193" t="s">
        <v>29</v>
      </c>
      <c r="W6193"/>
      <c r="X6193" t="s">
        <v>30</v>
      </c>
    </row>
    <row r="6194" spans="2:24">
      <c r="B6194" s="2" t="s">
        <v>9270</v>
      </c>
      <c r="C6194" s="1">
        <v>9318000064</v>
      </c>
      <c r="D6194" s="1"/>
      <c r="E6194" s="1"/>
      <c r="F6194" s="1"/>
      <c r="G6194" s="1" t="s">
        <v>45</v>
      </c>
      <c r="H6194" s="1" t="s">
        <v>92</v>
      </c>
      <c r="I6194"/>
      <c r="J6194"/>
      <c r="K6194"/>
      <c r="L6194"/>
      <c r="M6194"/>
      <c r="N6194"/>
      <c r="O6194"/>
      <c r="Q6194" t="s">
        <v>25</v>
      </c>
      <c r="R6194" s="1" t="s">
        <v>9271</v>
      </c>
      <c r="S6194" s="1"/>
      <c r="T6194" s="1" t="s">
        <v>9272</v>
      </c>
      <c r="U6194" s="1" t="s">
        <v>477</v>
      </c>
      <c r="V6194" t="s">
        <v>29</v>
      </c>
      <c r="W6194"/>
      <c r="X6194" t="s">
        <v>30</v>
      </c>
    </row>
    <row r="6195" spans="2:24">
      <c r="B6195" s="2" t="s">
        <v>9273</v>
      </c>
      <c r="C6195" s="1">
        <v>7802901218</v>
      </c>
      <c r="D6195" s="1"/>
      <c r="E6195" s="1"/>
      <c r="F6195" s="1"/>
      <c r="G6195" s="1" t="s">
        <v>72</v>
      </c>
      <c r="H6195" s="1" t="s">
        <v>46</v>
      </c>
      <c r="I6195"/>
      <c r="J6195"/>
      <c r="K6195"/>
      <c r="L6195"/>
      <c r="M6195"/>
      <c r="N6195"/>
      <c r="O6195"/>
      <c r="Q6195" t="s">
        <v>25</v>
      </c>
      <c r="R6195" s="1" t="s">
        <v>9274</v>
      </c>
      <c r="S6195" s="1"/>
      <c r="T6195" s="1" t="s">
        <v>115</v>
      </c>
      <c r="U6195" s="1" t="s">
        <v>116</v>
      </c>
      <c r="V6195" t="s">
        <v>29</v>
      </c>
      <c r="W6195"/>
      <c r="X6195" t="s">
        <v>30</v>
      </c>
    </row>
    <row r="6196" spans="2:24">
      <c r="B6196" s="2" t="s">
        <v>9275</v>
      </c>
      <c r="C6196" s="1">
        <v>7002255927</v>
      </c>
      <c r="D6196" s="1"/>
      <c r="E6196" s="1"/>
      <c r="F6196" s="1"/>
      <c r="G6196" s="1" t="s">
        <v>56</v>
      </c>
      <c r="H6196" s="1" t="s">
        <v>46</v>
      </c>
      <c r="I6196"/>
      <c r="J6196"/>
      <c r="K6196"/>
      <c r="L6196"/>
      <c r="M6196"/>
      <c r="N6196"/>
      <c r="O6196"/>
      <c r="Q6196" t="s">
        <v>25</v>
      </c>
      <c r="R6196" s="1"/>
      <c r="S6196" s="1"/>
      <c r="T6196" s="1" t="s">
        <v>9276</v>
      </c>
      <c r="U6196" s="1" t="s">
        <v>37</v>
      </c>
      <c r="V6196" t="s">
        <v>29</v>
      </c>
      <c r="W6196"/>
      <c r="X6196" t="s">
        <v>30</v>
      </c>
    </row>
    <row r="6197" spans="2:24">
      <c r="B6197" s="2" t="s">
        <v>9277</v>
      </c>
      <c r="C6197" s="1">
        <v>7022250660</v>
      </c>
      <c r="D6197" s="1"/>
      <c r="E6197" s="1"/>
      <c r="F6197" s="1"/>
      <c r="G6197" s="1" t="s">
        <v>56</v>
      </c>
      <c r="H6197" s="1" t="s">
        <v>46</v>
      </c>
      <c r="I6197"/>
      <c r="J6197"/>
      <c r="K6197"/>
      <c r="L6197"/>
      <c r="M6197"/>
      <c r="N6197"/>
      <c r="O6197"/>
      <c r="Q6197" t="s">
        <v>25</v>
      </c>
      <c r="R6197" s="1"/>
      <c r="S6197" s="1"/>
      <c r="T6197" s="1" t="s">
        <v>345</v>
      </c>
      <c r="U6197" s="1" t="s">
        <v>102</v>
      </c>
      <c r="V6197" t="s">
        <v>29</v>
      </c>
      <c r="W6197"/>
      <c r="X6197" t="s">
        <v>30</v>
      </c>
    </row>
    <row r="6198" spans="2:24">
      <c r="B6198" s="2" t="s">
        <v>9278</v>
      </c>
      <c r="C6198" s="1">
        <v>9911456163</v>
      </c>
      <c r="D6198" s="1"/>
      <c r="E6198" s="1"/>
      <c r="F6198" s="1"/>
      <c r="G6198" s="1" t="s">
        <v>199</v>
      </c>
      <c r="H6198" s="1" t="s">
        <v>92</v>
      </c>
      <c r="I6198"/>
      <c r="J6198"/>
      <c r="K6198"/>
      <c r="L6198"/>
      <c r="M6198"/>
      <c r="N6198"/>
      <c r="O6198"/>
      <c r="Q6198" t="s">
        <v>25</v>
      </c>
      <c r="R6198" s="1" t="s">
        <v>9279</v>
      </c>
      <c r="S6198" s="1"/>
      <c r="T6198" s="1" t="s">
        <v>356</v>
      </c>
      <c r="U6198" s="1" t="s">
        <v>78</v>
      </c>
      <c r="V6198" t="s">
        <v>29</v>
      </c>
      <c r="W6198"/>
      <c r="X6198" t="s">
        <v>30</v>
      </c>
    </row>
    <row r="6199" spans="2:24">
      <c r="B6199" s="2" t="s">
        <v>9280</v>
      </c>
      <c r="C6199" s="1">
        <v>9958906922</v>
      </c>
      <c r="D6199" s="1"/>
      <c r="E6199" s="1"/>
      <c r="F6199" s="1"/>
      <c r="G6199" s="1" t="s">
        <v>146</v>
      </c>
      <c r="H6199" s="1" t="s">
        <v>247</v>
      </c>
      <c r="I6199"/>
      <c r="J6199"/>
      <c r="K6199"/>
      <c r="L6199"/>
      <c r="M6199"/>
      <c r="N6199"/>
      <c r="O6199"/>
      <c r="Q6199" t="s">
        <v>25</v>
      </c>
      <c r="R6199" s="1"/>
      <c r="S6199" s="1"/>
      <c r="T6199" s="1" t="s">
        <v>39</v>
      </c>
      <c r="U6199" s="1" t="s">
        <v>28</v>
      </c>
      <c r="V6199" t="s">
        <v>29</v>
      </c>
      <c r="W6199"/>
      <c r="X6199" t="s">
        <v>30</v>
      </c>
    </row>
    <row r="6200" spans="2:24">
      <c r="B6200" s="2" t="s">
        <v>9281</v>
      </c>
      <c r="C6200" s="1">
        <v>8766923805</v>
      </c>
      <c r="D6200" s="1"/>
      <c r="E6200" s="1"/>
      <c r="F6200" s="1"/>
      <c r="G6200" s="1" t="s">
        <v>56</v>
      </c>
      <c r="H6200" s="1" t="s">
        <v>57</v>
      </c>
      <c r="I6200"/>
      <c r="J6200"/>
      <c r="K6200"/>
      <c r="L6200"/>
      <c r="M6200"/>
      <c r="N6200"/>
      <c r="O6200"/>
      <c r="Q6200" t="s">
        <v>25</v>
      </c>
      <c r="R6200" s="1"/>
      <c r="S6200" s="1"/>
      <c r="T6200" s="1" t="s">
        <v>1276</v>
      </c>
      <c r="U6200" s="1" t="s">
        <v>319</v>
      </c>
      <c r="V6200" t="s">
        <v>29</v>
      </c>
      <c r="W6200"/>
      <c r="X6200" t="s">
        <v>30</v>
      </c>
    </row>
    <row r="6201" spans="2:24">
      <c r="B6201" s="2" t="s">
        <v>9282</v>
      </c>
      <c r="C6201" s="1">
        <v>8689954459</v>
      </c>
      <c r="D6201" s="1"/>
      <c r="E6201" s="1"/>
      <c r="F6201" s="1"/>
      <c r="G6201" s="1" t="s">
        <v>230</v>
      </c>
      <c r="H6201" s="1" t="s">
        <v>1065</v>
      </c>
      <c r="I6201"/>
      <c r="J6201"/>
      <c r="K6201"/>
      <c r="L6201"/>
      <c r="M6201"/>
      <c r="N6201"/>
      <c r="O6201"/>
      <c r="Q6201" t="s">
        <v>25</v>
      </c>
      <c r="R6201" s="1" t="s">
        <v>9283</v>
      </c>
      <c r="S6201" s="1"/>
      <c r="T6201" s="1" t="s">
        <v>211</v>
      </c>
      <c r="U6201" s="1" t="s">
        <v>33</v>
      </c>
      <c r="V6201" t="s">
        <v>29</v>
      </c>
      <c r="W6201"/>
      <c r="X6201" t="s">
        <v>30</v>
      </c>
    </row>
    <row r="6202" spans="2:24">
      <c r="B6202" s="2" t="s">
        <v>9284</v>
      </c>
      <c r="C6202" s="1">
        <v>9162448434</v>
      </c>
      <c r="D6202" s="1"/>
      <c r="E6202" s="1"/>
      <c r="F6202" s="1"/>
      <c r="G6202" s="1" t="s">
        <v>146</v>
      </c>
      <c r="H6202" s="1" t="s">
        <v>331</v>
      </c>
      <c r="I6202"/>
      <c r="J6202"/>
      <c r="K6202"/>
      <c r="L6202"/>
      <c r="M6202"/>
      <c r="N6202"/>
      <c r="O6202"/>
      <c r="Q6202" t="s">
        <v>25</v>
      </c>
      <c r="R6202" s="1" t="s">
        <v>9285</v>
      </c>
      <c r="S6202" s="1"/>
      <c r="T6202" s="1" t="s">
        <v>9286</v>
      </c>
      <c r="U6202" s="1" t="s">
        <v>158</v>
      </c>
      <c r="V6202" t="s">
        <v>29</v>
      </c>
      <c r="W6202"/>
      <c r="X6202" t="s">
        <v>30</v>
      </c>
    </row>
    <row r="6203" spans="2:24">
      <c r="B6203" s="2" t="s">
        <v>9287</v>
      </c>
      <c r="C6203" s="1">
        <v>9466304126</v>
      </c>
      <c r="D6203" s="1"/>
      <c r="E6203" s="1"/>
      <c r="F6203" s="1"/>
      <c r="G6203" s="1" t="s">
        <v>146</v>
      </c>
      <c r="H6203" s="1" t="s">
        <v>476</v>
      </c>
      <c r="I6203"/>
      <c r="J6203"/>
      <c r="K6203"/>
      <c r="L6203"/>
      <c r="M6203"/>
      <c r="N6203"/>
      <c r="O6203"/>
      <c r="Q6203" t="s">
        <v>25</v>
      </c>
      <c r="R6203" s="1" t="s">
        <v>9288</v>
      </c>
      <c r="S6203" s="1"/>
      <c r="T6203" s="1" t="s">
        <v>7294</v>
      </c>
      <c r="U6203" s="1" t="s">
        <v>78</v>
      </c>
      <c r="V6203" t="s">
        <v>29</v>
      </c>
      <c r="W6203"/>
      <c r="X6203" t="s">
        <v>30</v>
      </c>
    </row>
    <row r="6204" spans="2:24">
      <c r="B6204" s="2" t="s">
        <v>9289</v>
      </c>
      <c r="C6204" s="1">
        <v>9355652067</v>
      </c>
      <c r="D6204" s="1"/>
      <c r="E6204" s="1"/>
      <c r="F6204" s="1"/>
      <c r="G6204" s="1" t="s">
        <v>146</v>
      </c>
      <c r="H6204" s="1" t="s">
        <v>247</v>
      </c>
      <c r="I6204"/>
      <c r="J6204"/>
      <c r="K6204"/>
      <c r="L6204"/>
      <c r="M6204"/>
      <c r="N6204"/>
      <c r="O6204"/>
      <c r="Q6204" t="s">
        <v>25</v>
      </c>
      <c r="R6204" s="1"/>
      <c r="S6204" s="1"/>
      <c r="T6204" s="1" t="s">
        <v>4640</v>
      </c>
      <c r="U6204" s="1" t="s">
        <v>78</v>
      </c>
      <c r="V6204" t="s">
        <v>29</v>
      </c>
      <c r="W6204"/>
      <c r="X6204" t="s">
        <v>30</v>
      </c>
    </row>
    <row r="6205" spans="2:24">
      <c r="B6205" s="2" t="s">
        <v>9290</v>
      </c>
      <c r="C6205" s="1">
        <v>8788816248</v>
      </c>
      <c r="D6205" s="1"/>
      <c r="E6205" s="1"/>
      <c r="F6205" s="1"/>
      <c r="G6205" s="1" t="s">
        <v>146</v>
      </c>
      <c r="H6205" s="1" t="s">
        <v>476</v>
      </c>
      <c r="I6205"/>
      <c r="J6205"/>
      <c r="K6205"/>
      <c r="L6205"/>
      <c r="M6205"/>
      <c r="N6205"/>
      <c r="O6205"/>
      <c r="Q6205" t="s">
        <v>25</v>
      </c>
      <c r="R6205" s="1"/>
      <c r="S6205" s="1"/>
      <c r="T6205" s="1" t="s">
        <v>2726</v>
      </c>
      <c r="U6205" s="1" t="s">
        <v>33</v>
      </c>
      <c r="V6205" t="s">
        <v>29</v>
      </c>
      <c r="W6205"/>
      <c r="X6205" t="s">
        <v>30</v>
      </c>
    </row>
    <row r="6206" spans="2:24">
      <c r="B6206" s="2" t="s">
        <v>9291</v>
      </c>
      <c r="C6206" s="1">
        <v>9654679898</v>
      </c>
      <c r="D6206" s="1"/>
      <c r="E6206" s="1"/>
      <c r="F6206" s="1"/>
      <c r="G6206" s="1" t="s">
        <v>45</v>
      </c>
      <c r="H6206" s="1" t="s">
        <v>231</v>
      </c>
      <c r="I6206"/>
      <c r="J6206"/>
      <c r="K6206"/>
      <c r="L6206"/>
      <c r="M6206"/>
      <c r="N6206"/>
      <c r="O6206"/>
      <c r="Q6206" t="s">
        <v>25</v>
      </c>
      <c r="R6206" s="1" t="s">
        <v>9292</v>
      </c>
      <c r="S6206" s="1"/>
      <c r="T6206" s="1" t="s">
        <v>374</v>
      </c>
      <c r="U6206" s="1" t="s">
        <v>78</v>
      </c>
      <c r="V6206" t="s">
        <v>29</v>
      </c>
      <c r="W6206"/>
      <c r="X6206" t="s">
        <v>30</v>
      </c>
    </row>
    <row r="6207" spans="2:24">
      <c r="B6207" s="2" t="s">
        <v>9293</v>
      </c>
      <c r="C6207" s="1">
        <v>7590922918</v>
      </c>
      <c r="D6207" s="1"/>
      <c r="E6207" s="1"/>
      <c r="F6207" s="1"/>
      <c r="G6207" s="1" t="s">
        <v>146</v>
      </c>
      <c r="H6207" s="1" t="s">
        <v>331</v>
      </c>
      <c r="I6207"/>
      <c r="J6207"/>
      <c r="K6207"/>
      <c r="L6207"/>
      <c r="M6207"/>
      <c r="N6207"/>
      <c r="O6207"/>
      <c r="Q6207" t="s">
        <v>25</v>
      </c>
      <c r="R6207" s="1"/>
      <c r="S6207" s="1"/>
      <c r="T6207" s="1" t="s">
        <v>1502</v>
      </c>
      <c r="U6207" s="1" t="s">
        <v>477</v>
      </c>
      <c r="V6207" t="s">
        <v>29</v>
      </c>
      <c r="W6207"/>
      <c r="X6207" t="s">
        <v>30</v>
      </c>
    </row>
    <row r="6208" spans="2:24">
      <c r="B6208" s="2" t="s">
        <v>9294</v>
      </c>
      <c r="C6208" s="1">
        <v>8080001002</v>
      </c>
      <c r="D6208" s="1"/>
      <c r="E6208" s="1"/>
      <c r="F6208" s="1"/>
      <c r="G6208" s="1" t="s">
        <v>199</v>
      </c>
      <c r="H6208" s="1" t="s">
        <v>46</v>
      </c>
      <c r="I6208"/>
      <c r="J6208"/>
      <c r="K6208"/>
      <c r="L6208"/>
      <c r="M6208"/>
      <c r="N6208"/>
      <c r="O6208"/>
      <c r="Q6208" t="s">
        <v>25</v>
      </c>
      <c r="R6208" s="1" t="s">
        <v>9295</v>
      </c>
      <c r="S6208" s="1"/>
      <c r="T6208" s="1" t="s">
        <v>9296</v>
      </c>
      <c r="U6208" s="1" t="s">
        <v>7013</v>
      </c>
      <c r="V6208" t="s">
        <v>29</v>
      </c>
      <c r="W6208"/>
      <c r="X6208" t="s">
        <v>30</v>
      </c>
    </row>
    <row r="6209" spans="2:24">
      <c r="B6209" s="2" t="s">
        <v>9297</v>
      </c>
      <c r="C6209" s="1" t="s">
        <v>9298</v>
      </c>
      <c r="D6209" s="1"/>
      <c r="E6209" s="1"/>
      <c r="F6209" s="1"/>
      <c r="G6209" s="1" t="s">
        <v>146</v>
      </c>
      <c r="H6209" s="1" t="s">
        <v>247</v>
      </c>
      <c r="I6209"/>
      <c r="J6209"/>
      <c r="K6209"/>
      <c r="L6209"/>
      <c r="M6209"/>
      <c r="N6209"/>
      <c r="O6209"/>
      <c r="Q6209" t="s">
        <v>25</v>
      </c>
      <c r="R6209" s="1" t="s">
        <v>9299</v>
      </c>
      <c r="S6209" s="1"/>
      <c r="T6209" s="1" t="s">
        <v>9300</v>
      </c>
      <c r="U6209" s="1" t="s">
        <v>9301</v>
      </c>
      <c r="V6209" t="s">
        <v>29</v>
      </c>
      <c r="W6209"/>
      <c r="X6209" t="s">
        <v>30</v>
      </c>
    </row>
    <row r="6210" spans="2:24">
      <c r="B6210" s="2" t="s">
        <v>9302</v>
      </c>
      <c r="C6210" s="1">
        <v>9820036777</v>
      </c>
      <c r="D6210" s="1"/>
      <c r="E6210" s="1"/>
      <c r="F6210" s="1"/>
      <c r="G6210" s="1" t="s">
        <v>146</v>
      </c>
      <c r="H6210" s="1" t="s">
        <v>247</v>
      </c>
      <c r="I6210"/>
      <c r="J6210"/>
      <c r="K6210"/>
      <c r="L6210"/>
      <c r="M6210"/>
      <c r="N6210"/>
      <c r="O6210"/>
      <c r="Q6210" t="s">
        <v>25</v>
      </c>
      <c r="R6210" s="1" t="s">
        <v>9303</v>
      </c>
      <c r="S6210" s="1"/>
      <c r="T6210" s="1" t="s">
        <v>211</v>
      </c>
      <c r="U6210" s="1" t="s">
        <v>33</v>
      </c>
      <c r="V6210" t="s">
        <v>29</v>
      </c>
      <c r="W6210"/>
      <c r="X6210" t="s">
        <v>30</v>
      </c>
    </row>
    <row r="6211" spans="2:24">
      <c r="B6211" s="2" t="s">
        <v>9304</v>
      </c>
      <c r="C6211" s="1">
        <v>6239639832</v>
      </c>
      <c r="D6211" s="1"/>
      <c r="E6211" s="1"/>
      <c r="F6211" s="1"/>
      <c r="G6211" s="1" t="s">
        <v>45</v>
      </c>
      <c r="H6211" s="1" t="s">
        <v>1065</v>
      </c>
      <c r="I6211"/>
      <c r="J6211"/>
      <c r="K6211"/>
      <c r="L6211"/>
      <c r="M6211"/>
      <c r="N6211"/>
      <c r="O6211"/>
      <c r="Q6211" t="s">
        <v>25</v>
      </c>
      <c r="R6211" s="1" t="s">
        <v>9305</v>
      </c>
      <c r="S6211" s="1"/>
      <c r="T6211" s="1" t="s">
        <v>678</v>
      </c>
      <c r="U6211" s="1" t="s">
        <v>90</v>
      </c>
      <c r="V6211" t="s">
        <v>29</v>
      </c>
      <c r="W6211"/>
      <c r="X6211" t="s">
        <v>30</v>
      </c>
    </row>
    <row r="6212" spans="2:24">
      <c r="B6212" s="2" t="s">
        <v>9306</v>
      </c>
      <c r="C6212" s="1">
        <v>9910956550</v>
      </c>
      <c r="D6212" s="1"/>
      <c r="E6212" s="1"/>
      <c r="F6212" s="1"/>
      <c r="G6212" s="1" t="s">
        <v>72</v>
      </c>
      <c r="H6212" s="1" t="s">
        <v>247</v>
      </c>
      <c r="I6212"/>
      <c r="J6212"/>
      <c r="K6212"/>
      <c r="L6212"/>
      <c r="M6212"/>
      <c r="N6212"/>
      <c r="O6212"/>
      <c r="Q6212" t="s">
        <v>25</v>
      </c>
      <c r="R6212" s="1" t="s">
        <v>9307</v>
      </c>
      <c r="S6212" s="1"/>
      <c r="T6212" s="1" t="s">
        <v>73</v>
      </c>
      <c r="U6212" s="1" t="s">
        <v>53</v>
      </c>
      <c r="V6212" t="s">
        <v>29</v>
      </c>
      <c r="W6212"/>
      <c r="X6212" t="s">
        <v>30</v>
      </c>
    </row>
    <row r="6213" spans="2:24">
      <c r="B6213" s="2" t="s">
        <v>9308</v>
      </c>
      <c r="C6213" s="1">
        <v>9810621080</v>
      </c>
      <c r="D6213" s="1"/>
      <c r="E6213" s="1"/>
      <c r="F6213" s="1"/>
      <c r="G6213" s="1" t="s">
        <v>146</v>
      </c>
      <c r="H6213" s="1" t="s">
        <v>331</v>
      </c>
      <c r="I6213"/>
      <c r="J6213"/>
      <c r="K6213"/>
      <c r="L6213"/>
      <c r="M6213"/>
      <c r="N6213"/>
      <c r="O6213"/>
      <c r="Q6213" t="s">
        <v>25</v>
      </c>
      <c r="R6213" s="1" t="s">
        <v>9309</v>
      </c>
      <c r="S6213" s="1"/>
      <c r="T6213" s="1" t="s">
        <v>594</v>
      </c>
      <c r="U6213" s="1" t="s">
        <v>53</v>
      </c>
      <c r="V6213" t="s">
        <v>29</v>
      </c>
      <c r="W6213"/>
      <c r="X6213" t="s">
        <v>30</v>
      </c>
    </row>
    <row r="6214" spans="2:24">
      <c r="B6214" s="2" t="s">
        <v>9310</v>
      </c>
      <c r="C6214" s="1">
        <v>9927354070</v>
      </c>
      <c r="D6214" s="1"/>
      <c r="E6214" s="1"/>
      <c r="F6214" s="1"/>
      <c r="G6214" s="1" t="s">
        <v>146</v>
      </c>
      <c r="H6214" s="1" t="s">
        <v>476</v>
      </c>
      <c r="I6214"/>
      <c r="J6214"/>
      <c r="K6214"/>
      <c r="L6214"/>
      <c r="M6214"/>
      <c r="N6214"/>
      <c r="O6214"/>
      <c r="Q6214" t="s">
        <v>25</v>
      </c>
      <c r="R6214" s="1" t="s">
        <v>9311</v>
      </c>
      <c r="S6214" s="1"/>
      <c r="T6214" s="1" t="s">
        <v>4845</v>
      </c>
      <c r="U6214" s="1" t="s">
        <v>28</v>
      </c>
      <c r="V6214" t="s">
        <v>29</v>
      </c>
      <c r="W6214"/>
      <c r="X6214" t="s">
        <v>30</v>
      </c>
    </row>
    <row r="6215" spans="2:24">
      <c r="B6215" s="2" t="s">
        <v>9312</v>
      </c>
      <c r="C6215" s="1">
        <v>9992971165</v>
      </c>
      <c r="D6215" s="1"/>
      <c r="E6215" s="1"/>
      <c r="F6215" s="1"/>
      <c r="G6215" s="1" t="s">
        <v>1942</v>
      </c>
      <c r="H6215" s="1" t="s">
        <v>331</v>
      </c>
      <c r="I6215"/>
      <c r="J6215"/>
      <c r="K6215"/>
      <c r="L6215"/>
      <c r="M6215"/>
      <c r="N6215"/>
      <c r="O6215"/>
      <c r="Q6215" t="s">
        <v>25</v>
      </c>
      <c r="R6215" s="1" t="s">
        <v>9313</v>
      </c>
      <c r="S6215" s="1"/>
      <c r="T6215" s="1" t="s">
        <v>77</v>
      </c>
      <c r="U6215" s="1" t="s">
        <v>78</v>
      </c>
      <c r="V6215" t="s">
        <v>29</v>
      </c>
      <c r="W6215"/>
      <c r="X6215" t="s">
        <v>30</v>
      </c>
    </row>
    <row r="6216" spans="2:24">
      <c r="B6216" s="2" t="s">
        <v>9314</v>
      </c>
      <c r="C6216" s="1">
        <v>9136279838</v>
      </c>
      <c r="D6216" s="1"/>
      <c r="E6216" s="1"/>
      <c r="F6216" s="1"/>
      <c r="G6216" s="1" t="s">
        <v>56</v>
      </c>
      <c r="H6216" s="1" t="s">
        <v>46</v>
      </c>
      <c r="I6216"/>
      <c r="J6216"/>
      <c r="K6216"/>
      <c r="L6216"/>
      <c r="M6216"/>
      <c r="N6216"/>
      <c r="O6216"/>
      <c r="Q6216" t="s">
        <v>25</v>
      </c>
      <c r="R6216" s="1" t="s">
        <v>9315</v>
      </c>
      <c r="S6216" s="1"/>
      <c r="T6216" s="1" t="s">
        <v>301</v>
      </c>
      <c r="U6216" s="1" t="s">
        <v>53</v>
      </c>
      <c r="V6216" t="s">
        <v>29</v>
      </c>
      <c r="W6216"/>
      <c r="X6216" t="s">
        <v>30</v>
      </c>
    </row>
    <row r="6217" spans="2:24">
      <c r="B6217" s="2" t="s">
        <v>9316</v>
      </c>
      <c r="C6217" s="1">
        <v>9860877804</v>
      </c>
      <c r="D6217" s="1"/>
      <c r="E6217" s="1"/>
      <c r="F6217" s="1"/>
      <c r="G6217" s="1" t="s">
        <v>146</v>
      </c>
      <c r="H6217" s="1" t="s">
        <v>331</v>
      </c>
      <c r="I6217"/>
      <c r="J6217"/>
      <c r="K6217"/>
      <c r="L6217"/>
      <c r="M6217"/>
      <c r="N6217"/>
      <c r="O6217"/>
      <c r="Q6217" t="s">
        <v>25</v>
      </c>
      <c r="R6217" s="1"/>
      <c r="S6217" s="1"/>
      <c r="T6217" s="1" t="s">
        <v>305</v>
      </c>
      <c r="U6217" s="1" t="s">
        <v>33</v>
      </c>
      <c r="V6217" t="s">
        <v>29</v>
      </c>
      <c r="W6217"/>
      <c r="X6217" t="s">
        <v>30</v>
      </c>
    </row>
    <row r="6218" spans="2:24">
      <c r="B6218" s="2" t="s">
        <v>9317</v>
      </c>
      <c r="C6218" s="1">
        <v>9821246563</v>
      </c>
      <c r="D6218" s="1"/>
      <c r="E6218" s="1"/>
      <c r="F6218" s="1"/>
      <c r="G6218" s="1" t="s">
        <v>146</v>
      </c>
      <c r="H6218" s="1" t="s">
        <v>247</v>
      </c>
      <c r="I6218"/>
      <c r="J6218"/>
      <c r="K6218"/>
      <c r="L6218"/>
      <c r="M6218"/>
      <c r="N6218"/>
      <c r="O6218"/>
      <c r="Q6218" t="s">
        <v>25</v>
      </c>
      <c r="R6218" s="1" t="s">
        <v>9318</v>
      </c>
      <c r="S6218" s="1"/>
      <c r="T6218" s="1" t="s">
        <v>211</v>
      </c>
      <c r="U6218" s="1" t="s">
        <v>33</v>
      </c>
      <c r="V6218" t="s">
        <v>29</v>
      </c>
      <c r="W6218"/>
      <c r="X6218" t="s">
        <v>30</v>
      </c>
    </row>
    <row r="6219" spans="2:24">
      <c r="B6219" s="2" t="s">
        <v>9319</v>
      </c>
      <c r="C6219" s="1">
        <v>9050128786</v>
      </c>
      <c r="D6219" s="1"/>
      <c r="E6219" s="1"/>
      <c r="F6219" s="1"/>
      <c r="G6219" s="1" t="s">
        <v>45</v>
      </c>
      <c r="H6219" s="1" t="s">
        <v>46</v>
      </c>
      <c r="I6219"/>
      <c r="J6219"/>
      <c r="K6219"/>
      <c r="L6219"/>
      <c r="M6219"/>
      <c r="N6219"/>
      <c r="O6219"/>
      <c r="Q6219" t="s">
        <v>25</v>
      </c>
      <c r="R6219" s="1" t="s">
        <v>9320</v>
      </c>
      <c r="S6219" s="1"/>
      <c r="T6219" s="1" t="s">
        <v>363</v>
      </c>
      <c r="U6219" s="1" t="s">
        <v>78</v>
      </c>
      <c r="V6219" t="s">
        <v>29</v>
      </c>
      <c r="W6219"/>
      <c r="X6219" t="s">
        <v>30</v>
      </c>
    </row>
    <row r="6220" spans="2:24">
      <c r="B6220" s="2" t="s">
        <v>9321</v>
      </c>
      <c r="C6220" s="1">
        <v>9419164715</v>
      </c>
      <c r="D6220" s="1"/>
      <c r="E6220" s="1"/>
      <c r="F6220" s="1"/>
      <c r="G6220" s="1" t="s">
        <v>146</v>
      </c>
      <c r="H6220" s="1" t="s">
        <v>476</v>
      </c>
      <c r="I6220"/>
      <c r="J6220"/>
      <c r="K6220"/>
      <c r="L6220"/>
      <c r="M6220"/>
      <c r="N6220"/>
      <c r="O6220"/>
      <c r="Q6220" t="s">
        <v>25</v>
      </c>
      <c r="R6220" s="1"/>
      <c r="S6220" s="1"/>
      <c r="T6220" s="1" t="s">
        <v>9322</v>
      </c>
      <c r="U6220" s="1" t="s">
        <v>148</v>
      </c>
      <c r="V6220" t="s">
        <v>29</v>
      </c>
      <c r="W6220"/>
      <c r="X6220" t="s">
        <v>30</v>
      </c>
    </row>
    <row r="6221" spans="2:24">
      <c r="B6221" s="2" t="s">
        <v>9323</v>
      </c>
      <c r="C6221" s="1">
        <v>9313653248</v>
      </c>
      <c r="D6221" s="1"/>
      <c r="E6221" s="1"/>
      <c r="F6221" s="1"/>
      <c r="G6221" s="1" t="s">
        <v>146</v>
      </c>
      <c r="H6221" s="1" t="s">
        <v>247</v>
      </c>
      <c r="I6221"/>
      <c r="J6221"/>
      <c r="K6221"/>
      <c r="L6221"/>
      <c r="M6221"/>
      <c r="N6221"/>
      <c r="O6221"/>
      <c r="Q6221" t="s">
        <v>25</v>
      </c>
      <c r="R6221" s="1" t="s">
        <v>9324</v>
      </c>
      <c r="S6221" s="1"/>
      <c r="T6221" s="1" t="s">
        <v>423</v>
      </c>
      <c r="U6221" s="1" t="s">
        <v>28</v>
      </c>
      <c r="V6221" t="s">
        <v>29</v>
      </c>
      <c r="W6221"/>
      <c r="X6221" t="s">
        <v>30</v>
      </c>
    </row>
    <row r="6222" spans="2:24">
      <c r="B6222" s="2" t="s">
        <v>9325</v>
      </c>
      <c r="C6222" s="1">
        <v>9822655901</v>
      </c>
      <c r="D6222" s="1"/>
      <c r="E6222" s="1"/>
      <c r="F6222" s="1"/>
      <c r="G6222" s="1" t="s">
        <v>146</v>
      </c>
      <c r="H6222" s="1" t="s">
        <v>247</v>
      </c>
      <c r="I6222"/>
      <c r="J6222"/>
      <c r="K6222"/>
      <c r="L6222"/>
      <c r="M6222"/>
      <c r="N6222"/>
      <c r="O6222"/>
      <c r="Q6222" t="s">
        <v>25</v>
      </c>
      <c r="R6222" s="1" t="s">
        <v>9326</v>
      </c>
      <c r="S6222" s="1"/>
      <c r="T6222" s="1" t="s">
        <v>590</v>
      </c>
      <c r="U6222" s="1" t="s">
        <v>33</v>
      </c>
      <c r="V6222" t="s">
        <v>29</v>
      </c>
      <c r="W6222"/>
      <c r="X6222" t="s">
        <v>30</v>
      </c>
    </row>
    <row r="6223" spans="2:24">
      <c r="B6223" s="2" t="s">
        <v>9327</v>
      </c>
      <c r="C6223" s="1">
        <v>9421207754</v>
      </c>
      <c r="D6223" s="1"/>
      <c r="E6223" s="1"/>
      <c r="F6223" s="1"/>
      <c r="G6223" s="1" t="s">
        <v>146</v>
      </c>
      <c r="H6223" s="1" t="s">
        <v>331</v>
      </c>
      <c r="I6223"/>
      <c r="J6223"/>
      <c r="K6223"/>
      <c r="L6223"/>
      <c r="M6223"/>
      <c r="N6223"/>
      <c r="O6223"/>
      <c r="Q6223" t="s">
        <v>25</v>
      </c>
      <c r="R6223" s="1" t="s">
        <v>9328</v>
      </c>
      <c r="S6223" s="1"/>
      <c r="T6223" s="1" t="s">
        <v>3919</v>
      </c>
      <c r="U6223" s="1" t="s">
        <v>33</v>
      </c>
      <c r="V6223" t="s">
        <v>29</v>
      </c>
      <c r="W6223"/>
      <c r="X6223" t="s">
        <v>30</v>
      </c>
    </row>
    <row r="6224" spans="2:24">
      <c r="B6224" s="2" t="s">
        <v>9329</v>
      </c>
      <c r="C6224" s="1">
        <v>9903522740</v>
      </c>
      <c r="D6224" s="1"/>
      <c r="E6224" s="1"/>
      <c r="F6224" s="1"/>
      <c r="G6224" s="1" t="s">
        <v>56</v>
      </c>
      <c r="H6224" s="1" t="s">
        <v>46</v>
      </c>
      <c r="I6224"/>
      <c r="J6224"/>
      <c r="K6224"/>
      <c r="L6224"/>
      <c r="M6224"/>
      <c r="N6224"/>
      <c r="O6224"/>
      <c r="Q6224" t="s">
        <v>25</v>
      </c>
      <c r="R6224" s="1"/>
      <c r="S6224" s="1"/>
      <c r="T6224" s="1" t="s">
        <v>1709</v>
      </c>
      <c r="U6224" s="1" t="s">
        <v>70</v>
      </c>
      <c r="V6224" t="s">
        <v>29</v>
      </c>
      <c r="W6224"/>
      <c r="X6224" t="s">
        <v>30</v>
      </c>
    </row>
    <row r="6225" spans="2:24">
      <c r="B6225" s="2" t="s">
        <v>9330</v>
      </c>
      <c r="C6225" s="1">
        <v>9920688655</v>
      </c>
      <c r="D6225" s="1"/>
      <c r="E6225" s="1"/>
      <c r="F6225" s="1"/>
      <c r="G6225" s="1" t="s">
        <v>45</v>
      </c>
      <c r="H6225" s="1" t="s">
        <v>92</v>
      </c>
      <c r="I6225"/>
      <c r="J6225"/>
      <c r="K6225"/>
      <c r="L6225"/>
      <c r="M6225"/>
      <c r="N6225"/>
      <c r="O6225"/>
      <c r="Q6225" t="s">
        <v>25</v>
      </c>
      <c r="R6225" s="1" t="s">
        <v>9331</v>
      </c>
      <c r="S6225" s="1"/>
      <c r="T6225" s="1" t="s">
        <v>3093</v>
      </c>
      <c r="U6225" s="1" t="s">
        <v>33</v>
      </c>
      <c r="V6225" t="s">
        <v>29</v>
      </c>
      <c r="W6225"/>
      <c r="X6225" t="s">
        <v>30</v>
      </c>
    </row>
    <row r="6226" spans="2:24">
      <c r="B6226" s="2" t="s">
        <v>9332</v>
      </c>
      <c r="C6226" s="1">
        <v>9831002380</v>
      </c>
      <c r="D6226" s="1"/>
      <c r="E6226" s="1"/>
      <c r="F6226" s="1"/>
      <c r="G6226" s="1" t="s">
        <v>2849</v>
      </c>
      <c r="H6226" s="1" t="s">
        <v>57</v>
      </c>
      <c r="I6226"/>
      <c r="J6226"/>
      <c r="K6226"/>
      <c r="L6226"/>
      <c r="M6226"/>
      <c r="N6226"/>
      <c r="O6226"/>
      <c r="Q6226" t="s">
        <v>25</v>
      </c>
      <c r="R6226" s="1"/>
      <c r="S6226" s="1"/>
      <c r="T6226" s="1" t="s">
        <v>614</v>
      </c>
      <c r="U6226" s="1" t="s">
        <v>70</v>
      </c>
      <c r="V6226" t="s">
        <v>29</v>
      </c>
      <c r="W6226"/>
      <c r="X6226" t="s">
        <v>30</v>
      </c>
    </row>
    <row r="6227" spans="2:24">
      <c r="B6227" s="2" t="s">
        <v>9333</v>
      </c>
      <c r="C6227" s="1">
        <v>9518527337</v>
      </c>
      <c r="D6227" s="1"/>
      <c r="E6227" s="1"/>
      <c r="F6227" s="1"/>
      <c r="G6227" s="1" t="s">
        <v>45</v>
      </c>
      <c r="H6227" s="1" t="s">
        <v>476</v>
      </c>
      <c r="I6227"/>
      <c r="J6227"/>
      <c r="K6227"/>
      <c r="L6227"/>
      <c r="M6227"/>
      <c r="N6227"/>
      <c r="O6227"/>
      <c r="Q6227" t="s">
        <v>25</v>
      </c>
      <c r="R6227" s="1"/>
      <c r="S6227" s="1"/>
      <c r="T6227" s="1" t="s">
        <v>7309</v>
      </c>
      <c r="U6227" s="1" t="s">
        <v>33</v>
      </c>
      <c r="V6227" t="s">
        <v>29</v>
      </c>
      <c r="W6227"/>
      <c r="X6227" t="s">
        <v>30</v>
      </c>
    </row>
    <row r="6228" spans="2:24">
      <c r="B6228" s="2" t="s">
        <v>9334</v>
      </c>
      <c r="C6228" s="1">
        <v>8291166488</v>
      </c>
      <c r="D6228" s="1"/>
      <c r="E6228" s="1"/>
      <c r="F6228" s="1"/>
      <c r="G6228" s="1" t="s">
        <v>56</v>
      </c>
      <c r="H6228" s="1" t="s">
        <v>57</v>
      </c>
      <c r="I6228"/>
      <c r="J6228"/>
      <c r="K6228"/>
      <c r="L6228"/>
      <c r="M6228"/>
      <c r="N6228"/>
      <c r="O6228"/>
      <c r="Q6228" t="s">
        <v>25</v>
      </c>
      <c r="R6228" s="1" t="s">
        <v>9335</v>
      </c>
      <c r="S6228" s="1"/>
      <c r="T6228" s="1" t="s">
        <v>2726</v>
      </c>
      <c r="U6228" s="1" t="s">
        <v>33</v>
      </c>
      <c r="V6228" t="s">
        <v>29</v>
      </c>
      <c r="W6228"/>
      <c r="X6228" t="s">
        <v>30</v>
      </c>
    </row>
    <row r="6229" spans="2:24">
      <c r="B6229" s="2" t="s">
        <v>9336</v>
      </c>
      <c r="C6229" s="1">
        <v>9002619125</v>
      </c>
      <c r="D6229" s="1"/>
      <c r="E6229" s="1"/>
      <c r="F6229" s="1"/>
      <c r="G6229" s="1" t="s">
        <v>146</v>
      </c>
      <c r="H6229" s="1" t="s">
        <v>247</v>
      </c>
      <c r="I6229"/>
      <c r="J6229"/>
      <c r="K6229"/>
      <c r="L6229"/>
      <c r="M6229"/>
      <c r="N6229"/>
      <c r="O6229"/>
      <c r="Q6229" t="s">
        <v>25</v>
      </c>
      <c r="R6229" s="1" t="s">
        <v>9337</v>
      </c>
      <c r="S6229" s="1"/>
      <c r="T6229" s="1" t="s">
        <v>1243</v>
      </c>
      <c r="U6229" s="1" t="s">
        <v>70</v>
      </c>
      <c r="V6229" t="s">
        <v>29</v>
      </c>
      <c r="W6229"/>
      <c r="X6229" t="s">
        <v>30</v>
      </c>
    </row>
    <row r="6230" spans="2:24">
      <c r="B6230" s="2" t="s">
        <v>9338</v>
      </c>
      <c r="C6230" s="1">
        <v>9135478151</v>
      </c>
      <c r="D6230" s="1"/>
      <c r="E6230" s="1"/>
      <c r="F6230" s="1"/>
      <c r="G6230" s="1" t="s">
        <v>146</v>
      </c>
      <c r="H6230" s="1" t="s">
        <v>331</v>
      </c>
      <c r="I6230"/>
      <c r="J6230"/>
      <c r="K6230"/>
      <c r="L6230"/>
      <c r="M6230"/>
      <c r="N6230"/>
      <c r="O6230"/>
      <c r="Q6230" t="s">
        <v>25</v>
      </c>
      <c r="R6230" s="1" t="s">
        <v>9339</v>
      </c>
      <c r="S6230" s="1"/>
      <c r="T6230" s="1" t="s">
        <v>849</v>
      </c>
      <c r="U6230" s="1" t="s">
        <v>284</v>
      </c>
      <c r="V6230" t="s">
        <v>29</v>
      </c>
      <c r="W6230"/>
      <c r="X6230" t="s">
        <v>30</v>
      </c>
    </row>
    <row r="6231" spans="2:24">
      <c r="B6231" s="2" t="s">
        <v>9340</v>
      </c>
      <c r="C6231" s="1">
        <v>9250000773</v>
      </c>
      <c r="D6231" s="1"/>
      <c r="E6231" s="1"/>
      <c r="F6231" s="1"/>
      <c r="G6231" s="1" t="s">
        <v>146</v>
      </c>
      <c r="H6231" s="1" t="s">
        <v>331</v>
      </c>
      <c r="I6231"/>
      <c r="J6231"/>
      <c r="K6231"/>
      <c r="L6231"/>
      <c r="M6231"/>
      <c r="N6231"/>
      <c r="O6231"/>
      <c r="Q6231" t="s">
        <v>25</v>
      </c>
      <c r="R6231" s="1" t="s">
        <v>9341</v>
      </c>
      <c r="S6231" s="1"/>
      <c r="T6231" s="1" t="s">
        <v>301</v>
      </c>
      <c r="U6231" s="1" t="s">
        <v>53</v>
      </c>
      <c r="V6231" t="s">
        <v>29</v>
      </c>
      <c r="W6231"/>
      <c r="X6231" t="s">
        <v>30</v>
      </c>
    </row>
    <row r="6232" spans="2:24">
      <c r="B6232" s="2" t="s">
        <v>9342</v>
      </c>
      <c r="C6232" s="1">
        <v>9818822116</v>
      </c>
      <c r="D6232" s="1"/>
      <c r="E6232" s="1"/>
      <c r="F6232" s="1"/>
      <c r="G6232" s="1" t="s">
        <v>56</v>
      </c>
      <c r="H6232" s="1" t="s">
        <v>57</v>
      </c>
      <c r="I6232"/>
      <c r="J6232"/>
      <c r="K6232"/>
      <c r="L6232"/>
      <c r="M6232"/>
      <c r="N6232"/>
      <c r="O6232"/>
      <c r="Q6232" t="s">
        <v>25</v>
      </c>
      <c r="R6232" s="1" t="s">
        <v>9343</v>
      </c>
      <c r="S6232" s="1"/>
      <c r="T6232" s="1" t="s">
        <v>356</v>
      </c>
      <c r="U6232" s="1" t="s">
        <v>78</v>
      </c>
      <c r="V6232" t="s">
        <v>29</v>
      </c>
      <c r="W6232"/>
      <c r="X6232" t="s">
        <v>30</v>
      </c>
    </row>
    <row r="6233" spans="2:24">
      <c r="B6233" s="2" t="s">
        <v>9344</v>
      </c>
      <c r="C6233" s="1">
        <v>9210410593</v>
      </c>
      <c r="D6233" s="1"/>
      <c r="E6233" s="1"/>
      <c r="F6233" s="1"/>
      <c r="G6233" s="1" t="s">
        <v>45</v>
      </c>
      <c r="H6233" s="1" t="s">
        <v>57</v>
      </c>
      <c r="I6233"/>
      <c r="J6233"/>
      <c r="K6233"/>
      <c r="L6233"/>
      <c r="M6233"/>
      <c r="N6233"/>
      <c r="O6233"/>
      <c r="Q6233" t="s">
        <v>25</v>
      </c>
      <c r="R6233" s="1" t="s">
        <v>9345</v>
      </c>
      <c r="S6233" s="1"/>
      <c r="T6233" s="1" t="s">
        <v>423</v>
      </c>
      <c r="U6233" s="1" t="s">
        <v>28</v>
      </c>
      <c r="V6233" t="s">
        <v>29</v>
      </c>
      <c r="W6233"/>
      <c r="X6233" t="s">
        <v>30</v>
      </c>
    </row>
    <row r="6234" spans="2:24">
      <c r="B6234" s="2" t="s">
        <v>9346</v>
      </c>
      <c r="C6234" s="1">
        <v>9769359585</v>
      </c>
      <c r="D6234" s="1"/>
      <c r="E6234" s="1"/>
      <c r="F6234" s="1"/>
      <c r="G6234" s="1" t="s">
        <v>146</v>
      </c>
      <c r="H6234" s="1" t="s">
        <v>331</v>
      </c>
      <c r="I6234"/>
      <c r="J6234"/>
      <c r="K6234"/>
      <c r="L6234"/>
      <c r="M6234"/>
      <c r="N6234"/>
      <c r="O6234"/>
      <c r="Q6234" t="s">
        <v>25</v>
      </c>
      <c r="R6234" s="1"/>
      <c r="S6234" s="1"/>
      <c r="T6234" s="1" t="s">
        <v>211</v>
      </c>
      <c r="U6234" s="1" t="s">
        <v>33</v>
      </c>
      <c r="V6234" t="s">
        <v>29</v>
      </c>
      <c r="W6234"/>
      <c r="X6234" t="s">
        <v>30</v>
      </c>
    </row>
    <row r="6235" spans="2:24">
      <c r="B6235" s="2" t="s">
        <v>9347</v>
      </c>
      <c r="C6235" s="1">
        <v>7903363144</v>
      </c>
      <c r="D6235" s="1"/>
      <c r="E6235" s="1"/>
      <c r="F6235" s="1"/>
      <c r="G6235" s="1" t="s">
        <v>230</v>
      </c>
      <c r="H6235" s="1" t="s">
        <v>46</v>
      </c>
      <c r="I6235"/>
      <c r="J6235"/>
      <c r="K6235"/>
      <c r="L6235"/>
      <c r="M6235"/>
      <c r="N6235"/>
      <c r="O6235"/>
      <c r="Q6235" t="s">
        <v>25</v>
      </c>
      <c r="R6235" s="1" t="s">
        <v>9348</v>
      </c>
      <c r="S6235" s="1"/>
      <c r="T6235" s="1" t="s">
        <v>970</v>
      </c>
      <c r="U6235" s="1" t="s">
        <v>284</v>
      </c>
      <c r="V6235" t="s">
        <v>29</v>
      </c>
      <c r="W6235"/>
      <c r="X6235" t="s">
        <v>30</v>
      </c>
    </row>
    <row r="6236" spans="2:24">
      <c r="B6236" s="2" t="s">
        <v>9349</v>
      </c>
      <c r="C6236" s="1">
        <v>8595568195</v>
      </c>
      <c r="D6236" s="1"/>
      <c r="E6236" s="1"/>
      <c r="F6236" s="1"/>
      <c r="G6236" s="1" t="s">
        <v>45</v>
      </c>
      <c r="H6236" s="1" t="s">
        <v>57</v>
      </c>
      <c r="I6236"/>
      <c r="J6236"/>
      <c r="K6236"/>
      <c r="L6236"/>
      <c r="M6236"/>
      <c r="N6236"/>
      <c r="O6236"/>
      <c r="Q6236" t="s">
        <v>25</v>
      </c>
      <c r="R6236" s="1"/>
      <c r="S6236" s="1"/>
      <c r="T6236" s="1" t="s">
        <v>594</v>
      </c>
      <c r="U6236" s="1" t="s">
        <v>53</v>
      </c>
      <c r="V6236" t="s">
        <v>29</v>
      </c>
      <c r="W6236"/>
      <c r="X6236" t="s">
        <v>30</v>
      </c>
    </row>
    <row r="6237" spans="2:24">
      <c r="B6237" s="2" t="s">
        <v>9350</v>
      </c>
      <c r="C6237" s="1">
        <v>9993264477</v>
      </c>
      <c r="D6237" s="1"/>
      <c r="E6237" s="1"/>
      <c r="F6237" s="1"/>
      <c r="G6237" s="1" t="s">
        <v>72</v>
      </c>
      <c r="H6237" s="1" t="s">
        <v>57</v>
      </c>
      <c r="I6237"/>
      <c r="J6237"/>
      <c r="K6237"/>
      <c r="L6237"/>
      <c r="M6237"/>
      <c r="N6237"/>
      <c r="O6237"/>
      <c r="Q6237" t="s">
        <v>25</v>
      </c>
      <c r="R6237" s="1" t="s">
        <v>9351</v>
      </c>
      <c r="S6237" s="1"/>
      <c r="T6237" s="1" t="s">
        <v>519</v>
      </c>
      <c r="U6237" s="1" t="s">
        <v>105</v>
      </c>
      <c r="V6237" t="s">
        <v>29</v>
      </c>
      <c r="W6237"/>
      <c r="X6237" t="s">
        <v>30</v>
      </c>
    </row>
    <row r="6238" spans="2:24">
      <c r="B6238" s="2" t="s">
        <v>9352</v>
      </c>
      <c r="C6238" s="1">
        <v>9873848671</v>
      </c>
      <c r="D6238" s="1"/>
      <c r="E6238" s="1"/>
      <c r="F6238" s="1"/>
      <c r="G6238" s="1" t="s">
        <v>45</v>
      </c>
      <c r="H6238" s="1" t="s">
        <v>231</v>
      </c>
      <c r="I6238"/>
      <c r="J6238"/>
      <c r="K6238"/>
      <c r="L6238"/>
      <c r="M6238"/>
      <c r="N6238"/>
      <c r="O6238"/>
      <c r="Q6238" t="s">
        <v>25</v>
      </c>
      <c r="R6238" s="1"/>
      <c r="S6238" s="1"/>
      <c r="T6238" s="1" t="s">
        <v>93</v>
      </c>
      <c r="U6238" s="1" t="s">
        <v>53</v>
      </c>
      <c r="V6238" t="s">
        <v>29</v>
      </c>
      <c r="W6238"/>
      <c r="X6238" t="s">
        <v>30</v>
      </c>
    </row>
    <row r="6239" spans="2:24">
      <c r="B6239" s="2" t="s">
        <v>9353</v>
      </c>
      <c r="C6239" s="1">
        <v>8090813231</v>
      </c>
      <c r="D6239" s="1"/>
      <c r="E6239" s="1"/>
      <c r="F6239" s="1"/>
      <c r="G6239" s="1" t="s">
        <v>45</v>
      </c>
      <c r="H6239" s="1" t="s">
        <v>57</v>
      </c>
      <c r="I6239"/>
      <c r="J6239"/>
      <c r="K6239"/>
      <c r="L6239"/>
      <c r="M6239"/>
      <c r="N6239"/>
      <c r="O6239"/>
      <c r="Q6239" t="s">
        <v>25</v>
      </c>
      <c r="R6239" s="1" t="s">
        <v>9354</v>
      </c>
      <c r="S6239" s="1"/>
      <c r="T6239" s="1" t="s">
        <v>264</v>
      </c>
      <c r="U6239" s="1" t="s">
        <v>28</v>
      </c>
      <c r="V6239" t="s">
        <v>29</v>
      </c>
      <c r="W6239"/>
      <c r="X6239" t="s">
        <v>30</v>
      </c>
    </row>
    <row r="6240" spans="2:24">
      <c r="B6240" s="2" t="s">
        <v>9355</v>
      </c>
      <c r="C6240" s="1">
        <v>8810595922</v>
      </c>
      <c r="D6240" s="1"/>
      <c r="E6240" s="1"/>
      <c r="F6240" s="1"/>
      <c r="G6240" s="1" t="s">
        <v>146</v>
      </c>
      <c r="H6240" s="1" t="s">
        <v>1268</v>
      </c>
      <c r="I6240"/>
      <c r="J6240"/>
      <c r="K6240"/>
      <c r="L6240"/>
      <c r="M6240"/>
      <c r="N6240"/>
      <c r="O6240"/>
      <c r="Q6240" t="s">
        <v>25</v>
      </c>
      <c r="R6240" s="1" t="s">
        <v>9356</v>
      </c>
      <c r="S6240" s="1"/>
      <c r="T6240" s="1" t="s">
        <v>73</v>
      </c>
      <c r="U6240" s="1" t="s">
        <v>53</v>
      </c>
      <c r="V6240" t="s">
        <v>29</v>
      </c>
      <c r="W6240"/>
      <c r="X6240" t="s">
        <v>30</v>
      </c>
    </row>
    <row r="6241" spans="2:24">
      <c r="B6241" s="2" t="s">
        <v>9357</v>
      </c>
      <c r="C6241" s="1">
        <v>7982112296</v>
      </c>
      <c r="D6241" s="1"/>
      <c r="E6241" s="1"/>
      <c r="F6241" s="1"/>
      <c r="G6241" s="1" t="s">
        <v>230</v>
      </c>
      <c r="H6241" s="1" t="s">
        <v>331</v>
      </c>
      <c r="I6241"/>
      <c r="J6241"/>
      <c r="K6241"/>
      <c r="L6241"/>
      <c r="M6241"/>
      <c r="N6241"/>
      <c r="O6241"/>
      <c r="Q6241" t="s">
        <v>25</v>
      </c>
      <c r="R6241" s="1"/>
      <c r="S6241" s="1"/>
      <c r="T6241" s="1" t="s">
        <v>594</v>
      </c>
      <c r="U6241" s="1" t="s">
        <v>53</v>
      </c>
      <c r="V6241" t="s">
        <v>29</v>
      </c>
      <c r="W6241"/>
      <c r="X6241" t="s">
        <v>30</v>
      </c>
    </row>
    <row r="6242" spans="2:24">
      <c r="B6242" s="2" t="s">
        <v>9358</v>
      </c>
      <c r="C6242" s="1">
        <v>9061304798</v>
      </c>
      <c r="D6242" s="1"/>
      <c r="E6242" s="1"/>
      <c r="F6242" s="1"/>
      <c r="G6242" s="1" t="s">
        <v>72</v>
      </c>
      <c r="H6242" s="1" t="s">
        <v>92</v>
      </c>
      <c r="I6242"/>
      <c r="J6242"/>
      <c r="K6242"/>
      <c r="L6242"/>
      <c r="M6242"/>
      <c r="N6242"/>
      <c r="O6242"/>
      <c r="Q6242" t="s">
        <v>25</v>
      </c>
      <c r="R6242" s="1"/>
      <c r="S6242" s="1"/>
      <c r="T6242" s="1" t="s">
        <v>9359</v>
      </c>
      <c r="U6242" s="1" t="s">
        <v>60</v>
      </c>
      <c r="V6242" t="s">
        <v>29</v>
      </c>
      <c r="W6242"/>
      <c r="X6242" t="s">
        <v>30</v>
      </c>
    </row>
    <row r="6243" spans="2:24">
      <c r="B6243" s="2" t="s">
        <v>9360</v>
      </c>
      <c r="C6243" s="1">
        <v>8508447448</v>
      </c>
      <c r="D6243" s="1"/>
      <c r="E6243" s="1"/>
      <c r="F6243" s="1"/>
      <c r="G6243" s="1" t="s">
        <v>72</v>
      </c>
      <c r="H6243" s="1" t="s">
        <v>46</v>
      </c>
      <c r="I6243"/>
      <c r="J6243"/>
      <c r="K6243"/>
      <c r="L6243"/>
      <c r="M6243"/>
      <c r="N6243"/>
      <c r="O6243"/>
      <c r="Q6243" t="s">
        <v>25</v>
      </c>
      <c r="R6243" s="1"/>
      <c r="S6243" s="1"/>
      <c r="T6243" s="1" t="s">
        <v>2310</v>
      </c>
      <c r="U6243" s="1" t="s">
        <v>179</v>
      </c>
      <c r="V6243" t="s">
        <v>29</v>
      </c>
      <c r="W6243"/>
      <c r="X6243" t="s">
        <v>30</v>
      </c>
    </row>
    <row r="6244" spans="2:24">
      <c r="B6244" s="2" t="s">
        <v>9361</v>
      </c>
      <c r="C6244" s="1">
        <v>7907610127</v>
      </c>
      <c r="D6244" s="1"/>
      <c r="E6244" s="1"/>
      <c r="F6244" s="1"/>
      <c r="G6244" s="1" t="s">
        <v>56</v>
      </c>
      <c r="H6244" s="1" t="s">
        <v>46</v>
      </c>
      <c r="I6244"/>
      <c r="J6244"/>
      <c r="K6244"/>
      <c r="L6244"/>
      <c r="M6244"/>
      <c r="N6244"/>
      <c r="O6244"/>
      <c r="Q6244" t="s">
        <v>25</v>
      </c>
      <c r="R6244" s="1" t="s">
        <v>9362</v>
      </c>
      <c r="S6244" s="1"/>
      <c r="T6244" s="1" t="s">
        <v>2859</v>
      </c>
      <c r="U6244" s="1" t="s">
        <v>60</v>
      </c>
      <c r="V6244" t="s">
        <v>29</v>
      </c>
      <c r="W6244"/>
      <c r="X6244" t="s">
        <v>30</v>
      </c>
    </row>
    <row r="6245" spans="2:24">
      <c r="B6245" s="2" t="s">
        <v>9363</v>
      </c>
      <c r="C6245" s="1">
        <f>919971992033</f>
        <v>919971992033</v>
      </c>
      <c r="D6245" s="1"/>
      <c r="E6245" s="1"/>
      <c r="F6245" s="1"/>
      <c r="G6245" s="1" t="s">
        <v>72</v>
      </c>
      <c r="H6245" s="1" t="s">
        <v>46</v>
      </c>
      <c r="I6245"/>
      <c r="J6245"/>
      <c r="K6245"/>
      <c r="L6245"/>
      <c r="M6245"/>
      <c r="N6245"/>
      <c r="O6245"/>
      <c r="Q6245" t="s">
        <v>25</v>
      </c>
      <c r="R6245" s="1"/>
      <c r="S6245" s="1"/>
      <c r="T6245" s="1" t="s">
        <v>9364</v>
      </c>
      <c r="U6245" s="1" t="s">
        <v>9364</v>
      </c>
      <c r="V6245" t="s">
        <v>29</v>
      </c>
      <c r="W6245"/>
      <c r="X6245" t="s">
        <v>30</v>
      </c>
    </row>
    <row r="6246" spans="2:24">
      <c r="B6246" s="2" t="s">
        <v>9365</v>
      </c>
      <c r="C6246" s="1">
        <v>7764997816</v>
      </c>
      <c r="D6246" s="1"/>
      <c r="E6246" s="1"/>
      <c r="F6246" s="1"/>
      <c r="G6246" s="1" t="s">
        <v>45</v>
      </c>
      <c r="H6246" s="1" t="s">
        <v>46</v>
      </c>
      <c r="I6246"/>
      <c r="J6246"/>
      <c r="K6246"/>
      <c r="L6246"/>
      <c r="M6246"/>
      <c r="N6246"/>
      <c r="O6246"/>
      <c r="Q6246" t="s">
        <v>25</v>
      </c>
      <c r="R6246" s="1"/>
      <c r="S6246" s="1"/>
      <c r="T6246" s="1" t="s">
        <v>849</v>
      </c>
      <c r="U6246" s="1" t="s">
        <v>284</v>
      </c>
      <c r="V6246" t="s">
        <v>29</v>
      </c>
      <c r="W6246"/>
      <c r="X6246" t="s">
        <v>30</v>
      </c>
    </row>
    <row r="6247" spans="2:24">
      <c r="B6247" s="2" t="s">
        <v>9366</v>
      </c>
      <c r="C6247" s="1">
        <v>9304095085</v>
      </c>
      <c r="D6247" s="1"/>
      <c r="E6247" s="1"/>
      <c r="F6247" s="1"/>
      <c r="G6247" s="1" t="s">
        <v>45</v>
      </c>
      <c r="H6247" s="1" t="s">
        <v>510</v>
      </c>
      <c r="I6247"/>
      <c r="J6247"/>
      <c r="K6247"/>
      <c r="L6247"/>
      <c r="M6247"/>
      <c r="N6247"/>
      <c r="O6247"/>
      <c r="Q6247" t="s">
        <v>25</v>
      </c>
      <c r="R6247" s="1" t="s">
        <v>9367</v>
      </c>
      <c r="S6247" s="1"/>
      <c r="T6247" s="1" t="s">
        <v>394</v>
      </c>
      <c r="U6247" s="1" t="s">
        <v>284</v>
      </c>
      <c r="V6247" t="s">
        <v>29</v>
      </c>
      <c r="W6247"/>
      <c r="X6247" t="s">
        <v>30</v>
      </c>
    </row>
    <row r="6248" spans="2:24">
      <c r="B6248" s="2" t="s">
        <v>9368</v>
      </c>
      <c r="C6248" s="1">
        <v>9882566296</v>
      </c>
      <c r="D6248" s="1"/>
      <c r="E6248" s="1"/>
      <c r="F6248" s="1"/>
      <c r="G6248" s="1" t="s">
        <v>146</v>
      </c>
      <c r="H6248" s="1" t="s">
        <v>331</v>
      </c>
      <c r="I6248"/>
      <c r="J6248"/>
      <c r="K6248"/>
      <c r="L6248"/>
      <c r="M6248"/>
      <c r="N6248"/>
      <c r="O6248"/>
      <c r="Q6248" t="s">
        <v>25</v>
      </c>
      <c r="R6248" s="1" t="s">
        <v>9369</v>
      </c>
      <c r="S6248" s="1"/>
      <c r="T6248" s="1" t="s">
        <v>2342</v>
      </c>
      <c r="U6248" s="1" t="s">
        <v>477</v>
      </c>
      <c r="V6248" t="s">
        <v>29</v>
      </c>
      <c r="W6248"/>
      <c r="X6248" t="s">
        <v>30</v>
      </c>
    </row>
    <row r="6249" spans="2:24">
      <c r="B6249" s="2" t="s">
        <v>9370</v>
      </c>
      <c r="C6249" s="1">
        <v>9873134916</v>
      </c>
      <c r="D6249" s="1"/>
      <c r="E6249" s="1"/>
      <c r="F6249" s="1"/>
      <c r="G6249" s="1" t="s">
        <v>72</v>
      </c>
      <c r="H6249" s="1" t="s">
        <v>46</v>
      </c>
      <c r="I6249"/>
      <c r="J6249"/>
      <c r="K6249"/>
      <c r="L6249"/>
      <c r="M6249"/>
      <c r="N6249"/>
      <c r="O6249"/>
      <c r="Q6249" t="s">
        <v>25</v>
      </c>
      <c r="R6249" s="1"/>
      <c r="S6249" s="1"/>
      <c r="T6249" s="1" t="s">
        <v>2000</v>
      </c>
      <c r="U6249" s="1" t="s">
        <v>289</v>
      </c>
      <c r="V6249" t="s">
        <v>29</v>
      </c>
      <c r="W6249"/>
      <c r="X6249" t="s">
        <v>30</v>
      </c>
    </row>
    <row r="6250" spans="2:24">
      <c r="B6250" s="2" t="s">
        <v>9371</v>
      </c>
      <c r="C6250" s="1">
        <v>9734400850</v>
      </c>
      <c r="D6250" s="1"/>
      <c r="E6250" s="1"/>
      <c r="F6250" s="1"/>
      <c r="G6250" s="1" t="s">
        <v>146</v>
      </c>
      <c r="H6250" s="1" t="s">
        <v>1268</v>
      </c>
      <c r="I6250"/>
      <c r="J6250"/>
      <c r="K6250"/>
      <c r="L6250"/>
      <c r="M6250"/>
      <c r="N6250"/>
      <c r="O6250"/>
      <c r="Q6250" t="s">
        <v>25</v>
      </c>
      <c r="R6250" s="1" t="s">
        <v>9372</v>
      </c>
      <c r="S6250" s="1"/>
      <c r="T6250" s="1" t="s">
        <v>6530</v>
      </c>
      <c r="U6250" s="1" t="s">
        <v>70</v>
      </c>
      <c r="V6250" t="s">
        <v>29</v>
      </c>
      <c r="W6250"/>
      <c r="X6250" t="s">
        <v>30</v>
      </c>
    </row>
    <row r="6251" spans="2:24">
      <c r="B6251" s="2" t="s">
        <v>9373</v>
      </c>
      <c r="C6251" s="1">
        <v>9891783776</v>
      </c>
      <c r="D6251" s="1"/>
      <c r="E6251" s="1"/>
      <c r="F6251" s="1"/>
      <c r="G6251" s="1" t="s">
        <v>146</v>
      </c>
      <c r="H6251" s="1" t="s">
        <v>247</v>
      </c>
      <c r="I6251"/>
      <c r="J6251"/>
      <c r="K6251"/>
      <c r="L6251"/>
      <c r="M6251"/>
      <c r="N6251"/>
      <c r="O6251"/>
      <c r="Q6251" t="s">
        <v>25</v>
      </c>
      <c r="R6251" s="1"/>
      <c r="S6251" s="1"/>
      <c r="T6251" s="1" t="s">
        <v>1801</v>
      </c>
      <c r="U6251" s="1" t="s">
        <v>105</v>
      </c>
      <c r="V6251" t="s">
        <v>29</v>
      </c>
      <c r="W6251"/>
      <c r="X6251" t="s">
        <v>30</v>
      </c>
    </row>
    <row r="6252" spans="2:24">
      <c r="B6252" s="2" t="s">
        <v>9374</v>
      </c>
      <c r="C6252" s="1">
        <v>9947404131</v>
      </c>
      <c r="D6252" s="1"/>
      <c r="E6252" s="1"/>
      <c r="F6252" s="1"/>
      <c r="G6252" s="1" t="s">
        <v>45</v>
      </c>
      <c r="H6252" s="1" t="s">
        <v>46</v>
      </c>
      <c r="I6252"/>
      <c r="J6252"/>
      <c r="K6252"/>
      <c r="L6252"/>
      <c r="M6252"/>
      <c r="N6252"/>
      <c r="O6252"/>
      <c r="Q6252" t="s">
        <v>25</v>
      </c>
      <c r="R6252" s="1" t="s">
        <v>9375</v>
      </c>
      <c r="S6252" s="1"/>
      <c r="T6252" s="1" t="s">
        <v>220</v>
      </c>
      <c r="U6252" s="1" t="s">
        <v>60</v>
      </c>
      <c r="V6252" t="s">
        <v>29</v>
      </c>
      <c r="W6252"/>
      <c r="X6252" t="s">
        <v>30</v>
      </c>
    </row>
    <row r="6253" spans="2:24">
      <c r="B6253" s="2" t="s">
        <v>9376</v>
      </c>
      <c r="C6253" s="1">
        <v>8219977273</v>
      </c>
      <c r="D6253" s="1"/>
      <c r="E6253" s="1"/>
      <c r="F6253" s="1"/>
      <c r="G6253" s="1" t="s">
        <v>72</v>
      </c>
      <c r="H6253" s="1" t="s">
        <v>46</v>
      </c>
      <c r="I6253"/>
      <c r="J6253"/>
      <c r="K6253"/>
      <c r="L6253"/>
      <c r="M6253"/>
      <c r="N6253"/>
      <c r="O6253"/>
      <c r="Q6253" t="s">
        <v>25</v>
      </c>
      <c r="R6253" s="1" t="s">
        <v>9377</v>
      </c>
      <c r="S6253" s="1"/>
      <c r="T6253" s="1" t="s">
        <v>1779</v>
      </c>
      <c r="U6253" s="1" t="s">
        <v>90</v>
      </c>
      <c r="V6253" t="s">
        <v>29</v>
      </c>
      <c r="W6253"/>
      <c r="X6253" t="s">
        <v>30</v>
      </c>
    </row>
    <row r="6254" spans="2:24">
      <c r="B6254" s="2" t="s">
        <v>9378</v>
      </c>
      <c r="C6254" s="1">
        <v>9619669991</v>
      </c>
      <c r="D6254" s="1"/>
      <c r="E6254" s="1"/>
      <c r="F6254" s="1"/>
      <c r="G6254" s="1" t="s">
        <v>56</v>
      </c>
      <c r="H6254" s="1" t="s">
        <v>331</v>
      </c>
      <c r="I6254"/>
      <c r="J6254"/>
      <c r="K6254"/>
      <c r="L6254"/>
      <c r="M6254"/>
      <c r="N6254"/>
      <c r="O6254"/>
      <c r="Q6254" t="s">
        <v>25</v>
      </c>
      <c r="R6254" s="1"/>
      <c r="S6254" s="1"/>
      <c r="T6254" s="1" t="s">
        <v>255</v>
      </c>
      <c r="U6254" s="1" t="s">
        <v>116</v>
      </c>
      <c r="V6254" t="s">
        <v>29</v>
      </c>
      <c r="W6254"/>
      <c r="X6254" t="s">
        <v>30</v>
      </c>
    </row>
    <row r="6255" spans="2:24">
      <c r="B6255" s="2" t="s">
        <v>9379</v>
      </c>
      <c r="C6255" s="1">
        <v>9899719604</v>
      </c>
      <c r="D6255" s="1"/>
      <c r="E6255" s="1"/>
      <c r="F6255" s="1"/>
      <c r="G6255" s="1" t="s">
        <v>56</v>
      </c>
      <c r="H6255" s="1" t="s">
        <v>247</v>
      </c>
      <c r="I6255"/>
      <c r="J6255"/>
      <c r="K6255"/>
      <c r="L6255"/>
      <c r="M6255"/>
      <c r="N6255"/>
      <c r="O6255"/>
      <c r="Q6255" t="s">
        <v>25</v>
      </c>
      <c r="R6255" s="1"/>
      <c r="S6255" s="1"/>
      <c r="T6255" s="1" t="s">
        <v>789</v>
      </c>
      <c r="U6255" s="1" t="s">
        <v>53</v>
      </c>
      <c r="V6255" t="s">
        <v>29</v>
      </c>
      <c r="W6255"/>
      <c r="X6255" t="s">
        <v>30</v>
      </c>
    </row>
    <row r="6256" spans="2:24">
      <c r="B6256" s="2" t="s">
        <v>9380</v>
      </c>
      <c r="C6256" s="1">
        <f>919334414160</f>
        <v>919334414160</v>
      </c>
      <c r="D6256" s="1"/>
      <c r="E6256" s="1"/>
      <c r="F6256" s="1"/>
      <c r="G6256" s="1" t="s">
        <v>56</v>
      </c>
      <c r="H6256" s="1" t="s">
        <v>476</v>
      </c>
      <c r="I6256"/>
      <c r="J6256"/>
      <c r="K6256"/>
      <c r="L6256"/>
      <c r="M6256"/>
      <c r="N6256"/>
      <c r="O6256"/>
      <c r="Q6256" t="s">
        <v>25</v>
      </c>
      <c r="R6256" s="1"/>
      <c r="S6256" s="1"/>
      <c r="T6256" s="1" t="s">
        <v>849</v>
      </c>
      <c r="U6256" s="1" t="s">
        <v>284</v>
      </c>
      <c r="V6256" t="s">
        <v>29</v>
      </c>
      <c r="W6256"/>
      <c r="X6256" t="s">
        <v>30</v>
      </c>
    </row>
    <row r="6257" spans="2:24">
      <c r="B6257" s="2" t="s">
        <v>9381</v>
      </c>
      <c r="C6257" s="1">
        <v>9920538605</v>
      </c>
      <c r="D6257" s="1"/>
      <c r="E6257" s="1"/>
      <c r="F6257" s="1"/>
      <c r="G6257" s="1" t="s">
        <v>146</v>
      </c>
      <c r="H6257" s="1" t="s">
        <v>331</v>
      </c>
      <c r="I6257"/>
      <c r="J6257"/>
      <c r="K6257"/>
      <c r="L6257"/>
      <c r="M6257"/>
      <c r="N6257"/>
      <c r="O6257"/>
      <c r="Q6257" t="s">
        <v>25</v>
      </c>
      <c r="R6257" s="1" t="s">
        <v>9382</v>
      </c>
      <c r="S6257" s="1"/>
      <c r="T6257" s="1" t="s">
        <v>457</v>
      </c>
      <c r="U6257" s="1" t="s">
        <v>33</v>
      </c>
      <c r="V6257" t="s">
        <v>29</v>
      </c>
      <c r="W6257"/>
      <c r="X6257" t="s">
        <v>30</v>
      </c>
    </row>
    <row r="6258" spans="2:24">
      <c r="B6258" s="2" t="s">
        <v>9383</v>
      </c>
      <c r="C6258" s="1">
        <v>9810569541</v>
      </c>
      <c r="D6258" s="1"/>
      <c r="E6258" s="1"/>
      <c r="F6258" s="1"/>
      <c r="G6258" s="1" t="s">
        <v>146</v>
      </c>
      <c r="H6258" s="1" t="s">
        <v>247</v>
      </c>
      <c r="I6258"/>
      <c r="J6258"/>
      <c r="K6258"/>
      <c r="L6258"/>
      <c r="M6258"/>
      <c r="N6258"/>
      <c r="O6258"/>
      <c r="Q6258" t="s">
        <v>25</v>
      </c>
      <c r="R6258" s="1"/>
      <c r="S6258" s="1"/>
      <c r="T6258" s="1" t="s">
        <v>301</v>
      </c>
      <c r="U6258" s="1" t="s">
        <v>53</v>
      </c>
      <c r="V6258" t="s">
        <v>29</v>
      </c>
      <c r="W6258"/>
      <c r="X6258" t="s">
        <v>30</v>
      </c>
    </row>
    <row r="6259" spans="2:24">
      <c r="B6259" s="2" t="s">
        <v>9384</v>
      </c>
      <c r="C6259" s="1">
        <v>8797875005</v>
      </c>
      <c r="D6259" s="1"/>
      <c r="E6259" s="1"/>
      <c r="F6259" s="1"/>
      <c r="G6259" s="1" t="s">
        <v>146</v>
      </c>
      <c r="H6259" s="1" t="s">
        <v>247</v>
      </c>
      <c r="I6259"/>
      <c r="J6259"/>
      <c r="K6259"/>
      <c r="L6259"/>
      <c r="M6259"/>
      <c r="N6259"/>
      <c r="O6259"/>
      <c r="Q6259" t="s">
        <v>25</v>
      </c>
      <c r="R6259" s="1"/>
      <c r="S6259" s="1"/>
      <c r="T6259" s="1" t="s">
        <v>157</v>
      </c>
      <c r="U6259" s="1" t="s">
        <v>158</v>
      </c>
      <c r="V6259" t="s">
        <v>29</v>
      </c>
      <c r="W6259"/>
      <c r="X6259" t="s">
        <v>30</v>
      </c>
    </row>
    <row r="6260" spans="2:24">
      <c r="B6260" s="2" t="s">
        <v>9385</v>
      </c>
      <c r="C6260" s="1">
        <v>8368300487</v>
      </c>
      <c r="D6260" s="1"/>
      <c r="E6260" s="1"/>
      <c r="F6260" s="1"/>
      <c r="G6260" s="1" t="s">
        <v>56</v>
      </c>
      <c r="H6260" s="1" t="s">
        <v>247</v>
      </c>
      <c r="I6260"/>
      <c r="J6260"/>
      <c r="K6260"/>
      <c r="L6260"/>
      <c r="M6260"/>
      <c r="N6260"/>
      <c r="O6260"/>
      <c r="Q6260" t="s">
        <v>25</v>
      </c>
      <c r="R6260" s="1"/>
      <c r="S6260" s="1"/>
      <c r="T6260" s="1" t="s">
        <v>423</v>
      </c>
      <c r="U6260" s="1" t="s">
        <v>28</v>
      </c>
      <c r="V6260" t="s">
        <v>29</v>
      </c>
      <c r="W6260"/>
      <c r="X6260" t="s">
        <v>30</v>
      </c>
    </row>
    <row r="6261" spans="2:24">
      <c r="B6261" s="2" t="s">
        <v>9386</v>
      </c>
      <c r="C6261" s="1">
        <v>8921333162</v>
      </c>
      <c r="D6261" s="1"/>
      <c r="E6261" s="1"/>
      <c r="F6261" s="1"/>
      <c r="G6261" s="1" t="s">
        <v>146</v>
      </c>
      <c r="H6261" s="1" t="s">
        <v>331</v>
      </c>
      <c r="I6261"/>
      <c r="J6261"/>
      <c r="K6261"/>
      <c r="L6261"/>
      <c r="M6261"/>
      <c r="N6261"/>
      <c r="O6261"/>
      <c r="Q6261" t="s">
        <v>25</v>
      </c>
      <c r="R6261" s="1" t="s">
        <v>9387</v>
      </c>
      <c r="S6261" s="1"/>
      <c r="T6261" s="1" t="s">
        <v>418</v>
      </c>
      <c r="U6261" s="1" t="s">
        <v>60</v>
      </c>
      <c r="V6261" t="s">
        <v>29</v>
      </c>
      <c r="W6261"/>
      <c r="X6261" t="s">
        <v>30</v>
      </c>
    </row>
    <row r="6262" spans="2:24">
      <c r="B6262" s="2" t="s">
        <v>9388</v>
      </c>
      <c r="C6262" s="1">
        <v>7155391992</v>
      </c>
      <c r="D6262" s="1"/>
      <c r="E6262" s="1"/>
      <c r="F6262" s="1"/>
      <c r="G6262" s="1" t="s">
        <v>45</v>
      </c>
      <c r="H6262" s="1" t="s">
        <v>57</v>
      </c>
      <c r="I6262"/>
      <c r="J6262"/>
      <c r="K6262"/>
      <c r="L6262"/>
      <c r="M6262"/>
      <c r="N6262"/>
      <c r="O6262"/>
      <c r="Q6262" t="s">
        <v>25</v>
      </c>
      <c r="R6262" s="1" t="s">
        <v>9389</v>
      </c>
      <c r="S6262" s="1"/>
      <c r="T6262" s="1" t="s">
        <v>9390</v>
      </c>
      <c r="U6262" s="1" t="s">
        <v>9364</v>
      </c>
      <c r="V6262" t="s">
        <v>29</v>
      </c>
      <c r="W6262"/>
      <c r="X6262" t="s">
        <v>30</v>
      </c>
    </row>
    <row r="6263" spans="2:24">
      <c r="B6263" s="2" t="s">
        <v>9391</v>
      </c>
      <c r="C6263" s="1">
        <v>8861936565</v>
      </c>
      <c r="D6263" s="1"/>
      <c r="E6263" s="1"/>
      <c r="F6263" s="1"/>
      <c r="G6263" s="1" t="s">
        <v>146</v>
      </c>
      <c r="H6263" s="1" t="s">
        <v>695</v>
      </c>
      <c r="I6263"/>
      <c r="J6263"/>
      <c r="K6263"/>
      <c r="L6263"/>
      <c r="M6263"/>
      <c r="N6263"/>
      <c r="O6263"/>
      <c r="Q6263" t="s">
        <v>25</v>
      </c>
      <c r="R6263" s="1"/>
      <c r="S6263" s="1"/>
      <c r="T6263" s="1" t="s">
        <v>2064</v>
      </c>
      <c r="U6263" s="1" t="s">
        <v>102</v>
      </c>
      <c r="V6263" t="s">
        <v>29</v>
      </c>
      <c r="W6263"/>
      <c r="X6263" t="s">
        <v>30</v>
      </c>
    </row>
    <row r="6264" spans="2:24">
      <c r="B6264" s="2" t="s">
        <v>9392</v>
      </c>
      <c r="C6264" s="1">
        <v>9766917263</v>
      </c>
      <c r="D6264" s="1"/>
      <c r="E6264" s="1"/>
      <c r="F6264" s="1"/>
      <c r="G6264" s="1" t="s">
        <v>45</v>
      </c>
      <c r="H6264" s="1" t="s">
        <v>247</v>
      </c>
      <c r="I6264"/>
      <c r="J6264"/>
      <c r="K6264"/>
      <c r="L6264"/>
      <c r="M6264"/>
      <c r="N6264"/>
      <c r="O6264"/>
      <c r="Q6264" t="s">
        <v>25</v>
      </c>
      <c r="R6264" s="1" t="s">
        <v>9393</v>
      </c>
      <c r="S6264" s="1"/>
      <c r="T6264" s="1" t="s">
        <v>2847</v>
      </c>
      <c r="U6264" s="1" t="s">
        <v>33</v>
      </c>
      <c r="V6264" t="s">
        <v>29</v>
      </c>
      <c r="W6264"/>
      <c r="X6264" t="s">
        <v>30</v>
      </c>
    </row>
    <row r="6265" spans="2:24">
      <c r="B6265" s="2" t="s">
        <v>9394</v>
      </c>
      <c r="C6265" s="1">
        <v>9586411762</v>
      </c>
      <c r="D6265" s="1"/>
      <c r="E6265" s="1"/>
      <c r="F6265" s="1"/>
      <c r="G6265" s="1" t="s">
        <v>72</v>
      </c>
      <c r="H6265" s="1" t="s">
        <v>46</v>
      </c>
      <c r="I6265"/>
      <c r="J6265"/>
      <c r="K6265"/>
      <c r="L6265"/>
      <c r="M6265"/>
      <c r="N6265"/>
      <c r="O6265"/>
      <c r="Q6265" t="s">
        <v>25</v>
      </c>
      <c r="R6265" s="1" t="s">
        <v>9395</v>
      </c>
      <c r="S6265" s="1"/>
      <c r="T6265" s="1" t="s">
        <v>115</v>
      </c>
      <c r="U6265" s="1" t="s">
        <v>116</v>
      </c>
      <c r="V6265" t="s">
        <v>29</v>
      </c>
      <c r="W6265"/>
      <c r="X6265" t="s">
        <v>30</v>
      </c>
    </row>
    <row r="6266" spans="2:24">
      <c r="B6266" s="2" t="s">
        <v>9396</v>
      </c>
      <c r="C6266" s="1">
        <v>9586411762</v>
      </c>
      <c r="D6266" s="1"/>
      <c r="E6266" s="1"/>
      <c r="F6266" s="1"/>
      <c r="G6266" s="1" t="s">
        <v>72</v>
      </c>
      <c r="H6266" s="1" t="s">
        <v>92</v>
      </c>
      <c r="I6266"/>
      <c r="J6266"/>
      <c r="K6266"/>
      <c r="L6266"/>
      <c r="M6266"/>
      <c r="N6266"/>
      <c r="O6266"/>
      <c r="Q6266" t="s">
        <v>25</v>
      </c>
      <c r="R6266" s="1"/>
      <c r="S6266" s="1"/>
      <c r="T6266" s="1" t="s">
        <v>7048</v>
      </c>
      <c r="U6266" s="1" t="s">
        <v>33</v>
      </c>
      <c r="V6266" t="s">
        <v>29</v>
      </c>
      <c r="W6266"/>
      <c r="X6266" t="s">
        <v>30</v>
      </c>
    </row>
    <row r="6267" spans="2:24">
      <c r="B6267" s="2" t="s">
        <v>9397</v>
      </c>
      <c r="C6267" s="1">
        <v>8459670047</v>
      </c>
      <c r="D6267" s="1"/>
      <c r="E6267" s="1"/>
      <c r="F6267" s="1"/>
      <c r="G6267" s="1" t="s">
        <v>45</v>
      </c>
      <c r="H6267" s="1" t="s">
        <v>247</v>
      </c>
      <c r="I6267"/>
      <c r="J6267"/>
      <c r="K6267"/>
      <c r="L6267"/>
      <c r="M6267"/>
      <c r="N6267"/>
      <c r="O6267"/>
      <c r="Q6267" t="s">
        <v>25</v>
      </c>
      <c r="R6267" s="1"/>
      <c r="S6267" s="1"/>
      <c r="T6267" s="1" t="s">
        <v>2352</v>
      </c>
      <c r="U6267" s="1" t="s">
        <v>33</v>
      </c>
      <c r="V6267" t="s">
        <v>29</v>
      </c>
      <c r="W6267"/>
      <c r="X6267" t="s">
        <v>30</v>
      </c>
    </row>
    <row r="6268" spans="2:24">
      <c r="B6268" s="2" t="s">
        <v>9398</v>
      </c>
      <c r="C6268" s="1">
        <v>9758202048</v>
      </c>
      <c r="D6268" s="1"/>
      <c r="E6268" s="1"/>
      <c r="F6268" s="1"/>
      <c r="G6268" s="1" t="s">
        <v>146</v>
      </c>
      <c r="H6268" s="1" t="s">
        <v>331</v>
      </c>
      <c r="I6268"/>
      <c r="J6268"/>
      <c r="K6268"/>
      <c r="L6268"/>
      <c r="M6268"/>
      <c r="N6268"/>
      <c r="O6268"/>
      <c r="Q6268" t="s">
        <v>25</v>
      </c>
      <c r="R6268" s="1"/>
      <c r="S6268" s="1"/>
      <c r="T6268" s="1" t="s">
        <v>3586</v>
      </c>
      <c r="U6268" s="1" t="s">
        <v>289</v>
      </c>
      <c r="V6268" t="s">
        <v>29</v>
      </c>
      <c r="W6268"/>
      <c r="X6268" t="s">
        <v>30</v>
      </c>
    </row>
    <row r="6269" spans="2:24">
      <c r="B6269" s="2" t="s">
        <v>9399</v>
      </c>
      <c r="C6269" s="1">
        <v>9646904419</v>
      </c>
      <c r="D6269" s="1"/>
      <c r="E6269" s="1"/>
      <c r="F6269" s="1"/>
      <c r="G6269" s="1" t="s">
        <v>1216</v>
      </c>
      <c r="H6269" s="1" t="s">
        <v>46</v>
      </c>
      <c r="I6269"/>
      <c r="J6269"/>
      <c r="K6269"/>
      <c r="L6269"/>
      <c r="M6269"/>
      <c r="N6269"/>
      <c r="O6269"/>
      <c r="Q6269" t="s">
        <v>25</v>
      </c>
      <c r="R6269" s="1"/>
      <c r="S6269" s="1"/>
      <c r="T6269" s="1" t="s">
        <v>321</v>
      </c>
      <c r="U6269" s="1" t="s">
        <v>90</v>
      </c>
      <c r="V6269" t="s">
        <v>29</v>
      </c>
      <c r="W6269"/>
      <c r="X6269" t="s">
        <v>30</v>
      </c>
    </row>
    <row r="6270" spans="2:24">
      <c r="B6270" s="2" t="s">
        <v>9400</v>
      </c>
      <c r="C6270" s="1">
        <v>7006203301</v>
      </c>
      <c r="D6270" s="1"/>
      <c r="E6270" s="1"/>
      <c r="F6270" s="1"/>
      <c r="G6270" s="1" t="s">
        <v>146</v>
      </c>
      <c r="H6270" s="1" t="s">
        <v>476</v>
      </c>
      <c r="I6270"/>
      <c r="J6270"/>
      <c r="K6270"/>
      <c r="L6270"/>
      <c r="M6270"/>
      <c r="N6270"/>
      <c r="O6270"/>
      <c r="Q6270" t="s">
        <v>25</v>
      </c>
      <c r="R6270" s="1" t="s">
        <v>9401</v>
      </c>
      <c r="S6270" s="1"/>
      <c r="T6270" s="1" t="s">
        <v>147</v>
      </c>
      <c r="U6270" s="1" t="s">
        <v>148</v>
      </c>
      <c r="V6270" t="s">
        <v>29</v>
      </c>
      <c r="W6270"/>
      <c r="X6270" t="s">
        <v>30</v>
      </c>
    </row>
    <row r="6271" spans="2:24">
      <c r="B6271" s="2" t="s">
        <v>9402</v>
      </c>
      <c r="C6271" s="1">
        <v>8368344604</v>
      </c>
      <c r="D6271" s="1"/>
      <c r="E6271" s="1"/>
      <c r="F6271" s="1"/>
      <c r="G6271" s="1" t="s">
        <v>56</v>
      </c>
      <c r="H6271" s="1" t="s">
        <v>46</v>
      </c>
      <c r="I6271"/>
      <c r="J6271"/>
      <c r="K6271"/>
      <c r="L6271"/>
      <c r="M6271"/>
      <c r="N6271"/>
      <c r="O6271"/>
      <c r="Q6271" t="s">
        <v>25</v>
      </c>
      <c r="R6271" s="1"/>
      <c r="S6271" s="1"/>
      <c r="T6271" s="1" t="s">
        <v>374</v>
      </c>
      <c r="U6271" s="1" t="s">
        <v>78</v>
      </c>
      <c r="V6271" t="s">
        <v>29</v>
      </c>
      <c r="W6271"/>
      <c r="X6271" t="s">
        <v>30</v>
      </c>
    </row>
    <row r="6272" spans="2:24">
      <c r="B6272" s="2" t="s">
        <v>9403</v>
      </c>
      <c r="C6272" s="1">
        <v>9897532996</v>
      </c>
      <c r="D6272" s="1"/>
      <c r="E6272" s="1"/>
      <c r="F6272" s="1"/>
      <c r="G6272" s="1" t="s">
        <v>72</v>
      </c>
      <c r="H6272" s="1" t="s">
        <v>46</v>
      </c>
      <c r="I6272"/>
      <c r="J6272"/>
      <c r="K6272"/>
      <c r="L6272"/>
      <c r="M6272"/>
      <c r="N6272"/>
      <c r="O6272"/>
      <c r="Q6272" t="s">
        <v>25</v>
      </c>
      <c r="R6272" s="1"/>
      <c r="S6272" s="1"/>
      <c r="T6272" s="1" t="s">
        <v>734</v>
      </c>
      <c r="U6272" s="1" t="s">
        <v>289</v>
      </c>
      <c r="V6272" t="s">
        <v>29</v>
      </c>
      <c r="W6272"/>
      <c r="X6272" t="s">
        <v>30</v>
      </c>
    </row>
    <row r="6273" spans="2:24">
      <c r="B6273" s="2" t="s">
        <v>9404</v>
      </c>
      <c r="C6273" s="1">
        <v>9841369555</v>
      </c>
      <c r="D6273" s="1"/>
      <c r="E6273" s="1"/>
      <c r="F6273" s="1"/>
      <c r="G6273" s="1" t="s">
        <v>45</v>
      </c>
      <c r="H6273" s="1" t="s">
        <v>46</v>
      </c>
      <c r="I6273"/>
      <c r="J6273"/>
      <c r="K6273"/>
      <c r="L6273"/>
      <c r="M6273"/>
      <c r="N6273"/>
      <c r="O6273"/>
      <c r="Q6273" t="s">
        <v>25</v>
      </c>
      <c r="R6273" s="1"/>
      <c r="S6273" s="1"/>
      <c r="T6273" s="1" t="s">
        <v>258</v>
      </c>
      <c r="U6273" s="1" t="s">
        <v>179</v>
      </c>
      <c r="V6273" t="s">
        <v>29</v>
      </c>
      <c r="W6273"/>
      <c r="X6273" t="s">
        <v>30</v>
      </c>
    </row>
    <row r="6274" spans="2:24">
      <c r="B6274" s="2" t="s">
        <v>9405</v>
      </c>
      <c r="C6274" s="1">
        <v>9013839631</v>
      </c>
      <c r="D6274" s="1"/>
      <c r="E6274" s="1"/>
      <c r="F6274" s="1"/>
      <c r="G6274" s="1" t="s">
        <v>2849</v>
      </c>
      <c r="H6274" s="1" t="s">
        <v>46</v>
      </c>
      <c r="I6274"/>
      <c r="J6274"/>
      <c r="K6274"/>
      <c r="L6274"/>
      <c r="M6274"/>
      <c r="N6274"/>
      <c r="O6274"/>
      <c r="Q6274" t="s">
        <v>25</v>
      </c>
      <c r="R6274" s="1" t="s">
        <v>9406</v>
      </c>
      <c r="S6274" s="1"/>
      <c r="T6274" s="1" t="s">
        <v>423</v>
      </c>
      <c r="U6274" s="1" t="s">
        <v>28</v>
      </c>
      <c r="V6274" t="s">
        <v>29</v>
      </c>
      <c r="W6274"/>
      <c r="X6274" t="s">
        <v>30</v>
      </c>
    </row>
    <row r="6275" spans="2:24">
      <c r="B6275" s="2" t="s">
        <v>9407</v>
      </c>
      <c r="C6275" s="1">
        <v>9792752737</v>
      </c>
      <c r="D6275" s="1"/>
      <c r="E6275" s="1"/>
      <c r="F6275" s="1"/>
      <c r="G6275" s="1" t="s">
        <v>45</v>
      </c>
      <c r="H6275" s="1" t="s">
        <v>331</v>
      </c>
      <c r="I6275"/>
      <c r="J6275"/>
      <c r="K6275"/>
      <c r="L6275"/>
      <c r="M6275"/>
      <c r="N6275"/>
      <c r="O6275"/>
      <c r="Q6275" t="s">
        <v>25</v>
      </c>
      <c r="R6275" s="1"/>
      <c r="S6275" s="1"/>
      <c r="T6275" s="1" t="s">
        <v>830</v>
      </c>
      <c r="U6275" s="1" t="s">
        <v>28</v>
      </c>
      <c r="V6275" t="s">
        <v>29</v>
      </c>
      <c r="W6275"/>
      <c r="X6275" t="s">
        <v>30</v>
      </c>
    </row>
    <row r="6276" spans="2:24">
      <c r="B6276" s="2" t="s">
        <v>9408</v>
      </c>
      <c r="C6276" s="1">
        <v>9026752535</v>
      </c>
      <c r="D6276" s="1"/>
      <c r="E6276" s="1"/>
      <c r="F6276" s="1"/>
      <c r="G6276" s="1" t="s">
        <v>146</v>
      </c>
      <c r="H6276" s="1" t="s">
        <v>57</v>
      </c>
      <c r="I6276"/>
      <c r="J6276"/>
      <c r="K6276"/>
      <c r="L6276"/>
      <c r="M6276"/>
      <c r="N6276"/>
      <c r="O6276"/>
      <c r="Q6276" t="s">
        <v>25</v>
      </c>
      <c r="R6276" s="1" t="s">
        <v>9409</v>
      </c>
      <c r="S6276" s="1"/>
      <c r="T6276" s="1" t="s">
        <v>830</v>
      </c>
      <c r="U6276" s="1" t="s">
        <v>28</v>
      </c>
      <c r="V6276" t="s">
        <v>29</v>
      </c>
      <c r="W6276"/>
      <c r="X6276" t="s">
        <v>30</v>
      </c>
    </row>
    <row r="6277" spans="2:24">
      <c r="B6277" s="2" t="s">
        <v>9410</v>
      </c>
      <c r="C6277" s="1">
        <v>9838389472</v>
      </c>
      <c r="D6277" s="1"/>
      <c r="E6277" s="1"/>
      <c r="F6277" s="1"/>
      <c r="G6277" s="1" t="s">
        <v>45</v>
      </c>
      <c r="H6277" s="1" t="s">
        <v>331</v>
      </c>
      <c r="I6277"/>
      <c r="J6277"/>
      <c r="K6277"/>
      <c r="L6277"/>
      <c r="M6277"/>
      <c r="N6277"/>
      <c r="O6277"/>
      <c r="Q6277" t="s">
        <v>25</v>
      </c>
      <c r="R6277" s="1" t="s">
        <v>9411</v>
      </c>
      <c r="S6277" s="1"/>
      <c r="T6277" s="1" t="s">
        <v>1306</v>
      </c>
      <c r="U6277" s="1" t="s">
        <v>28</v>
      </c>
      <c r="V6277" t="s">
        <v>29</v>
      </c>
      <c r="W6277"/>
      <c r="X6277" t="s">
        <v>30</v>
      </c>
    </row>
    <row r="6278" spans="2:24">
      <c r="B6278" s="2" t="s">
        <v>9412</v>
      </c>
      <c r="C6278" s="1">
        <v>9810147062</v>
      </c>
      <c r="D6278" s="1"/>
      <c r="E6278" s="1"/>
      <c r="F6278" s="1"/>
      <c r="G6278" s="1" t="s">
        <v>72</v>
      </c>
      <c r="H6278" s="1" t="s">
        <v>57</v>
      </c>
      <c r="I6278"/>
      <c r="J6278"/>
      <c r="K6278"/>
      <c r="L6278"/>
      <c r="M6278"/>
      <c r="N6278"/>
      <c r="O6278"/>
      <c r="Q6278" t="s">
        <v>25</v>
      </c>
      <c r="R6278" s="1" t="s">
        <v>9413</v>
      </c>
      <c r="S6278" s="1"/>
      <c r="T6278" s="1" t="s">
        <v>84</v>
      </c>
      <c r="U6278" s="1" t="s">
        <v>53</v>
      </c>
      <c r="V6278" t="s">
        <v>29</v>
      </c>
      <c r="W6278"/>
      <c r="X6278" t="s">
        <v>30</v>
      </c>
    </row>
    <row r="6279" spans="2:24">
      <c r="B6279" s="2" t="s">
        <v>9414</v>
      </c>
      <c r="C6279" s="1">
        <v>9449827003</v>
      </c>
      <c r="D6279" s="1"/>
      <c r="E6279" s="1"/>
      <c r="F6279" s="1"/>
      <c r="G6279" s="1" t="s">
        <v>45</v>
      </c>
      <c r="H6279" s="1" t="s">
        <v>476</v>
      </c>
      <c r="I6279"/>
      <c r="J6279"/>
      <c r="K6279"/>
      <c r="L6279"/>
      <c r="M6279"/>
      <c r="N6279"/>
      <c r="O6279"/>
      <c r="Q6279" t="s">
        <v>25</v>
      </c>
      <c r="R6279" s="1"/>
      <c r="S6279" s="1"/>
      <c r="T6279" s="1" t="s">
        <v>4113</v>
      </c>
      <c r="U6279" s="1" t="s">
        <v>102</v>
      </c>
      <c r="V6279" t="s">
        <v>29</v>
      </c>
      <c r="W6279"/>
      <c r="X6279" t="s">
        <v>30</v>
      </c>
    </row>
    <row r="6280" spans="2:24">
      <c r="B6280" s="2" t="s">
        <v>9415</v>
      </c>
      <c r="C6280" s="1">
        <v>9614338713</v>
      </c>
      <c r="D6280" s="1"/>
      <c r="E6280" s="1"/>
      <c r="F6280" s="1"/>
      <c r="G6280" s="1" t="s">
        <v>146</v>
      </c>
      <c r="H6280" s="1" t="s">
        <v>247</v>
      </c>
      <c r="I6280"/>
      <c r="J6280"/>
      <c r="K6280"/>
      <c r="L6280"/>
      <c r="M6280"/>
      <c r="N6280"/>
      <c r="O6280"/>
      <c r="Q6280" t="s">
        <v>25</v>
      </c>
      <c r="R6280" s="1"/>
      <c r="S6280" s="1"/>
      <c r="T6280" s="1" t="s">
        <v>253</v>
      </c>
      <c r="U6280" s="1" t="s">
        <v>70</v>
      </c>
      <c r="V6280" t="s">
        <v>29</v>
      </c>
      <c r="W6280"/>
      <c r="X6280" t="s">
        <v>30</v>
      </c>
    </row>
    <row r="6281" spans="2:24">
      <c r="B6281" s="2" t="s">
        <v>9416</v>
      </c>
      <c r="C6281" s="1">
        <v>9993664472</v>
      </c>
      <c r="D6281" s="1"/>
      <c r="E6281" s="1"/>
      <c r="F6281" s="1"/>
      <c r="G6281" s="1" t="s">
        <v>146</v>
      </c>
      <c r="H6281" s="1" t="s">
        <v>476</v>
      </c>
      <c r="I6281"/>
      <c r="J6281"/>
      <c r="K6281"/>
      <c r="L6281"/>
      <c r="M6281"/>
      <c r="N6281"/>
      <c r="O6281"/>
      <c r="Q6281" t="s">
        <v>25</v>
      </c>
      <c r="R6281" s="1" t="s">
        <v>9417</v>
      </c>
      <c r="S6281" s="1"/>
      <c r="T6281" s="1" t="s">
        <v>187</v>
      </c>
      <c r="U6281" s="1" t="s">
        <v>105</v>
      </c>
      <c r="V6281" t="s">
        <v>29</v>
      </c>
      <c r="W6281"/>
      <c r="X6281" t="s">
        <v>30</v>
      </c>
    </row>
    <row r="6282" spans="2:24">
      <c r="B6282" s="2" t="s">
        <v>9418</v>
      </c>
      <c r="C6282" s="1">
        <v>9450035788</v>
      </c>
      <c r="D6282" s="1"/>
      <c r="E6282" s="1"/>
      <c r="F6282" s="1"/>
      <c r="G6282" s="1" t="s">
        <v>146</v>
      </c>
      <c r="H6282" s="1" t="s">
        <v>331</v>
      </c>
      <c r="I6282"/>
      <c r="J6282"/>
      <c r="K6282"/>
      <c r="L6282"/>
      <c r="M6282"/>
      <c r="N6282"/>
      <c r="O6282"/>
      <c r="Q6282" t="s">
        <v>25</v>
      </c>
      <c r="R6282" s="1"/>
      <c r="S6282" s="1"/>
      <c r="T6282" s="1" t="s">
        <v>6077</v>
      </c>
      <c r="U6282" s="1" t="s">
        <v>28</v>
      </c>
      <c r="V6282" t="s">
        <v>29</v>
      </c>
      <c r="W6282"/>
      <c r="X6282" t="s">
        <v>30</v>
      </c>
    </row>
    <row r="6283" spans="2:24">
      <c r="B6283" s="2" t="s">
        <v>9419</v>
      </c>
      <c r="C6283" s="1">
        <v>8200596552</v>
      </c>
      <c r="D6283" s="1"/>
      <c r="E6283" s="1"/>
      <c r="F6283" s="1"/>
      <c r="G6283" s="1" t="s">
        <v>72</v>
      </c>
      <c r="H6283" s="1" t="s">
        <v>57</v>
      </c>
      <c r="I6283"/>
      <c r="J6283"/>
      <c r="K6283"/>
      <c r="L6283"/>
      <c r="M6283"/>
      <c r="N6283"/>
      <c r="O6283"/>
      <c r="Q6283" t="s">
        <v>25</v>
      </c>
      <c r="R6283" s="1"/>
      <c r="S6283" s="1"/>
      <c r="T6283" s="1" t="s">
        <v>303</v>
      </c>
      <c r="U6283" s="1" t="s">
        <v>116</v>
      </c>
      <c r="V6283" t="s">
        <v>29</v>
      </c>
      <c r="W6283"/>
      <c r="X6283" t="s">
        <v>30</v>
      </c>
    </row>
    <row r="6284" spans="2:24">
      <c r="B6284" s="2" t="s">
        <v>9420</v>
      </c>
      <c r="C6284" s="1">
        <v>9466480665</v>
      </c>
      <c r="D6284" s="1"/>
      <c r="E6284" s="1"/>
      <c r="F6284" s="1"/>
      <c r="G6284" s="1" t="s">
        <v>146</v>
      </c>
      <c r="H6284" s="1" t="s">
        <v>476</v>
      </c>
      <c r="I6284"/>
      <c r="J6284"/>
      <c r="K6284"/>
      <c r="L6284"/>
      <c r="M6284"/>
      <c r="N6284"/>
      <c r="O6284"/>
      <c r="Q6284" t="s">
        <v>25</v>
      </c>
      <c r="R6284" s="1"/>
      <c r="S6284" s="1"/>
      <c r="T6284" s="1" t="s">
        <v>1995</v>
      </c>
      <c r="U6284" s="1" t="s">
        <v>78</v>
      </c>
      <c r="V6284" t="s">
        <v>29</v>
      </c>
      <c r="W6284"/>
      <c r="X6284" t="s">
        <v>30</v>
      </c>
    </row>
    <row r="6285" spans="2:24">
      <c r="B6285" s="2" t="s">
        <v>9421</v>
      </c>
      <c r="C6285" s="1">
        <v>9717459985</v>
      </c>
      <c r="D6285" s="1"/>
      <c r="E6285" s="1"/>
      <c r="F6285" s="1"/>
      <c r="G6285" s="1" t="s">
        <v>56</v>
      </c>
      <c r="H6285" s="1" t="s">
        <v>4543</v>
      </c>
      <c r="I6285"/>
      <c r="J6285"/>
      <c r="K6285"/>
      <c r="L6285"/>
      <c r="M6285"/>
      <c r="N6285"/>
      <c r="O6285"/>
      <c r="Q6285" t="s">
        <v>25</v>
      </c>
      <c r="R6285" s="1" t="s">
        <v>9422</v>
      </c>
      <c r="S6285" s="1"/>
      <c r="T6285" s="1" t="s">
        <v>382</v>
      </c>
      <c r="U6285" s="1" t="s">
        <v>53</v>
      </c>
      <c r="V6285" t="s">
        <v>29</v>
      </c>
      <c r="W6285"/>
      <c r="X6285" t="s">
        <v>30</v>
      </c>
    </row>
    <row r="6286" spans="2:24">
      <c r="B6286" s="2" t="s">
        <v>9423</v>
      </c>
      <c r="C6286" s="1">
        <v>9811931793</v>
      </c>
      <c r="D6286" s="1"/>
      <c r="E6286" s="1"/>
      <c r="F6286" s="1"/>
      <c r="G6286" s="1" t="s">
        <v>146</v>
      </c>
      <c r="H6286" s="1" t="s">
        <v>247</v>
      </c>
      <c r="I6286"/>
      <c r="J6286"/>
      <c r="K6286"/>
      <c r="L6286"/>
      <c r="M6286"/>
      <c r="N6286"/>
      <c r="O6286"/>
      <c r="Q6286" t="s">
        <v>25</v>
      </c>
      <c r="R6286" s="1"/>
      <c r="S6286" s="1"/>
      <c r="T6286" s="1" t="s">
        <v>594</v>
      </c>
      <c r="U6286" s="1" t="s">
        <v>53</v>
      </c>
      <c r="V6286" t="s">
        <v>29</v>
      </c>
      <c r="W6286"/>
      <c r="X6286" t="s">
        <v>30</v>
      </c>
    </row>
    <row r="6287" spans="2:24">
      <c r="B6287" s="2" t="s">
        <v>9424</v>
      </c>
      <c r="C6287" s="1">
        <v>8295418325</v>
      </c>
      <c r="D6287" s="1"/>
      <c r="E6287" s="1"/>
      <c r="F6287" s="1"/>
      <c r="G6287" s="1" t="s">
        <v>72</v>
      </c>
      <c r="H6287" s="1" t="s">
        <v>46</v>
      </c>
      <c r="I6287"/>
      <c r="J6287"/>
      <c r="K6287"/>
      <c r="L6287"/>
      <c r="M6287"/>
      <c r="N6287"/>
      <c r="O6287"/>
      <c r="Q6287" t="s">
        <v>25</v>
      </c>
      <c r="R6287" s="1"/>
      <c r="S6287" s="1"/>
      <c r="T6287" s="1" t="s">
        <v>758</v>
      </c>
      <c r="U6287" s="1" t="s">
        <v>78</v>
      </c>
      <c r="V6287" t="s">
        <v>29</v>
      </c>
      <c r="W6287"/>
      <c r="X6287" t="s">
        <v>30</v>
      </c>
    </row>
    <row r="6288" spans="2:24">
      <c r="B6288" s="2" t="s">
        <v>9425</v>
      </c>
      <c r="C6288" s="1">
        <v>9888160215</v>
      </c>
      <c r="D6288" s="1"/>
      <c r="E6288" s="1"/>
      <c r="F6288" s="1"/>
      <c r="G6288" s="1" t="s">
        <v>72</v>
      </c>
      <c r="H6288" s="1" t="s">
        <v>46</v>
      </c>
      <c r="I6288"/>
      <c r="J6288"/>
      <c r="K6288"/>
      <c r="L6288"/>
      <c r="M6288"/>
      <c r="N6288"/>
      <c r="O6288"/>
      <c r="Q6288" t="s">
        <v>25</v>
      </c>
      <c r="R6288" s="1" t="s">
        <v>9426</v>
      </c>
      <c r="S6288" s="1"/>
      <c r="T6288" s="1" t="s">
        <v>1171</v>
      </c>
      <c r="U6288" s="1" t="s">
        <v>90</v>
      </c>
      <c r="V6288" t="s">
        <v>29</v>
      </c>
      <c r="W6288"/>
      <c r="X6288" t="s">
        <v>30</v>
      </c>
    </row>
    <row r="6289" spans="2:24">
      <c r="B6289" s="2" t="s">
        <v>9427</v>
      </c>
      <c r="C6289" s="1">
        <v>9131038755</v>
      </c>
      <c r="D6289" s="1"/>
      <c r="E6289" s="1"/>
      <c r="F6289" s="1"/>
      <c r="G6289" s="1" t="s">
        <v>45</v>
      </c>
      <c r="H6289" s="1" t="s">
        <v>331</v>
      </c>
      <c r="I6289"/>
      <c r="J6289"/>
      <c r="K6289"/>
      <c r="L6289"/>
      <c r="M6289"/>
      <c r="N6289"/>
      <c r="O6289"/>
      <c r="Q6289" t="s">
        <v>25</v>
      </c>
      <c r="R6289" s="1"/>
      <c r="S6289" s="1"/>
      <c r="T6289" s="1" t="s">
        <v>9428</v>
      </c>
      <c r="U6289" s="1" t="s">
        <v>105</v>
      </c>
      <c r="V6289" t="s">
        <v>29</v>
      </c>
      <c r="W6289"/>
      <c r="X6289" t="s">
        <v>30</v>
      </c>
    </row>
    <row r="6290" spans="2:24">
      <c r="B6290" s="2" t="s">
        <v>9429</v>
      </c>
      <c r="C6290" s="1">
        <v>9886605212</v>
      </c>
      <c r="D6290" s="1"/>
      <c r="E6290" s="1"/>
      <c r="F6290" s="1"/>
      <c r="G6290" s="1" t="s">
        <v>45</v>
      </c>
      <c r="H6290" s="1" t="s">
        <v>247</v>
      </c>
      <c r="I6290"/>
      <c r="J6290"/>
      <c r="K6290"/>
      <c r="L6290"/>
      <c r="M6290"/>
      <c r="N6290"/>
      <c r="O6290"/>
      <c r="Q6290" t="s">
        <v>25</v>
      </c>
      <c r="R6290" s="1"/>
      <c r="S6290" s="1"/>
      <c r="T6290" s="1" t="s">
        <v>1564</v>
      </c>
      <c r="U6290" s="1" t="s">
        <v>102</v>
      </c>
      <c r="V6290" t="s">
        <v>29</v>
      </c>
      <c r="W6290"/>
      <c r="X6290" t="s">
        <v>30</v>
      </c>
    </row>
    <row r="6291" spans="2:24">
      <c r="B6291" s="2" t="s">
        <v>9430</v>
      </c>
      <c r="C6291" s="1">
        <v>9990107299</v>
      </c>
      <c r="D6291" s="1"/>
      <c r="E6291" s="1"/>
      <c r="F6291" s="1"/>
      <c r="G6291" s="1" t="s">
        <v>146</v>
      </c>
      <c r="H6291" s="1" t="s">
        <v>476</v>
      </c>
      <c r="I6291"/>
      <c r="J6291"/>
      <c r="K6291"/>
      <c r="L6291"/>
      <c r="M6291"/>
      <c r="N6291"/>
      <c r="O6291"/>
      <c r="Q6291" t="s">
        <v>25</v>
      </c>
      <c r="R6291" s="1" t="s">
        <v>9431</v>
      </c>
      <c r="S6291" s="1"/>
      <c r="T6291" s="1" t="s">
        <v>73</v>
      </c>
      <c r="U6291" s="1" t="s">
        <v>53</v>
      </c>
      <c r="V6291" t="s">
        <v>29</v>
      </c>
      <c r="W6291"/>
      <c r="X6291" t="s">
        <v>30</v>
      </c>
    </row>
    <row r="6292" spans="2:24">
      <c r="B6292" s="2" t="s">
        <v>9432</v>
      </c>
      <c r="C6292" s="1">
        <v>8951737023</v>
      </c>
      <c r="D6292" s="1"/>
      <c r="E6292" s="1"/>
      <c r="F6292" s="1"/>
      <c r="G6292" s="1" t="s">
        <v>5011</v>
      </c>
      <c r="H6292" s="1" t="s">
        <v>46</v>
      </c>
      <c r="I6292"/>
      <c r="J6292"/>
      <c r="K6292"/>
      <c r="L6292"/>
      <c r="M6292"/>
      <c r="N6292"/>
      <c r="O6292"/>
      <c r="Q6292" t="s">
        <v>25</v>
      </c>
      <c r="R6292" s="1"/>
      <c r="S6292" s="1"/>
      <c r="T6292" s="1" t="s">
        <v>4113</v>
      </c>
      <c r="U6292" s="1" t="s">
        <v>102</v>
      </c>
      <c r="V6292" t="s">
        <v>29</v>
      </c>
      <c r="W6292"/>
      <c r="X6292" t="s">
        <v>30</v>
      </c>
    </row>
    <row r="6293" spans="2:24">
      <c r="B6293" s="2" t="s">
        <v>9433</v>
      </c>
      <c r="C6293" s="1">
        <v>8800112625</v>
      </c>
      <c r="D6293" s="1"/>
      <c r="E6293" s="1"/>
      <c r="F6293" s="1"/>
      <c r="G6293" s="1" t="s">
        <v>45</v>
      </c>
      <c r="H6293" s="1" t="s">
        <v>46</v>
      </c>
      <c r="I6293"/>
      <c r="J6293"/>
      <c r="K6293"/>
      <c r="L6293"/>
      <c r="M6293"/>
      <c r="N6293"/>
      <c r="O6293"/>
      <c r="Q6293" t="s">
        <v>25</v>
      </c>
      <c r="R6293" s="1"/>
      <c r="S6293" s="1"/>
      <c r="T6293" s="1" t="s">
        <v>301</v>
      </c>
      <c r="U6293" s="1" t="s">
        <v>53</v>
      </c>
      <c r="V6293" t="s">
        <v>29</v>
      </c>
      <c r="W6293"/>
      <c r="X6293" t="s">
        <v>30</v>
      </c>
    </row>
    <row r="6294" spans="2:24">
      <c r="B6294" s="2" t="s">
        <v>9434</v>
      </c>
      <c r="C6294" s="1">
        <v>9873244947</v>
      </c>
      <c r="D6294" s="1"/>
      <c r="E6294" s="1"/>
      <c r="F6294" s="1"/>
      <c r="G6294" s="1" t="s">
        <v>56</v>
      </c>
      <c r="H6294" s="1" t="s">
        <v>46</v>
      </c>
      <c r="I6294"/>
      <c r="J6294"/>
      <c r="K6294"/>
      <c r="L6294"/>
      <c r="M6294"/>
      <c r="N6294"/>
      <c r="O6294"/>
      <c r="Q6294" t="s">
        <v>25</v>
      </c>
      <c r="R6294" s="1"/>
      <c r="S6294" s="1"/>
      <c r="T6294" s="1" t="s">
        <v>93</v>
      </c>
      <c r="U6294" s="1" t="s">
        <v>53</v>
      </c>
      <c r="V6294" t="s">
        <v>29</v>
      </c>
      <c r="W6294"/>
      <c r="X6294" t="s">
        <v>30</v>
      </c>
    </row>
    <row r="6295" spans="2:24">
      <c r="B6295" s="2" t="s">
        <v>9435</v>
      </c>
      <c r="C6295" s="1">
        <v>8667311552</v>
      </c>
      <c r="D6295" s="1"/>
      <c r="E6295" s="1"/>
      <c r="F6295" s="1"/>
      <c r="G6295" s="1" t="s">
        <v>45</v>
      </c>
      <c r="H6295" s="1" t="s">
        <v>57</v>
      </c>
      <c r="I6295"/>
      <c r="J6295"/>
      <c r="K6295"/>
      <c r="L6295"/>
      <c r="M6295"/>
      <c r="N6295"/>
      <c r="O6295"/>
      <c r="Q6295" t="s">
        <v>25</v>
      </c>
      <c r="R6295" s="1" t="s">
        <v>9436</v>
      </c>
      <c r="S6295" s="1"/>
      <c r="T6295" s="1" t="s">
        <v>972</v>
      </c>
      <c r="U6295" s="1" t="s">
        <v>179</v>
      </c>
      <c r="V6295" t="s">
        <v>29</v>
      </c>
      <c r="W6295"/>
      <c r="X6295" t="s">
        <v>30</v>
      </c>
    </row>
    <row r="6296" spans="2:24">
      <c r="B6296" s="2" t="s">
        <v>9437</v>
      </c>
      <c r="C6296" s="1">
        <v>9916056293</v>
      </c>
      <c r="D6296" s="1"/>
      <c r="E6296" s="1"/>
      <c r="F6296" s="1"/>
      <c r="G6296" s="1" t="s">
        <v>5011</v>
      </c>
      <c r="H6296" s="1" t="s">
        <v>46</v>
      </c>
      <c r="I6296"/>
      <c r="J6296"/>
      <c r="K6296"/>
      <c r="L6296"/>
      <c r="M6296"/>
      <c r="N6296"/>
      <c r="O6296"/>
      <c r="Q6296" t="s">
        <v>25</v>
      </c>
      <c r="R6296" s="1"/>
      <c r="S6296" s="1"/>
      <c r="T6296" s="1" t="s">
        <v>9438</v>
      </c>
      <c r="U6296" s="1" t="s">
        <v>102</v>
      </c>
      <c r="V6296" t="s">
        <v>29</v>
      </c>
      <c r="W6296"/>
      <c r="X6296" t="s">
        <v>30</v>
      </c>
    </row>
    <row r="6297" spans="2:24">
      <c r="B6297" s="2" t="s">
        <v>9439</v>
      </c>
      <c r="C6297" s="1">
        <v>9372661848</v>
      </c>
      <c r="D6297" s="1"/>
      <c r="E6297" s="1"/>
      <c r="F6297" s="1"/>
      <c r="G6297" s="1" t="s">
        <v>45</v>
      </c>
      <c r="H6297" s="1" t="s">
        <v>57</v>
      </c>
      <c r="I6297"/>
      <c r="J6297"/>
      <c r="K6297"/>
      <c r="L6297"/>
      <c r="M6297"/>
      <c r="N6297"/>
      <c r="O6297"/>
      <c r="Q6297" t="s">
        <v>25</v>
      </c>
      <c r="R6297" s="1" t="s">
        <v>9440</v>
      </c>
      <c r="S6297" s="1"/>
      <c r="T6297" s="1" t="s">
        <v>32</v>
      </c>
      <c r="U6297" s="1" t="s">
        <v>33</v>
      </c>
      <c r="V6297" t="s">
        <v>29</v>
      </c>
      <c r="W6297"/>
      <c r="X6297" t="s">
        <v>30</v>
      </c>
    </row>
    <row r="6298" spans="2:24">
      <c r="B6298" s="2" t="s">
        <v>9441</v>
      </c>
      <c r="C6298" s="1">
        <v>7020173383</v>
      </c>
      <c r="D6298" s="1"/>
      <c r="E6298" s="1"/>
      <c r="F6298" s="1"/>
      <c r="G6298" s="1" t="s">
        <v>45</v>
      </c>
      <c r="H6298" s="1" t="s">
        <v>57</v>
      </c>
      <c r="I6298"/>
      <c r="J6298"/>
      <c r="K6298"/>
      <c r="L6298"/>
      <c r="M6298"/>
      <c r="N6298"/>
      <c r="O6298"/>
      <c r="Q6298" t="s">
        <v>25</v>
      </c>
      <c r="R6298" s="1"/>
      <c r="S6298" s="1"/>
      <c r="T6298" s="1" t="s">
        <v>2726</v>
      </c>
      <c r="U6298" s="1" t="s">
        <v>33</v>
      </c>
      <c r="V6298" t="s">
        <v>29</v>
      </c>
      <c r="W6298"/>
      <c r="X6298" t="s">
        <v>30</v>
      </c>
    </row>
    <row r="6299" spans="2:24">
      <c r="B6299" s="2" t="s">
        <v>9442</v>
      </c>
      <c r="C6299" s="1">
        <v>7005305775</v>
      </c>
      <c r="D6299" s="1"/>
      <c r="E6299" s="1"/>
      <c r="F6299" s="1"/>
      <c r="G6299" s="1" t="s">
        <v>72</v>
      </c>
      <c r="H6299" s="1" t="s">
        <v>46</v>
      </c>
      <c r="I6299"/>
      <c r="J6299"/>
      <c r="K6299"/>
      <c r="L6299"/>
      <c r="M6299"/>
      <c r="N6299"/>
      <c r="O6299"/>
      <c r="Q6299" t="s">
        <v>25</v>
      </c>
      <c r="R6299" s="1"/>
      <c r="S6299" s="1"/>
      <c r="T6299" s="1" t="s">
        <v>249</v>
      </c>
      <c r="U6299" s="1" t="s">
        <v>250</v>
      </c>
      <c r="V6299" t="s">
        <v>29</v>
      </c>
      <c r="W6299"/>
      <c r="X6299" t="s">
        <v>30</v>
      </c>
    </row>
    <row r="6300" spans="2:24">
      <c r="B6300" s="2" t="s">
        <v>9443</v>
      </c>
      <c r="C6300" s="1">
        <v>9996252930</v>
      </c>
      <c r="D6300" s="1"/>
      <c r="E6300" s="1"/>
      <c r="F6300" s="1"/>
      <c r="G6300" s="1" t="s">
        <v>45</v>
      </c>
      <c r="H6300" s="1" t="s">
        <v>57</v>
      </c>
      <c r="I6300"/>
      <c r="J6300"/>
      <c r="K6300"/>
      <c r="L6300"/>
      <c r="M6300"/>
      <c r="N6300"/>
      <c r="O6300"/>
      <c r="Q6300" t="s">
        <v>25</v>
      </c>
      <c r="R6300" s="1" t="s">
        <v>9444</v>
      </c>
      <c r="S6300" s="1"/>
      <c r="T6300" s="1" t="s">
        <v>746</v>
      </c>
      <c r="U6300" s="1" t="s">
        <v>78</v>
      </c>
      <c r="V6300" t="s">
        <v>29</v>
      </c>
      <c r="W6300"/>
      <c r="X6300" t="s">
        <v>30</v>
      </c>
    </row>
    <row r="6301" spans="2:24">
      <c r="B6301" s="2" t="s">
        <v>9445</v>
      </c>
      <c r="C6301" s="1">
        <v>9088474628</v>
      </c>
      <c r="D6301" s="1"/>
      <c r="E6301" s="1"/>
      <c r="F6301" s="1"/>
      <c r="G6301" s="1" t="s">
        <v>45</v>
      </c>
      <c r="H6301" s="1" t="s">
        <v>57</v>
      </c>
      <c r="I6301"/>
      <c r="J6301"/>
      <c r="K6301"/>
      <c r="L6301"/>
      <c r="M6301"/>
      <c r="N6301"/>
      <c r="O6301"/>
      <c r="Q6301" t="s">
        <v>25</v>
      </c>
      <c r="R6301" s="1" t="s">
        <v>9446</v>
      </c>
      <c r="S6301" s="1"/>
      <c r="T6301" s="1" t="s">
        <v>5000</v>
      </c>
      <c r="U6301" s="1" t="s">
        <v>70</v>
      </c>
      <c r="V6301" t="s">
        <v>29</v>
      </c>
      <c r="W6301"/>
      <c r="X6301" t="s">
        <v>30</v>
      </c>
    </row>
    <row r="6302" spans="2:24">
      <c r="B6302" s="2" t="s">
        <v>9447</v>
      </c>
      <c r="C6302" s="1">
        <v>9606993399</v>
      </c>
      <c r="D6302" s="1"/>
      <c r="E6302" s="1"/>
      <c r="F6302" s="1"/>
      <c r="G6302" s="1" t="s">
        <v>915</v>
      </c>
      <c r="H6302" s="1" t="s">
        <v>331</v>
      </c>
      <c r="I6302"/>
      <c r="J6302"/>
      <c r="K6302"/>
      <c r="L6302"/>
      <c r="M6302"/>
      <c r="N6302"/>
      <c r="O6302"/>
      <c r="Q6302" t="s">
        <v>25</v>
      </c>
      <c r="R6302" s="1"/>
      <c r="S6302" s="1"/>
      <c r="T6302" s="1" t="s">
        <v>631</v>
      </c>
      <c r="U6302" s="1" t="s">
        <v>102</v>
      </c>
      <c r="V6302" t="s">
        <v>29</v>
      </c>
      <c r="W6302"/>
      <c r="X6302" t="s">
        <v>30</v>
      </c>
    </row>
    <row r="6303" spans="2:24">
      <c r="B6303" s="2" t="s">
        <v>9448</v>
      </c>
      <c r="C6303" s="1">
        <v>9971687875</v>
      </c>
      <c r="D6303" s="1"/>
      <c r="E6303" s="1"/>
      <c r="F6303" s="1"/>
      <c r="G6303" s="1" t="s">
        <v>45</v>
      </c>
      <c r="H6303" s="1" t="s">
        <v>57</v>
      </c>
      <c r="I6303"/>
      <c r="J6303"/>
      <c r="K6303"/>
      <c r="L6303"/>
      <c r="M6303"/>
      <c r="N6303"/>
      <c r="O6303"/>
      <c r="Q6303" t="s">
        <v>25</v>
      </c>
      <c r="R6303" s="1" t="s">
        <v>9449</v>
      </c>
      <c r="S6303" s="1"/>
      <c r="T6303" s="1" t="s">
        <v>301</v>
      </c>
      <c r="U6303" s="1" t="s">
        <v>53</v>
      </c>
      <c r="V6303" t="s">
        <v>29</v>
      </c>
      <c r="W6303"/>
      <c r="X6303" t="s">
        <v>30</v>
      </c>
    </row>
    <row r="6304" spans="2:24">
      <c r="B6304" s="2" t="s">
        <v>9450</v>
      </c>
      <c r="C6304" s="1">
        <v>7669005236</v>
      </c>
      <c r="D6304" s="1"/>
      <c r="E6304" s="1"/>
      <c r="F6304" s="1"/>
      <c r="G6304" s="1" t="s">
        <v>56</v>
      </c>
      <c r="H6304" s="1" t="s">
        <v>46</v>
      </c>
      <c r="I6304"/>
      <c r="J6304"/>
      <c r="K6304"/>
      <c r="L6304"/>
      <c r="M6304"/>
      <c r="N6304"/>
      <c r="O6304"/>
      <c r="Q6304" t="s">
        <v>25</v>
      </c>
      <c r="R6304" s="1" t="s">
        <v>9451</v>
      </c>
      <c r="S6304" s="1"/>
      <c r="T6304" s="1" t="s">
        <v>660</v>
      </c>
      <c r="U6304" s="1" t="s">
        <v>53</v>
      </c>
      <c r="V6304" t="s">
        <v>29</v>
      </c>
      <c r="W6304"/>
      <c r="X6304" t="s">
        <v>30</v>
      </c>
    </row>
    <row r="6305" spans="2:24">
      <c r="B6305" s="2" t="s">
        <v>9452</v>
      </c>
      <c r="C6305" s="1">
        <v>9818458158</v>
      </c>
      <c r="D6305" s="1"/>
      <c r="E6305" s="1"/>
      <c r="F6305" s="1"/>
      <c r="G6305" s="1" t="s">
        <v>45</v>
      </c>
      <c r="H6305" s="1" t="s">
        <v>57</v>
      </c>
      <c r="I6305"/>
      <c r="J6305"/>
      <c r="K6305"/>
      <c r="L6305"/>
      <c r="M6305"/>
      <c r="N6305"/>
      <c r="O6305"/>
      <c r="Q6305" t="s">
        <v>25</v>
      </c>
      <c r="R6305" s="1"/>
      <c r="S6305" s="1"/>
      <c r="T6305" s="1" t="s">
        <v>594</v>
      </c>
      <c r="U6305" s="1" t="s">
        <v>53</v>
      </c>
      <c r="V6305" t="s">
        <v>29</v>
      </c>
      <c r="W6305"/>
      <c r="X6305" t="s">
        <v>30</v>
      </c>
    </row>
    <row r="6306" spans="2:24">
      <c r="B6306" s="2" t="s">
        <v>9453</v>
      </c>
      <c r="C6306" s="1">
        <v>9899999299</v>
      </c>
      <c r="D6306" s="1"/>
      <c r="E6306" s="1"/>
      <c r="F6306" s="1"/>
      <c r="G6306" s="1" t="s">
        <v>146</v>
      </c>
      <c r="H6306" s="1" t="s">
        <v>247</v>
      </c>
      <c r="I6306"/>
      <c r="J6306"/>
      <c r="K6306"/>
      <c r="L6306"/>
      <c r="M6306"/>
      <c r="N6306"/>
      <c r="O6306"/>
      <c r="Q6306" t="s">
        <v>25</v>
      </c>
      <c r="R6306" s="1" t="s">
        <v>9454</v>
      </c>
      <c r="S6306" s="1"/>
      <c r="T6306" s="1" t="s">
        <v>594</v>
      </c>
      <c r="U6306" s="1" t="s">
        <v>53</v>
      </c>
      <c r="V6306" t="s">
        <v>29</v>
      </c>
      <c r="W6306"/>
      <c r="X6306" t="s">
        <v>30</v>
      </c>
    </row>
    <row r="6307" spans="2:24">
      <c r="B6307" s="2" t="s">
        <v>9455</v>
      </c>
      <c r="C6307" s="1">
        <v>9909912186</v>
      </c>
      <c r="D6307" s="1"/>
      <c r="E6307" s="1"/>
      <c r="F6307" s="1"/>
      <c r="G6307" s="1" t="s">
        <v>72</v>
      </c>
      <c r="H6307" s="1" t="s">
        <v>57</v>
      </c>
      <c r="I6307"/>
      <c r="J6307"/>
      <c r="K6307"/>
      <c r="L6307"/>
      <c r="M6307"/>
      <c r="N6307"/>
      <c r="O6307"/>
      <c r="Q6307" t="s">
        <v>25</v>
      </c>
      <c r="R6307" s="1" t="s">
        <v>9456</v>
      </c>
      <c r="S6307" s="1"/>
      <c r="T6307" s="1" t="s">
        <v>558</v>
      </c>
      <c r="U6307" s="1" t="s">
        <v>116</v>
      </c>
      <c r="V6307" t="s">
        <v>29</v>
      </c>
      <c r="W6307"/>
      <c r="X6307" t="s">
        <v>30</v>
      </c>
    </row>
    <row r="6308" spans="2:24">
      <c r="B6308" s="2" t="s">
        <v>9457</v>
      </c>
      <c r="C6308" s="1">
        <v>8329159763</v>
      </c>
      <c r="D6308" s="1"/>
      <c r="E6308" s="1"/>
      <c r="F6308" s="1"/>
      <c r="G6308" s="1" t="s">
        <v>56</v>
      </c>
      <c r="H6308" s="1" t="s">
        <v>57</v>
      </c>
      <c r="I6308"/>
      <c r="J6308"/>
      <c r="K6308"/>
      <c r="L6308"/>
      <c r="M6308"/>
      <c r="N6308"/>
      <c r="O6308"/>
      <c r="Q6308" t="s">
        <v>25</v>
      </c>
      <c r="R6308" s="1"/>
      <c r="S6308" s="1"/>
      <c r="T6308" s="1" t="s">
        <v>211</v>
      </c>
      <c r="U6308" s="1" t="s">
        <v>33</v>
      </c>
      <c r="V6308" t="s">
        <v>29</v>
      </c>
      <c r="W6308"/>
      <c r="X6308" t="s">
        <v>30</v>
      </c>
    </row>
    <row r="6309" spans="2:24">
      <c r="B6309" s="2" t="s">
        <v>9458</v>
      </c>
      <c r="C6309" s="1">
        <v>7641936626</v>
      </c>
      <c r="D6309" s="1"/>
      <c r="E6309" s="1"/>
      <c r="F6309" s="1"/>
      <c r="G6309" s="1" t="s">
        <v>72</v>
      </c>
      <c r="H6309" s="1" t="s">
        <v>57</v>
      </c>
      <c r="I6309"/>
      <c r="J6309"/>
      <c r="K6309"/>
      <c r="L6309"/>
      <c r="M6309"/>
      <c r="N6309"/>
      <c r="O6309"/>
      <c r="Q6309" t="s">
        <v>25</v>
      </c>
      <c r="R6309" s="1" t="s">
        <v>9459</v>
      </c>
      <c r="S6309" s="1"/>
      <c r="T6309" s="1" t="s">
        <v>423</v>
      </c>
      <c r="U6309" s="1" t="s">
        <v>28</v>
      </c>
      <c r="V6309" t="s">
        <v>29</v>
      </c>
      <c r="W6309"/>
      <c r="X6309" t="s">
        <v>30</v>
      </c>
    </row>
    <row r="6310" spans="2:24">
      <c r="B6310" s="2" t="s">
        <v>9460</v>
      </c>
      <c r="C6310" s="1">
        <f>919418018950</f>
        <v>919418018950</v>
      </c>
      <c r="D6310" s="1"/>
      <c r="E6310" s="1"/>
      <c r="F6310" s="1"/>
      <c r="G6310" s="1" t="s">
        <v>45</v>
      </c>
      <c r="H6310" s="1" t="s">
        <v>92</v>
      </c>
      <c r="I6310"/>
      <c r="J6310"/>
      <c r="K6310"/>
      <c r="L6310"/>
      <c r="M6310"/>
      <c r="N6310"/>
      <c r="O6310"/>
      <c r="Q6310" t="s">
        <v>25</v>
      </c>
      <c r="R6310" s="1"/>
      <c r="S6310" s="1"/>
      <c r="T6310" s="1" t="s">
        <v>1632</v>
      </c>
      <c r="U6310" s="1" t="s">
        <v>477</v>
      </c>
      <c r="V6310" t="s">
        <v>29</v>
      </c>
      <c r="W6310"/>
      <c r="X6310" t="s">
        <v>30</v>
      </c>
    </row>
    <row r="6311" spans="2:24">
      <c r="B6311" s="2" t="s">
        <v>9461</v>
      </c>
      <c r="C6311" s="1">
        <v>9899410741</v>
      </c>
      <c r="D6311" s="1"/>
      <c r="E6311" s="1"/>
      <c r="F6311" s="1"/>
      <c r="G6311" s="1" t="s">
        <v>1216</v>
      </c>
      <c r="H6311" s="1" t="s">
        <v>46</v>
      </c>
      <c r="I6311"/>
      <c r="J6311"/>
      <c r="K6311"/>
      <c r="L6311"/>
      <c r="M6311"/>
      <c r="N6311"/>
      <c r="O6311"/>
      <c r="Q6311" t="s">
        <v>25</v>
      </c>
      <c r="R6311" s="1"/>
      <c r="S6311" s="1"/>
      <c r="T6311" s="1" t="s">
        <v>39</v>
      </c>
      <c r="U6311" s="1" t="s">
        <v>28</v>
      </c>
      <c r="V6311" t="s">
        <v>29</v>
      </c>
      <c r="W6311"/>
      <c r="X6311" t="s">
        <v>30</v>
      </c>
    </row>
    <row r="6312" spans="2:24">
      <c r="B6312" s="2" t="s">
        <v>9462</v>
      </c>
      <c r="C6312" s="1">
        <v>9810156036</v>
      </c>
      <c r="D6312" s="1"/>
      <c r="E6312" s="1"/>
      <c r="F6312" s="1"/>
      <c r="G6312" s="1" t="s">
        <v>56</v>
      </c>
      <c r="H6312" s="1" t="s">
        <v>57</v>
      </c>
      <c r="I6312"/>
      <c r="J6312"/>
      <c r="K6312"/>
      <c r="L6312"/>
      <c r="M6312"/>
      <c r="N6312"/>
      <c r="O6312"/>
      <c r="Q6312" t="s">
        <v>25</v>
      </c>
      <c r="R6312" s="1" t="s">
        <v>9463</v>
      </c>
      <c r="S6312" s="1"/>
      <c r="T6312" s="1" t="s">
        <v>73</v>
      </c>
      <c r="U6312" s="1" t="s">
        <v>53</v>
      </c>
      <c r="V6312" t="s">
        <v>29</v>
      </c>
      <c r="W6312"/>
      <c r="X6312" t="s">
        <v>30</v>
      </c>
    </row>
    <row r="6313" spans="2:24">
      <c r="B6313" s="2" t="s">
        <v>9464</v>
      </c>
      <c r="C6313" s="1">
        <v>7617510509</v>
      </c>
      <c r="D6313" s="1"/>
      <c r="E6313" s="1"/>
      <c r="F6313" s="1"/>
      <c r="G6313" s="1" t="s">
        <v>56</v>
      </c>
      <c r="H6313" s="1" t="s">
        <v>46</v>
      </c>
      <c r="I6313"/>
      <c r="J6313"/>
      <c r="K6313"/>
      <c r="L6313"/>
      <c r="M6313"/>
      <c r="N6313"/>
      <c r="O6313"/>
      <c r="Q6313" t="s">
        <v>25</v>
      </c>
      <c r="R6313" s="1" t="s">
        <v>9465</v>
      </c>
      <c r="S6313" s="1"/>
      <c r="T6313" s="1" t="s">
        <v>232</v>
      </c>
      <c r="U6313" s="1" t="s">
        <v>78</v>
      </c>
      <c r="V6313" t="s">
        <v>29</v>
      </c>
      <c r="W6313"/>
      <c r="X6313" t="s">
        <v>30</v>
      </c>
    </row>
    <row r="6314" spans="2:24">
      <c r="B6314" s="2" t="s">
        <v>9466</v>
      </c>
      <c r="C6314" s="1">
        <v>9013424547</v>
      </c>
      <c r="D6314" s="1"/>
      <c r="E6314" s="1"/>
      <c r="F6314" s="1"/>
      <c r="G6314" s="1" t="s">
        <v>72</v>
      </c>
      <c r="H6314" s="1" t="s">
        <v>4543</v>
      </c>
      <c r="I6314"/>
      <c r="J6314"/>
      <c r="K6314"/>
      <c r="L6314"/>
      <c r="M6314"/>
      <c r="N6314"/>
      <c r="O6314"/>
      <c r="Q6314" t="s">
        <v>25</v>
      </c>
      <c r="R6314" s="1" t="s">
        <v>9467</v>
      </c>
      <c r="S6314" s="1"/>
      <c r="T6314" s="1" t="s">
        <v>423</v>
      </c>
      <c r="U6314" s="1" t="s">
        <v>28</v>
      </c>
      <c r="V6314" t="s">
        <v>29</v>
      </c>
      <c r="W6314"/>
      <c r="X6314" t="s">
        <v>30</v>
      </c>
    </row>
    <row r="6315" spans="2:24">
      <c r="B6315" s="2" t="s">
        <v>9468</v>
      </c>
      <c r="C6315" s="1">
        <v>9673360665</v>
      </c>
      <c r="D6315" s="1"/>
      <c r="E6315" s="1"/>
      <c r="F6315" s="1"/>
      <c r="G6315" s="1" t="s">
        <v>45</v>
      </c>
      <c r="H6315" s="1" t="s">
        <v>331</v>
      </c>
      <c r="I6315"/>
      <c r="J6315"/>
      <c r="K6315"/>
      <c r="L6315"/>
      <c r="M6315"/>
      <c r="N6315"/>
      <c r="O6315"/>
      <c r="Q6315" t="s">
        <v>25</v>
      </c>
      <c r="R6315" s="1"/>
      <c r="S6315" s="1"/>
      <c r="T6315" s="1" t="s">
        <v>480</v>
      </c>
      <c r="U6315" s="1" t="s">
        <v>33</v>
      </c>
      <c r="V6315" t="s">
        <v>29</v>
      </c>
      <c r="W6315"/>
      <c r="X6315" t="s">
        <v>30</v>
      </c>
    </row>
    <row r="6316" spans="2:24">
      <c r="B6316" s="2" t="s">
        <v>9469</v>
      </c>
      <c r="C6316" s="1">
        <v>9835872076</v>
      </c>
      <c r="D6316" s="1"/>
      <c r="E6316" s="1"/>
      <c r="F6316" s="1"/>
      <c r="G6316" s="1" t="s">
        <v>146</v>
      </c>
      <c r="H6316" s="1" t="s">
        <v>247</v>
      </c>
      <c r="I6316"/>
      <c r="J6316"/>
      <c r="K6316"/>
      <c r="L6316"/>
      <c r="M6316"/>
      <c r="N6316"/>
      <c r="O6316"/>
      <c r="Q6316" t="s">
        <v>25</v>
      </c>
      <c r="R6316" s="1" t="s">
        <v>9470</v>
      </c>
      <c r="S6316" s="1"/>
      <c r="T6316" s="1" t="s">
        <v>849</v>
      </c>
      <c r="U6316" s="1" t="s">
        <v>284</v>
      </c>
      <c r="V6316" t="s">
        <v>29</v>
      </c>
      <c r="W6316"/>
      <c r="X6316" t="s">
        <v>30</v>
      </c>
    </row>
    <row r="6317" spans="2:24">
      <c r="B6317" s="2" t="s">
        <v>9471</v>
      </c>
      <c r="C6317" s="1">
        <v>9415405412</v>
      </c>
      <c r="D6317" s="1"/>
      <c r="E6317" s="1"/>
      <c r="F6317" s="1"/>
      <c r="G6317" s="1" t="s">
        <v>146</v>
      </c>
      <c r="H6317" s="1" t="s">
        <v>57</v>
      </c>
      <c r="I6317"/>
      <c r="J6317"/>
      <c r="K6317"/>
      <c r="L6317"/>
      <c r="M6317"/>
      <c r="N6317"/>
      <c r="O6317"/>
      <c r="Q6317" t="s">
        <v>25</v>
      </c>
      <c r="R6317" s="1"/>
      <c r="S6317" s="1"/>
      <c r="T6317" s="1" t="s">
        <v>670</v>
      </c>
      <c r="U6317" s="1" t="s">
        <v>28</v>
      </c>
      <c r="V6317" t="s">
        <v>29</v>
      </c>
      <c r="W6317"/>
      <c r="X6317" t="s">
        <v>30</v>
      </c>
    </row>
    <row r="6318" spans="2:24">
      <c r="B6318" s="2" t="s">
        <v>9472</v>
      </c>
      <c r="C6318" s="1">
        <v>9860564974</v>
      </c>
      <c r="D6318" s="1"/>
      <c r="E6318" s="1"/>
      <c r="F6318" s="1"/>
      <c r="G6318" s="1" t="s">
        <v>45</v>
      </c>
      <c r="H6318" s="1" t="s">
        <v>57</v>
      </c>
      <c r="I6318"/>
      <c r="J6318"/>
      <c r="K6318"/>
      <c r="L6318"/>
      <c r="M6318"/>
      <c r="N6318"/>
      <c r="O6318"/>
      <c r="Q6318" t="s">
        <v>25</v>
      </c>
      <c r="R6318" s="1"/>
      <c r="S6318" s="1"/>
      <c r="T6318" s="1" t="s">
        <v>500</v>
      </c>
      <c r="U6318" s="1" t="s">
        <v>33</v>
      </c>
      <c r="V6318" t="s">
        <v>29</v>
      </c>
      <c r="W6318"/>
      <c r="X6318" t="s">
        <v>30</v>
      </c>
    </row>
    <row r="6319" spans="2:24">
      <c r="B6319" s="2" t="s">
        <v>9473</v>
      </c>
      <c r="C6319" s="1">
        <v>9311117191</v>
      </c>
      <c r="D6319" s="1"/>
      <c r="E6319" s="1"/>
      <c r="F6319" s="1"/>
      <c r="G6319" s="1" t="s">
        <v>56</v>
      </c>
      <c r="H6319" s="1" t="s">
        <v>46</v>
      </c>
      <c r="I6319"/>
      <c r="J6319"/>
      <c r="K6319"/>
      <c r="L6319"/>
      <c r="M6319"/>
      <c r="N6319"/>
      <c r="O6319"/>
      <c r="Q6319" t="s">
        <v>25</v>
      </c>
      <c r="R6319" s="1" t="s">
        <v>9474</v>
      </c>
      <c r="S6319" s="1"/>
      <c r="T6319" s="1" t="s">
        <v>301</v>
      </c>
      <c r="U6319" s="1" t="s">
        <v>53</v>
      </c>
      <c r="V6319" t="s">
        <v>29</v>
      </c>
      <c r="W6319"/>
      <c r="X6319" t="s">
        <v>30</v>
      </c>
    </row>
    <row r="6320" spans="2:24">
      <c r="B6320" s="2" t="s">
        <v>9475</v>
      </c>
      <c r="C6320" s="1">
        <f>918016811720</f>
        <v>918016811720</v>
      </c>
      <c r="D6320" s="1"/>
      <c r="E6320" s="1"/>
      <c r="F6320" s="1"/>
      <c r="G6320" s="1" t="s">
        <v>56</v>
      </c>
      <c r="H6320" s="1" t="s">
        <v>476</v>
      </c>
      <c r="I6320"/>
      <c r="J6320"/>
      <c r="K6320"/>
      <c r="L6320"/>
      <c r="M6320"/>
      <c r="N6320"/>
      <c r="O6320"/>
      <c r="Q6320" t="s">
        <v>25</v>
      </c>
      <c r="R6320" s="1"/>
      <c r="S6320" s="1"/>
      <c r="T6320" s="1" t="s">
        <v>389</v>
      </c>
      <c r="U6320" s="1" t="s">
        <v>70</v>
      </c>
      <c r="V6320" t="s">
        <v>29</v>
      </c>
      <c r="W6320"/>
      <c r="X6320" t="s">
        <v>30</v>
      </c>
    </row>
    <row r="6321" spans="2:24">
      <c r="B6321" s="2" t="s">
        <v>9476</v>
      </c>
      <c r="C6321" s="1">
        <v>8979373136</v>
      </c>
      <c r="D6321" s="1"/>
      <c r="E6321" s="1"/>
      <c r="F6321" s="1"/>
      <c r="G6321" s="1" t="s">
        <v>146</v>
      </c>
      <c r="H6321" s="1" t="s">
        <v>247</v>
      </c>
      <c r="I6321"/>
      <c r="J6321"/>
      <c r="K6321"/>
      <c r="L6321"/>
      <c r="M6321"/>
      <c r="N6321"/>
      <c r="O6321"/>
      <c r="Q6321" t="s">
        <v>25</v>
      </c>
      <c r="R6321" s="1" t="s">
        <v>9477</v>
      </c>
      <c r="S6321" s="1"/>
      <c r="T6321" s="1" t="s">
        <v>6650</v>
      </c>
      <c r="U6321" s="1" t="s">
        <v>28</v>
      </c>
      <c r="V6321" t="s">
        <v>29</v>
      </c>
      <c r="W6321"/>
      <c r="X6321" t="s">
        <v>30</v>
      </c>
    </row>
    <row r="6322" spans="2:24">
      <c r="B6322" s="2" t="s">
        <v>9478</v>
      </c>
      <c r="C6322" s="1">
        <v>7521006960</v>
      </c>
      <c r="D6322" s="1"/>
      <c r="E6322" s="1"/>
      <c r="F6322" s="1"/>
      <c r="G6322" s="1" t="s">
        <v>146</v>
      </c>
      <c r="H6322" s="1" t="s">
        <v>331</v>
      </c>
      <c r="I6322"/>
      <c r="J6322"/>
      <c r="K6322"/>
      <c r="L6322"/>
      <c r="M6322"/>
      <c r="N6322"/>
      <c r="O6322"/>
      <c r="Q6322" t="s">
        <v>25</v>
      </c>
      <c r="R6322" s="1" t="s">
        <v>9479</v>
      </c>
      <c r="S6322" s="1"/>
      <c r="T6322" s="1" t="s">
        <v>2416</v>
      </c>
      <c r="U6322" s="1" t="s">
        <v>28</v>
      </c>
      <c r="V6322" t="s">
        <v>29</v>
      </c>
      <c r="W6322"/>
      <c r="X6322" t="s">
        <v>30</v>
      </c>
    </row>
    <row r="6323" spans="2:24">
      <c r="B6323" s="2" t="s">
        <v>9480</v>
      </c>
      <c r="C6323" s="1">
        <v>9835066359</v>
      </c>
      <c r="D6323" s="1"/>
      <c r="E6323" s="1"/>
      <c r="F6323" s="1"/>
      <c r="G6323" s="1" t="s">
        <v>45</v>
      </c>
      <c r="H6323" s="1" t="s">
        <v>695</v>
      </c>
      <c r="I6323"/>
      <c r="J6323"/>
      <c r="K6323"/>
      <c r="L6323"/>
      <c r="M6323"/>
      <c r="N6323"/>
      <c r="O6323"/>
      <c r="Q6323" t="s">
        <v>25</v>
      </c>
      <c r="R6323" s="1"/>
      <c r="S6323" s="1"/>
      <c r="T6323" s="1" t="s">
        <v>849</v>
      </c>
      <c r="U6323" s="1" t="s">
        <v>284</v>
      </c>
      <c r="V6323" t="s">
        <v>29</v>
      </c>
      <c r="W6323"/>
      <c r="X6323" t="s">
        <v>30</v>
      </c>
    </row>
    <row r="6324" spans="2:24">
      <c r="B6324" s="2" t="s">
        <v>9481</v>
      </c>
      <c r="C6324" s="1">
        <v>8793786474</v>
      </c>
      <c r="D6324" s="1"/>
      <c r="E6324" s="1"/>
      <c r="F6324" s="1"/>
      <c r="G6324" s="1" t="s">
        <v>72</v>
      </c>
      <c r="H6324" s="1" t="s">
        <v>46</v>
      </c>
      <c r="I6324"/>
      <c r="J6324"/>
      <c r="K6324"/>
      <c r="L6324"/>
      <c r="M6324"/>
      <c r="N6324"/>
      <c r="O6324"/>
      <c r="Q6324" t="s">
        <v>25</v>
      </c>
      <c r="R6324" s="1" t="s">
        <v>9482</v>
      </c>
      <c r="S6324" s="1"/>
      <c r="T6324" s="1" t="s">
        <v>305</v>
      </c>
      <c r="U6324" s="1" t="s">
        <v>33</v>
      </c>
      <c r="V6324" t="s">
        <v>29</v>
      </c>
      <c r="W6324"/>
      <c r="X6324" t="s">
        <v>30</v>
      </c>
    </row>
    <row r="6325" spans="2:24">
      <c r="B6325" s="2" t="s">
        <v>9483</v>
      </c>
      <c r="C6325" s="1">
        <v>7005624038</v>
      </c>
      <c r="D6325" s="1"/>
      <c r="E6325" s="1"/>
      <c r="F6325" s="1"/>
      <c r="G6325" s="1" t="s">
        <v>45</v>
      </c>
      <c r="H6325" s="1" t="s">
        <v>331</v>
      </c>
      <c r="I6325"/>
      <c r="J6325"/>
      <c r="K6325"/>
      <c r="L6325"/>
      <c r="M6325"/>
      <c r="N6325"/>
      <c r="O6325"/>
      <c r="Q6325" t="s">
        <v>25</v>
      </c>
      <c r="R6325" s="1" t="s">
        <v>9484</v>
      </c>
      <c r="S6325" s="1"/>
      <c r="T6325" s="1" t="s">
        <v>9485</v>
      </c>
      <c r="U6325" s="1" t="s">
        <v>50</v>
      </c>
      <c r="V6325" t="s">
        <v>29</v>
      </c>
      <c r="W6325"/>
      <c r="X6325" t="s">
        <v>30</v>
      </c>
    </row>
    <row r="6326" spans="2:24">
      <c r="B6326" s="2" t="s">
        <v>9486</v>
      </c>
      <c r="C6326" s="1">
        <v>9886063573</v>
      </c>
      <c r="D6326" s="1"/>
      <c r="E6326" s="1"/>
      <c r="F6326" s="1"/>
      <c r="G6326" s="1" t="s">
        <v>72</v>
      </c>
      <c r="H6326" s="1" t="s">
        <v>46</v>
      </c>
      <c r="I6326"/>
      <c r="J6326"/>
      <c r="K6326"/>
      <c r="L6326"/>
      <c r="M6326"/>
      <c r="N6326"/>
      <c r="O6326"/>
      <c r="Q6326" t="s">
        <v>25</v>
      </c>
      <c r="R6326" s="1" t="s">
        <v>9487</v>
      </c>
      <c r="S6326" s="1"/>
      <c r="T6326" s="1" t="s">
        <v>744</v>
      </c>
      <c r="U6326" s="1" t="s">
        <v>102</v>
      </c>
      <c r="V6326" t="s">
        <v>29</v>
      </c>
      <c r="W6326"/>
      <c r="X6326" t="s">
        <v>30</v>
      </c>
    </row>
    <row r="6327" spans="2:24">
      <c r="B6327" s="2" t="s">
        <v>9488</v>
      </c>
      <c r="C6327" s="1">
        <v>7291839289</v>
      </c>
      <c r="D6327" s="1"/>
      <c r="E6327" s="1"/>
      <c r="F6327" s="1"/>
      <c r="G6327" s="1" t="s">
        <v>72</v>
      </c>
      <c r="H6327" s="1" t="s">
        <v>46</v>
      </c>
      <c r="I6327"/>
      <c r="J6327"/>
      <c r="K6327"/>
      <c r="L6327"/>
      <c r="M6327"/>
      <c r="N6327"/>
      <c r="O6327"/>
      <c r="Q6327" t="s">
        <v>25</v>
      </c>
      <c r="R6327" s="1"/>
      <c r="S6327" s="1"/>
      <c r="T6327" s="1" t="s">
        <v>301</v>
      </c>
      <c r="U6327" s="1" t="s">
        <v>53</v>
      </c>
      <c r="V6327" t="s">
        <v>29</v>
      </c>
      <c r="W6327"/>
      <c r="X6327" t="s">
        <v>30</v>
      </c>
    </row>
    <row r="6328" spans="2:24">
      <c r="B6328" s="2" t="s">
        <v>9489</v>
      </c>
      <c r="C6328" s="1">
        <v>9704893866</v>
      </c>
      <c r="D6328" s="1"/>
      <c r="E6328" s="1"/>
      <c r="F6328" s="1"/>
      <c r="G6328" s="1" t="s">
        <v>230</v>
      </c>
      <c r="H6328" s="1" t="s">
        <v>57</v>
      </c>
      <c r="I6328"/>
      <c r="J6328"/>
      <c r="K6328"/>
      <c r="L6328"/>
      <c r="M6328"/>
      <c r="N6328"/>
      <c r="O6328"/>
      <c r="Q6328" t="s">
        <v>25</v>
      </c>
      <c r="R6328" s="1" t="s">
        <v>9490</v>
      </c>
      <c r="S6328" s="1"/>
      <c r="T6328" s="1" t="s">
        <v>184</v>
      </c>
      <c r="U6328" s="1" t="s">
        <v>185</v>
      </c>
      <c r="V6328" t="s">
        <v>29</v>
      </c>
      <c r="W6328"/>
      <c r="X6328" t="s">
        <v>30</v>
      </c>
    </row>
    <row r="6329" spans="2:24">
      <c r="B6329" s="2" t="s">
        <v>9491</v>
      </c>
      <c r="C6329" s="1">
        <v>8867783270</v>
      </c>
      <c r="D6329" s="1"/>
      <c r="E6329" s="1"/>
      <c r="F6329" s="1"/>
      <c r="G6329" s="1" t="s">
        <v>72</v>
      </c>
      <c r="H6329" s="1" t="s">
        <v>46</v>
      </c>
      <c r="I6329"/>
      <c r="J6329"/>
      <c r="K6329"/>
      <c r="L6329"/>
      <c r="M6329"/>
      <c r="N6329"/>
      <c r="O6329"/>
      <c r="Q6329" t="s">
        <v>25</v>
      </c>
      <c r="R6329" s="1" t="s">
        <v>9492</v>
      </c>
      <c r="S6329" s="1"/>
      <c r="T6329" s="1" t="s">
        <v>6068</v>
      </c>
      <c r="U6329" s="1" t="s">
        <v>102</v>
      </c>
      <c r="V6329" t="s">
        <v>29</v>
      </c>
      <c r="W6329"/>
      <c r="X6329" t="s">
        <v>30</v>
      </c>
    </row>
    <row r="6330" spans="2:24">
      <c r="B6330" s="2" t="s">
        <v>9493</v>
      </c>
      <c r="C6330" s="1">
        <v>8800405678</v>
      </c>
      <c r="D6330" s="1"/>
      <c r="E6330" s="1"/>
      <c r="F6330" s="1"/>
      <c r="G6330" s="1" t="s">
        <v>72</v>
      </c>
      <c r="H6330" s="1" t="s">
        <v>46</v>
      </c>
      <c r="I6330"/>
      <c r="J6330"/>
      <c r="K6330"/>
      <c r="L6330"/>
      <c r="M6330"/>
      <c r="N6330"/>
      <c r="O6330"/>
      <c r="Q6330" t="s">
        <v>25</v>
      </c>
      <c r="R6330" s="1" t="s">
        <v>9494</v>
      </c>
      <c r="S6330" s="1"/>
      <c r="T6330" s="1" t="s">
        <v>264</v>
      </c>
      <c r="U6330" s="1" t="s">
        <v>28</v>
      </c>
      <c r="V6330" t="s">
        <v>29</v>
      </c>
      <c r="W6330"/>
      <c r="X6330" t="s">
        <v>30</v>
      </c>
    </row>
    <row r="6331" spans="2:24">
      <c r="B6331" s="2" t="s">
        <v>9495</v>
      </c>
      <c r="C6331" s="1">
        <v>9717939998</v>
      </c>
      <c r="D6331" s="1"/>
      <c r="E6331" s="1"/>
      <c r="F6331" s="1"/>
      <c r="G6331" s="1" t="s">
        <v>146</v>
      </c>
      <c r="H6331" s="1" t="s">
        <v>476</v>
      </c>
      <c r="I6331"/>
      <c r="J6331"/>
      <c r="K6331"/>
      <c r="L6331"/>
      <c r="M6331"/>
      <c r="N6331"/>
      <c r="O6331"/>
      <c r="Q6331" t="s">
        <v>25</v>
      </c>
      <c r="R6331" s="1" t="s">
        <v>9496</v>
      </c>
      <c r="S6331" s="1"/>
      <c r="T6331" s="1" t="s">
        <v>84</v>
      </c>
      <c r="U6331" s="1" t="s">
        <v>53</v>
      </c>
      <c r="V6331" t="s">
        <v>29</v>
      </c>
      <c r="W6331"/>
      <c r="X6331" t="s">
        <v>30</v>
      </c>
    </row>
    <row r="6332" spans="2:24">
      <c r="B6332" s="2" t="s">
        <v>9497</v>
      </c>
      <c r="C6332" s="1">
        <v>9990063418</v>
      </c>
      <c r="D6332" s="1"/>
      <c r="E6332" s="1"/>
      <c r="F6332" s="1"/>
      <c r="G6332" s="1" t="s">
        <v>146</v>
      </c>
      <c r="H6332" s="1" t="s">
        <v>476</v>
      </c>
      <c r="I6332"/>
      <c r="J6332"/>
      <c r="K6332"/>
      <c r="L6332"/>
      <c r="M6332"/>
      <c r="N6332"/>
      <c r="O6332"/>
      <c r="Q6332" t="s">
        <v>25</v>
      </c>
      <c r="R6332" s="1" t="s">
        <v>9498</v>
      </c>
      <c r="S6332" s="1"/>
      <c r="T6332" s="1" t="s">
        <v>93</v>
      </c>
      <c r="U6332" s="1" t="s">
        <v>53</v>
      </c>
      <c r="V6332" t="s">
        <v>29</v>
      </c>
      <c r="W6332"/>
      <c r="X6332" t="s">
        <v>30</v>
      </c>
    </row>
    <row r="6333" spans="2:24">
      <c r="B6333" s="2" t="s">
        <v>9499</v>
      </c>
      <c r="C6333" s="1">
        <v>8090653112</v>
      </c>
      <c r="D6333" s="1"/>
      <c r="E6333" s="1"/>
      <c r="F6333" s="1"/>
      <c r="G6333" s="1" t="s">
        <v>146</v>
      </c>
      <c r="H6333" s="1" t="s">
        <v>476</v>
      </c>
      <c r="I6333"/>
      <c r="J6333"/>
      <c r="K6333"/>
      <c r="L6333"/>
      <c r="M6333"/>
      <c r="N6333"/>
      <c r="O6333"/>
      <c r="Q6333" t="s">
        <v>25</v>
      </c>
      <c r="R6333" s="1"/>
      <c r="S6333" s="1"/>
      <c r="T6333" s="1" t="s">
        <v>333</v>
      </c>
      <c r="U6333" s="1" t="s">
        <v>28</v>
      </c>
      <c r="V6333" t="s">
        <v>29</v>
      </c>
      <c r="W6333"/>
      <c r="X6333" t="s">
        <v>30</v>
      </c>
    </row>
    <row r="6334" spans="2:24">
      <c r="B6334" s="2" t="s">
        <v>9500</v>
      </c>
      <c r="C6334" s="1">
        <v>9871528369</v>
      </c>
      <c r="D6334" s="1"/>
      <c r="E6334" s="1"/>
      <c r="F6334" s="1"/>
      <c r="G6334" s="1" t="s">
        <v>146</v>
      </c>
      <c r="H6334" s="1" t="s">
        <v>247</v>
      </c>
      <c r="I6334"/>
      <c r="J6334"/>
      <c r="K6334"/>
      <c r="L6334"/>
      <c r="M6334"/>
      <c r="N6334"/>
      <c r="O6334"/>
      <c r="Q6334" t="s">
        <v>25</v>
      </c>
      <c r="R6334" s="1"/>
      <c r="S6334" s="1"/>
      <c r="T6334" s="1" t="s">
        <v>301</v>
      </c>
      <c r="U6334" s="1" t="s">
        <v>53</v>
      </c>
      <c r="V6334" t="s">
        <v>29</v>
      </c>
      <c r="W6334"/>
      <c r="X6334" t="s">
        <v>30</v>
      </c>
    </row>
    <row r="6335" spans="2:24">
      <c r="B6335" s="2" t="s">
        <v>9501</v>
      </c>
      <c r="C6335" s="1">
        <v>9810700375</v>
      </c>
      <c r="D6335" s="1"/>
      <c r="E6335" s="1"/>
      <c r="F6335" s="1"/>
      <c r="G6335" s="1" t="s">
        <v>146</v>
      </c>
      <c r="H6335" s="1" t="s">
        <v>247</v>
      </c>
      <c r="I6335"/>
      <c r="J6335"/>
      <c r="K6335"/>
      <c r="L6335"/>
      <c r="M6335"/>
      <c r="N6335"/>
      <c r="O6335"/>
      <c r="Q6335" t="s">
        <v>25</v>
      </c>
      <c r="R6335" s="1" t="s">
        <v>9502</v>
      </c>
      <c r="S6335" s="1"/>
      <c r="T6335" s="1" t="s">
        <v>73</v>
      </c>
      <c r="U6335" s="1" t="s">
        <v>53</v>
      </c>
      <c r="V6335" t="s">
        <v>29</v>
      </c>
      <c r="W6335"/>
      <c r="X6335" t="s">
        <v>30</v>
      </c>
    </row>
    <row r="6336" spans="2:24">
      <c r="B6336" s="2" t="s">
        <v>9503</v>
      </c>
      <c r="C6336" s="1">
        <f>919760787500</f>
        <v>919760787500</v>
      </c>
      <c r="D6336" s="1"/>
      <c r="E6336" s="1"/>
      <c r="F6336" s="1"/>
      <c r="G6336" s="1" t="s">
        <v>146</v>
      </c>
      <c r="H6336" s="1" t="s">
        <v>331</v>
      </c>
      <c r="I6336"/>
      <c r="J6336"/>
      <c r="K6336"/>
      <c r="L6336"/>
      <c r="M6336"/>
      <c r="N6336"/>
      <c r="O6336"/>
      <c r="Q6336" t="s">
        <v>25</v>
      </c>
      <c r="R6336" s="1" t="s">
        <v>9504</v>
      </c>
      <c r="S6336" s="1"/>
      <c r="T6336" s="1" t="s">
        <v>2000</v>
      </c>
      <c r="U6336" s="1" t="s">
        <v>289</v>
      </c>
      <c r="V6336" t="s">
        <v>29</v>
      </c>
      <c r="W6336"/>
      <c r="X6336" t="s">
        <v>30</v>
      </c>
    </row>
    <row r="6337" spans="2:24">
      <c r="B6337" s="2" t="s">
        <v>9505</v>
      </c>
      <c r="C6337" s="1">
        <v>7505773413</v>
      </c>
      <c r="D6337" s="1"/>
      <c r="E6337" s="1"/>
      <c r="F6337" s="1"/>
      <c r="G6337" s="1" t="s">
        <v>146</v>
      </c>
      <c r="H6337" s="1" t="s">
        <v>57</v>
      </c>
      <c r="I6337"/>
      <c r="J6337"/>
      <c r="K6337"/>
      <c r="L6337"/>
      <c r="M6337"/>
      <c r="N6337"/>
      <c r="O6337"/>
      <c r="Q6337" t="s">
        <v>25</v>
      </c>
      <c r="R6337" s="1"/>
      <c r="S6337" s="1"/>
      <c r="T6337" s="1" t="s">
        <v>288</v>
      </c>
      <c r="U6337" s="1" t="s">
        <v>289</v>
      </c>
      <c r="V6337" t="s">
        <v>29</v>
      </c>
      <c r="W6337"/>
      <c r="X6337" t="s">
        <v>30</v>
      </c>
    </row>
    <row r="6338" spans="2:24">
      <c r="B6338" s="2" t="s">
        <v>9506</v>
      </c>
      <c r="C6338" s="1">
        <v>7017202854</v>
      </c>
      <c r="D6338" s="1"/>
      <c r="E6338" s="1"/>
      <c r="F6338" s="1"/>
      <c r="G6338" s="1" t="s">
        <v>146</v>
      </c>
      <c r="H6338" s="1" t="s">
        <v>476</v>
      </c>
      <c r="I6338"/>
      <c r="J6338"/>
      <c r="K6338"/>
      <c r="L6338"/>
      <c r="M6338"/>
      <c r="N6338"/>
      <c r="O6338"/>
      <c r="Q6338" t="s">
        <v>25</v>
      </c>
      <c r="R6338" s="1"/>
      <c r="S6338" s="1"/>
      <c r="T6338" s="1" t="s">
        <v>380</v>
      </c>
      <c r="U6338" s="1" t="s">
        <v>28</v>
      </c>
      <c r="V6338" t="s">
        <v>29</v>
      </c>
      <c r="W6338"/>
      <c r="X6338" t="s">
        <v>30</v>
      </c>
    </row>
    <row r="6339" spans="2:24">
      <c r="B6339" s="2" t="s">
        <v>9507</v>
      </c>
      <c r="C6339" s="1">
        <v>9011387484</v>
      </c>
      <c r="D6339" s="1"/>
      <c r="E6339" s="1"/>
      <c r="F6339" s="1"/>
      <c r="G6339" s="1" t="s">
        <v>146</v>
      </c>
      <c r="H6339" s="1" t="s">
        <v>476</v>
      </c>
      <c r="I6339"/>
      <c r="J6339"/>
      <c r="K6339"/>
      <c r="L6339"/>
      <c r="M6339"/>
      <c r="N6339"/>
      <c r="O6339"/>
      <c r="Q6339" t="s">
        <v>25</v>
      </c>
      <c r="R6339" s="1" t="s">
        <v>9508</v>
      </c>
      <c r="S6339" s="1"/>
      <c r="T6339" s="1" t="s">
        <v>3036</v>
      </c>
      <c r="U6339" s="1" t="s">
        <v>33</v>
      </c>
      <c r="V6339" t="s">
        <v>29</v>
      </c>
      <c r="W6339"/>
      <c r="X6339" t="s">
        <v>30</v>
      </c>
    </row>
    <row r="6340" spans="2:24">
      <c r="B6340" s="2" t="s">
        <v>9509</v>
      </c>
      <c r="C6340" s="1">
        <v>971563000000</v>
      </c>
      <c r="D6340" s="1"/>
      <c r="E6340" s="1"/>
      <c r="F6340" s="1"/>
      <c r="G6340" s="1" t="s">
        <v>146</v>
      </c>
      <c r="H6340" s="1" t="s">
        <v>247</v>
      </c>
      <c r="I6340"/>
      <c r="J6340"/>
      <c r="K6340"/>
      <c r="L6340"/>
      <c r="M6340"/>
      <c r="N6340"/>
      <c r="O6340"/>
      <c r="Q6340" t="s">
        <v>25</v>
      </c>
      <c r="R6340" s="1" t="s">
        <v>9510</v>
      </c>
      <c r="S6340" s="1"/>
      <c r="T6340" s="1" t="s">
        <v>9511</v>
      </c>
      <c r="U6340" s="1" t="s">
        <v>9364</v>
      </c>
      <c r="V6340" t="s">
        <v>29</v>
      </c>
      <c r="W6340"/>
      <c r="X6340" t="s">
        <v>30</v>
      </c>
    </row>
    <row r="6341" spans="2:24">
      <c r="B6341" s="2" t="s">
        <v>9512</v>
      </c>
      <c r="C6341" s="1">
        <v>9864079703</v>
      </c>
      <c r="D6341" s="1"/>
      <c r="E6341" s="1"/>
      <c r="F6341" s="1"/>
      <c r="G6341" s="1" t="s">
        <v>45</v>
      </c>
      <c r="H6341" s="1" t="s">
        <v>247</v>
      </c>
      <c r="I6341"/>
      <c r="J6341"/>
      <c r="K6341"/>
      <c r="L6341"/>
      <c r="M6341"/>
      <c r="N6341"/>
      <c r="O6341"/>
      <c r="Q6341" t="s">
        <v>25</v>
      </c>
      <c r="R6341" s="1"/>
      <c r="S6341" s="1"/>
      <c r="T6341" s="1" t="s">
        <v>1896</v>
      </c>
      <c r="U6341" s="1" t="s">
        <v>37</v>
      </c>
      <c r="V6341" t="s">
        <v>29</v>
      </c>
      <c r="W6341"/>
      <c r="X6341" t="s">
        <v>30</v>
      </c>
    </row>
    <row r="6342" spans="2:24">
      <c r="B6342" s="2" t="s">
        <v>9513</v>
      </c>
      <c r="C6342" s="1">
        <v>8709580545</v>
      </c>
      <c r="D6342" s="1"/>
      <c r="E6342" s="1"/>
      <c r="F6342" s="1"/>
      <c r="G6342" s="1" t="s">
        <v>146</v>
      </c>
      <c r="H6342" s="1" t="s">
        <v>247</v>
      </c>
      <c r="I6342"/>
      <c r="J6342"/>
      <c r="K6342"/>
      <c r="L6342"/>
      <c r="M6342"/>
      <c r="N6342"/>
      <c r="O6342"/>
      <c r="Q6342" t="s">
        <v>25</v>
      </c>
      <c r="R6342" s="1" t="s">
        <v>9514</v>
      </c>
      <c r="S6342" s="1"/>
      <c r="T6342" s="1" t="s">
        <v>849</v>
      </c>
      <c r="U6342" s="1" t="s">
        <v>284</v>
      </c>
      <c r="V6342" t="s">
        <v>29</v>
      </c>
      <c r="W6342"/>
      <c r="X6342" t="s">
        <v>30</v>
      </c>
    </row>
    <row r="6343" spans="2:24">
      <c r="B6343" s="2" t="s">
        <v>9515</v>
      </c>
      <c r="C6343" s="1">
        <v>9419214134</v>
      </c>
      <c r="D6343" s="1"/>
      <c r="E6343" s="1"/>
      <c r="F6343" s="1"/>
      <c r="G6343" s="1" t="s">
        <v>45</v>
      </c>
      <c r="H6343" s="1" t="s">
        <v>476</v>
      </c>
      <c r="I6343"/>
      <c r="J6343"/>
      <c r="K6343"/>
      <c r="L6343"/>
      <c r="M6343"/>
      <c r="N6343"/>
      <c r="O6343"/>
      <c r="Q6343" t="s">
        <v>25</v>
      </c>
      <c r="R6343" s="1"/>
      <c r="S6343" s="1"/>
      <c r="T6343" s="1" t="s">
        <v>1959</v>
      </c>
      <c r="U6343" s="1" t="s">
        <v>148</v>
      </c>
      <c r="V6343" t="s">
        <v>29</v>
      </c>
      <c r="W6343"/>
      <c r="X6343" t="s">
        <v>30</v>
      </c>
    </row>
    <row r="6344" spans="2:24">
      <c r="B6344" s="2" t="s">
        <v>9516</v>
      </c>
      <c r="C6344" s="1">
        <v>9650112479</v>
      </c>
      <c r="D6344" s="1"/>
      <c r="E6344" s="1"/>
      <c r="F6344" s="1"/>
      <c r="G6344" s="1" t="s">
        <v>146</v>
      </c>
      <c r="H6344" s="1" t="s">
        <v>247</v>
      </c>
      <c r="I6344"/>
      <c r="J6344"/>
      <c r="K6344"/>
      <c r="L6344"/>
      <c r="M6344"/>
      <c r="N6344"/>
      <c r="O6344"/>
      <c r="Q6344" t="s">
        <v>25</v>
      </c>
      <c r="R6344" s="1" t="s">
        <v>9517</v>
      </c>
      <c r="S6344" s="1"/>
      <c r="T6344" s="1" t="s">
        <v>73</v>
      </c>
      <c r="U6344" s="1" t="s">
        <v>53</v>
      </c>
      <c r="V6344" t="s">
        <v>29</v>
      </c>
      <c r="W6344"/>
      <c r="X6344" t="s">
        <v>30</v>
      </c>
    </row>
    <row r="6345" spans="2:24">
      <c r="B6345" s="2" t="s">
        <v>9518</v>
      </c>
      <c r="C6345" s="1">
        <v>8459505848</v>
      </c>
      <c r="D6345" s="1"/>
      <c r="E6345" s="1"/>
      <c r="F6345" s="1"/>
      <c r="G6345" s="1" t="s">
        <v>146</v>
      </c>
      <c r="H6345" s="1" t="s">
        <v>331</v>
      </c>
      <c r="I6345"/>
      <c r="J6345"/>
      <c r="K6345"/>
      <c r="L6345"/>
      <c r="M6345"/>
      <c r="N6345"/>
      <c r="O6345"/>
      <c r="Q6345" t="s">
        <v>25</v>
      </c>
      <c r="R6345" s="1" t="s">
        <v>9519</v>
      </c>
      <c r="S6345" s="1"/>
      <c r="T6345" s="1" t="s">
        <v>594</v>
      </c>
      <c r="U6345" s="1" t="s">
        <v>53</v>
      </c>
      <c r="V6345" t="s">
        <v>29</v>
      </c>
      <c r="W6345"/>
      <c r="X6345" t="s">
        <v>30</v>
      </c>
    </row>
    <row r="6346" spans="2:24">
      <c r="B6346" s="2" t="s">
        <v>9520</v>
      </c>
      <c r="C6346" s="1">
        <v>9891237786</v>
      </c>
      <c r="D6346" s="1"/>
      <c r="E6346" s="1"/>
      <c r="F6346" s="1"/>
      <c r="G6346" s="1" t="s">
        <v>45</v>
      </c>
      <c r="H6346" s="1" t="s">
        <v>57</v>
      </c>
      <c r="I6346"/>
      <c r="J6346"/>
      <c r="K6346"/>
      <c r="L6346"/>
      <c r="M6346"/>
      <c r="N6346"/>
      <c r="O6346"/>
      <c r="Q6346" t="s">
        <v>25</v>
      </c>
      <c r="R6346" s="1" t="s">
        <v>9521</v>
      </c>
      <c r="S6346" s="1"/>
      <c r="T6346" s="1" t="s">
        <v>374</v>
      </c>
      <c r="U6346" s="1" t="s">
        <v>78</v>
      </c>
      <c r="V6346" t="s">
        <v>29</v>
      </c>
      <c r="W6346"/>
      <c r="X6346" t="s">
        <v>30</v>
      </c>
    </row>
    <row r="6347" spans="2:24">
      <c r="B6347" s="2" t="s">
        <v>9522</v>
      </c>
      <c r="C6347" s="1">
        <v>9871211182</v>
      </c>
      <c r="D6347" s="1"/>
      <c r="E6347" s="1"/>
      <c r="F6347" s="1"/>
      <c r="G6347" s="1" t="s">
        <v>146</v>
      </c>
      <c r="H6347" s="1" t="s">
        <v>247</v>
      </c>
      <c r="I6347"/>
      <c r="J6347"/>
      <c r="K6347"/>
      <c r="L6347"/>
      <c r="M6347"/>
      <c r="N6347"/>
      <c r="O6347"/>
      <c r="Q6347" t="s">
        <v>25</v>
      </c>
      <c r="R6347" s="1" t="s">
        <v>9523</v>
      </c>
      <c r="S6347" s="1"/>
      <c r="T6347" s="1" t="s">
        <v>73</v>
      </c>
      <c r="U6347" s="1" t="s">
        <v>53</v>
      </c>
      <c r="V6347" t="s">
        <v>29</v>
      </c>
      <c r="W6347"/>
      <c r="X6347" t="s">
        <v>30</v>
      </c>
    </row>
    <row r="6348" spans="2:24">
      <c r="B6348" s="2" t="s">
        <v>9524</v>
      </c>
      <c r="C6348" s="1">
        <v>9971598816</v>
      </c>
      <c r="D6348" s="1"/>
      <c r="E6348" s="1"/>
      <c r="F6348" s="1"/>
      <c r="G6348" s="1" t="s">
        <v>56</v>
      </c>
      <c r="H6348" s="1" t="s">
        <v>57</v>
      </c>
      <c r="I6348"/>
      <c r="J6348"/>
      <c r="K6348"/>
      <c r="L6348"/>
      <c r="M6348"/>
      <c r="N6348"/>
      <c r="O6348"/>
      <c r="Q6348" t="s">
        <v>25</v>
      </c>
      <c r="R6348" s="1"/>
      <c r="S6348" s="1"/>
      <c r="T6348" s="1" t="s">
        <v>93</v>
      </c>
      <c r="U6348" s="1" t="s">
        <v>53</v>
      </c>
      <c r="V6348" t="s">
        <v>29</v>
      </c>
      <c r="W6348"/>
      <c r="X6348" t="s">
        <v>30</v>
      </c>
    </row>
    <row r="6349" spans="2:24">
      <c r="B6349" s="2" t="s">
        <v>9525</v>
      </c>
      <c r="C6349" s="1">
        <v>7011123295</v>
      </c>
      <c r="D6349" s="1"/>
      <c r="E6349" s="1"/>
      <c r="F6349" s="1"/>
      <c r="G6349" s="1" t="s">
        <v>146</v>
      </c>
      <c r="H6349" s="1" t="s">
        <v>247</v>
      </c>
      <c r="I6349"/>
      <c r="J6349"/>
      <c r="K6349"/>
      <c r="L6349"/>
      <c r="M6349"/>
      <c r="N6349"/>
      <c r="O6349"/>
      <c r="Q6349" t="s">
        <v>25</v>
      </c>
      <c r="R6349" s="1" t="s">
        <v>9526</v>
      </c>
      <c r="S6349" s="1"/>
      <c r="T6349" s="1" t="s">
        <v>39</v>
      </c>
      <c r="U6349" s="1" t="s">
        <v>28</v>
      </c>
      <c r="V6349" t="s">
        <v>29</v>
      </c>
      <c r="W6349"/>
      <c r="X6349" t="s">
        <v>30</v>
      </c>
    </row>
    <row r="6350" spans="2:24">
      <c r="B6350" s="2" t="s">
        <v>9527</v>
      </c>
      <c r="C6350" s="1">
        <v>9897855786</v>
      </c>
      <c r="D6350" s="1"/>
      <c r="E6350" s="1"/>
      <c r="F6350" s="1"/>
      <c r="G6350" s="1" t="s">
        <v>146</v>
      </c>
      <c r="H6350" s="1" t="s">
        <v>1268</v>
      </c>
      <c r="I6350"/>
      <c r="J6350"/>
      <c r="K6350"/>
      <c r="L6350"/>
      <c r="M6350"/>
      <c r="N6350"/>
      <c r="O6350"/>
      <c r="Q6350" t="s">
        <v>25</v>
      </c>
      <c r="R6350" s="1" t="s">
        <v>9528</v>
      </c>
      <c r="S6350" s="1"/>
      <c r="T6350" s="1" t="s">
        <v>81</v>
      </c>
      <c r="U6350" s="1" t="s">
        <v>28</v>
      </c>
      <c r="V6350" t="s">
        <v>29</v>
      </c>
      <c r="W6350"/>
      <c r="X6350" t="s">
        <v>30</v>
      </c>
    </row>
    <row r="6351" spans="2:24">
      <c r="B6351" s="2" t="s">
        <v>9529</v>
      </c>
      <c r="C6351" s="1">
        <v>9451319799</v>
      </c>
      <c r="D6351" s="1"/>
      <c r="E6351" s="1"/>
      <c r="F6351" s="1"/>
      <c r="G6351" s="1" t="s">
        <v>146</v>
      </c>
      <c r="H6351" s="1" t="s">
        <v>476</v>
      </c>
      <c r="I6351"/>
      <c r="J6351"/>
      <c r="K6351"/>
      <c r="L6351"/>
      <c r="M6351"/>
      <c r="N6351"/>
      <c r="O6351"/>
      <c r="Q6351" t="s">
        <v>25</v>
      </c>
      <c r="R6351" s="1"/>
      <c r="S6351" s="1"/>
      <c r="T6351" s="1" t="s">
        <v>1306</v>
      </c>
      <c r="U6351" s="1" t="s">
        <v>28</v>
      </c>
      <c r="V6351" t="s">
        <v>29</v>
      </c>
      <c r="W6351"/>
      <c r="X6351" t="s">
        <v>30</v>
      </c>
    </row>
    <row r="6352" spans="2:24">
      <c r="B6352" s="2" t="s">
        <v>9530</v>
      </c>
      <c r="C6352" s="1">
        <v>9412266418</v>
      </c>
      <c r="D6352" s="1"/>
      <c r="E6352" s="1"/>
      <c r="F6352" s="1"/>
      <c r="G6352" s="1" t="s">
        <v>72</v>
      </c>
      <c r="H6352" s="1" t="s">
        <v>46</v>
      </c>
      <c r="I6352"/>
      <c r="J6352"/>
      <c r="K6352"/>
      <c r="L6352"/>
      <c r="M6352"/>
      <c r="N6352"/>
      <c r="O6352"/>
      <c r="Q6352" t="s">
        <v>25</v>
      </c>
      <c r="R6352" s="1" t="s">
        <v>9531</v>
      </c>
      <c r="S6352" s="1"/>
      <c r="T6352" s="1" t="s">
        <v>261</v>
      </c>
      <c r="U6352" s="1" t="s">
        <v>28</v>
      </c>
      <c r="V6352" t="s">
        <v>29</v>
      </c>
      <c r="W6352"/>
      <c r="X6352" t="s">
        <v>30</v>
      </c>
    </row>
    <row r="6353" spans="2:24">
      <c r="B6353" s="2" t="s">
        <v>9532</v>
      </c>
      <c r="C6353" s="1">
        <v>9841695904</v>
      </c>
      <c r="D6353" s="1"/>
      <c r="E6353" s="1"/>
      <c r="F6353" s="1"/>
      <c r="G6353" s="1" t="s">
        <v>1216</v>
      </c>
      <c r="H6353" s="1" t="s">
        <v>46</v>
      </c>
      <c r="I6353"/>
      <c r="J6353"/>
      <c r="K6353"/>
      <c r="L6353"/>
      <c r="M6353"/>
      <c r="N6353"/>
      <c r="O6353"/>
      <c r="Q6353" t="s">
        <v>25</v>
      </c>
      <c r="R6353" s="1"/>
      <c r="S6353" s="1"/>
      <c r="T6353" s="1" t="s">
        <v>875</v>
      </c>
      <c r="U6353" s="1" t="s">
        <v>179</v>
      </c>
      <c r="V6353" t="s">
        <v>29</v>
      </c>
      <c r="W6353"/>
      <c r="X6353" t="s">
        <v>30</v>
      </c>
    </row>
    <row r="6354" spans="2:24">
      <c r="B6354" s="2" t="s">
        <v>9533</v>
      </c>
      <c r="C6354" s="1">
        <v>9017060930</v>
      </c>
      <c r="D6354" s="1"/>
      <c r="E6354" s="1"/>
      <c r="F6354" s="1"/>
      <c r="G6354" s="1" t="s">
        <v>72</v>
      </c>
      <c r="H6354" s="1" t="s">
        <v>476</v>
      </c>
      <c r="I6354"/>
      <c r="J6354"/>
      <c r="K6354"/>
      <c r="L6354"/>
      <c r="M6354"/>
      <c r="N6354"/>
      <c r="O6354"/>
      <c r="Q6354" t="s">
        <v>25</v>
      </c>
      <c r="R6354" s="1" t="s">
        <v>9534</v>
      </c>
      <c r="S6354" s="1"/>
      <c r="T6354" s="1" t="s">
        <v>77</v>
      </c>
      <c r="U6354" s="1" t="s">
        <v>78</v>
      </c>
      <c r="V6354" t="s">
        <v>29</v>
      </c>
      <c r="W6354"/>
      <c r="X6354" t="s">
        <v>30</v>
      </c>
    </row>
    <row r="6355" spans="2:24">
      <c r="B6355" s="2" t="s">
        <v>9535</v>
      </c>
      <c r="C6355" s="1">
        <v>7976737665</v>
      </c>
      <c r="D6355" s="1"/>
      <c r="E6355" s="1"/>
      <c r="F6355" s="1"/>
      <c r="G6355" s="1" t="s">
        <v>915</v>
      </c>
      <c r="H6355" s="1" t="s">
        <v>46</v>
      </c>
      <c r="I6355"/>
      <c r="J6355"/>
      <c r="K6355"/>
      <c r="L6355"/>
      <c r="M6355"/>
      <c r="N6355"/>
      <c r="O6355"/>
      <c r="Q6355" t="s">
        <v>25</v>
      </c>
      <c r="R6355" s="1"/>
      <c r="S6355" s="1"/>
      <c r="T6355" s="1" t="s">
        <v>172</v>
      </c>
      <c r="U6355" s="1" t="s">
        <v>43</v>
      </c>
      <c r="V6355" t="s">
        <v>29</v>
      </c>
      <c r="W6355"/>
      <c r="X6355" t="s">
        <v>30</v>
      </c>
    </row>
    <row r="6356" spans="2:24">
      <c r="B6356" s="2" t="s">
        <v>9536</v>
      </c>
      <c r="C6356" s="1">
        <v>9810692394</v>
      </c>
      <c r="D6356" s="1"/>
      <c r="E6356" s="1"/>
      <c r="F6356" s="1"/>
      <c r="G6356" s="1" t="s">
        <v>146</v>
      </c>
      <c r="H6356" s="1" t="s">
        <v>476</v>
      </c>
      <c r="I6356"/>
      <c r="J6356"/>
      <c r="K6356"/>
      <c r="L6356"/>
      <c r="M6356"/>
      <c r="N6356"/>
      <c r="O6356"/>
      <c r="Q6356" t="s">
        <v>25</v>
      </c>
      <c r="R6356" s="1" t="s">
        <v>9537</v>
      </c>
      <c r="S6356" s="1"/>
      <c r="T6356" s="1" t="s">
        <v>93</v>
      </c>
      <c r="U6356" s="1" t="s">
        <v>53</v>
      </c>
      <c r="V6356" t="s">
        <v>29</v>
      </c>
      <c r="W6356"/>
      <c r="X6356" t="s">
        <v>30</v>
      </c>
    </row>
    <row r="6357" spans="2:24">
      <c r="B6357" s="2" t="s">
        <v>9538</v>
      </c>
      <c r="C6357" s="1">
        <v>9100031700</v>
      </c>
      <c r="D6357" s="1"/>
      <c r="E6357" s="1"/>
      <c r="F6357" s="1"/>
      <c r="G6357" s="1" t="s">
        <v>146</v>
      </c>
      <c r="H6357" s="1" t="s">
        <v>247</v>
      </c>
      <c r="I6357"/>
      <c r="J6357"/>
      <c r="K6357"/>
      <c r="L6357"/>
      <c r="M6357"/>
      <c r="N6357"/>
      <c r="O6357"/>
      <c r="Q6357" t="s">
        <v>25</v>
      </c>
      <c r="R6357" s="1"/>
      <c r="S6357" s="1"/>
      <c r="T6357" s="1" t="s">
        <v>1779</v>
      </c>
      <c r="U6357" s="1" t="s">
        <v>90</v>
      </c>
      <c r="V6357" t="s">
        <v>29</v>
      </c>
      <c r="W6357"/>
      <c r="X6357" t="s">
        <v>30</v>
      </c>
    </row>
    <row r="6358" spans="2:24">
      <c r="B6358" s="2" t="s">
        <v>9539</v>
      </c>
      <c r="C6358" s="1">
        <v>9773797256</v>
      </c>
      <c r="D6358" s="1"/>
      <c r="E6358" s="1"/>
      <c r="F6358" s="1"/>
      <c r="G6358" s="1" t="s">
        <v>72</v>
      </c>
      <c r="H6358" s="1" t="s">
        <v>46</v>
      </c>
      <c r="I6358"/>
      <c r="J6358"/>
      <c r="K6358"/>
      <c r="L6358"/>
      <c r="M6358"/>
      <c r="N6358"/>
      <c r="O6358"/>
      <c r="Q6358" t="s">
        <v>25</v>
      </c>
      <c r="R6358" s="1" t="s">
        <v>9540</v>
      </c>
      <c r="S6358" s="1"/>
      <c r="T6358" s="1" t="s">
        <v>211</v>
      </c>
      <c r="U6358" s="1" t="s">
        <v>33</v>
      </c>
      <c r="V6358" t="s">
        <v>29</v>
      </c>
      <c r="W6358"/>
      <c r="X6358" t="s">
        <v>30</v>
      </c>
    </row>
    <row r="6359" spans="2:24">
      <c r="B6359" s="2" t="s">
        <v>9541</v>
      </c>
      <c r="C6359" s="1">
        <v>7405241760</v>
      </c>
      <c r="D6359" s="1"/>
      <c r="E6359" s="1"/>
      <c r="F6359" s="1"/>
      <c r="G6359" s="1" t="s">
        <v>915</v>
      </c>
      <c r="H6359" s="1" t="s">
        <v>57</v>
      </c>
      <c r="I6359"/>
      <c r="J6359"/>
      <c r="K6359"/>
      <c r="L6359"/>
      <c r="M6359"/>
      <c r="N6359"/>
      <c r="O6359"/>
      <c r="Q6359" t="s">
        <v>25</v>
      </c>
      <c r="R6359" s="1" t="s">
        <v>9542</v>
      </c>
      <c r="S6359" s="1"/>
      <c r="T6359" s="1" t="s">
        <v>345</v>
      </c>
      <c r="U6359" s="1" t="s">
        <v>116</v>
      </c>
      <c r="V6359" t="s">
        <v>29</v>
      </c>
      <c r="W6359"/>
      <c r="X6359" t="s">
        <v>30</v>
      </c>
    </row>
    <row r="6360" spans="2:24">
      <c r="B6360" s="2" t="s">
        <v>9543</v>
      </c>
      <c r="C6360" s="1">
        <v>9934814623</v>
      </c>
      <c r="D6360" s="1"/>
      <c r="E6360" s="1"/>
      <c r="F6360" s="1"/>
      <c r="G6360" s="1" t="s">
        <v>56</v>
      </c>
      <c r="H6360" s="1" t="s">
        <v>476</v>
      </c>
      <c r="I6360"/>
      <c r="J6360"/>
      <c r="K6360"/>
      <c r="L6360"/>
      <c r="M6360"/>
      <c r="N6360"/>
      <c r="O6360"/>
      <c r="Q6360" t="s">
        <v>25</v>
      </c>
      <c r="R6360" s="1"/>
      <c r="S6360" s="1"/>
      <c r="T6360" s="1" t="s">
        <v>849</v>
      </c>
      <c r="U6360" s="1" t="s">
        <v>284</v>
      </c>
      <c r="V6360" t="s">
        <v>29</v>
      </c>
      <c r="W6360"/>
      <c r="X6360" t="s">
        <v>30</v>
      </c>
    </row>
    <row r="6361" spans="2:24">
      <c r="B6361" s="2" t="s">
        <v>9544</v>
      </c>
      <c r="C6361" s="1">
        <v>7417702479</v>
      </c>
      <c r="D6361" s="1"/>
      <c r="E6361" s="1"/>
      <c r="F6361" s="1"/>
      <c r="G6361" s="1" t="s">
        <v>45</v>
      </c>
      <c r="H6361" s="1" t="s">
        <v>331</v>
      </c>
      <c r="I6361"/>
      <c r="J6361"/>
      <c r="K6361"/>
      <c r="L6361"/>
      <c r="M6361"/>
      <c r="N6361"/>
      <c r="O6361"/>
      <c r="Q6361" t="s">
        <v>25</v>
      </c>
      <c r="R6361" s="1"/>
      <c r="S6361" s="1"/>
      <c r="T6361" s="1" t="s">
        <v>6813</v>
      </c>
      <c r="U6361" s="1" t="s">
        <v>28</v>
      </c>
      <c r="V6361" t="s">
        <v>29</v>
      </c>
      <c r="W6361"/>
      <c r="X6361" t="s">
        <v>30</v>
      </c>
    </row>
    <row r="6362" spans="2:24">
      <c r="B6362" s="2" t="s">
        <v>9545</v>
      </c>
      <c r="C6362" s="1">
        <v>9737305886</v>
      </c>
      <c r="D6362" s="1"/>
      <c r="E6362" s="1"/>
      <c r="F6362" s="1"/>
      <c r="G6362" s="1" t="s">
        <v>72</v>
      </c>
      <c r="H6362" s="1" t="s">
        <v>57</v>
      </c>
      <c r="I6362"/>
      <c r="J6362"/>
      <c r="K6362"/>
      <c r="L6362"/>
      <c r="M6362"/>
      <c r="N6362"/>
      <c r="O6362"/>
      <c r="Q6362" t="s">
        <v>25</v>
      </c>
      <c r="R6362" s="1"/>
      <c r="S6362" s="1"/>
      <c r="T6362" s="1" t="s">
        <v>9546</v>
      </c>
      <c r="U6362" s="1" t="s">
        <v>116</v>
      </c>
      <c r="V6362" t="s">
        <v>29</v>
      </c>
      <c r="W6362"/>
      <c r="X6362" t="s">
        <v>30</v>
      </c>
    </row>
    <row r="6363" spans="2:24">
      <c r="B6363" s="2" t="s">
        <v>9547</v>
      </c>
      <c r="C6363" s="1">
        <v>9646646063</v>
      </c>
      <c r="D6363" s="1"/>
      <c r="E6363" s="1"/>
      <c r="F6363" s="1"/>
      <c r="G6363" s="1" t="s">
        <v>1942</v>
      </c>
      <c r="H6363" s="1" t="s">
        <v>247</v>
      </c>
      <c r="I6363"/>
      <c r="J6363"/>
      <c r="K6363"/>
      <c r="L6363"/>
      <c r="M6363"/>
      <c r="N6363"/>
      <c r="O6363"/>
      <c r="Q6363" t="s">
        <v>25</v>
      </c>
      <c r="R6363" s="1"/>
      <c r="S6363" s="1"/>
      <c r="T6363" s="1" t="s">
        <v>1116</v>
      </c>
      <c r="U6363" s="1" t="s">
        <v>90</v>
      </c>
      <c r="V6363" t="s">
        <v>29</v>
      </c>
      <c r="W6363"/>
      <c r="X6363" t="s">
        <v>30</v>
      </c>
    </row>
    <row r="6364" spans="2:24">
      <c r="B6364" s="2" t="s">
        <v>9548</v>
      </c>
      <c r="C6364" s="1">
        <v>9837090195</v>
      </c>
      <c r="D6364" s="1"/>
      <c r="E6364" s="1"/>
      <c r="F6364" s="1"/>
      <c r="G6364" s="1" t="s">
        <v>146</v>
      </c>
      <c r="H6364" s="1" t="s">
        <v>247</v>
      </c>
      <c r="I6364"/>
      <c r="J6364"/>
      <c r="K6364"/>
      <c r="L6364"/>
      <c r="M6364"/>
      <c r="N6364"/>
      <c r="O6364"/>
      <c r="Q6364" t="s">
        <v>25</v>
      </c>
      <c r="R6364" s="1"/>
      <c r="S6364" s="1"/>
      <c r="T6364" s="1" t="s">
        <v>66</v>
      </c>
      <c r="U6364" s="1" t="s">
        <v>28</v>
      </c>
      <c r="V6364" t="s">
        <v>29</v>
      </c>
      <c r="W6364"/>
      <c r="X6364" t="s">
        <v>30</v>
      </c>
    </row>
    <row r="6365" spans="2:24">
      <c r="B6365" s="2" t="s">
        <v>9549</v>
      </c>
      <c r="C6365" s="1">
        <v>8696796796</v>
      </c>
      <c r="D6365" s="1"/>
      <c r="E6365" s="1"/>
      <c r="F6365" s="1"/>
      <c r="G6365" s="1" t="s">
        <v>146</v>
      </c>
      <c r="H6365" s="1" t="s">
        <v>331</v>
      </c>
      <c r="I6365"/>
      <c r="J6365"/>
      <c r="K6365"/>
      <c r="L6365"/>
      <c r="M6365"/>
      <c r="N6365"/>
      <c r="O6365"/>
      <c r="Q6365" t="s">
        <v>25</v>
      </c>
      <c r="R6365" s="1" t="s">
        <v>9550</v>
      </c>
      <c r="S6365" s="1"/>
      <c r="T6365" s="1" t="s">
        <v>9551</v>
      </c>
      <c r="U6365" s="1" t="s">
        <v>43</v>
      </c>
      <c r="V6365" t="s">
        <v>29</v>
      </c>
      <c r="W6365"/>
      <c r="X6365" t="s">
        <v>30</v>
      </c>
    </row>
    <row r="6366" spans="2:24">
      <c r="B6366" s="2" t="s">
        <v>9552</v>
      </c>
      <c r="C6366" s="1">
        <f>919720923571</f>
        <v>919720923571</v>
      </c>
      <c r="D6366" s="1"/>
      <c r="E6366" s="1"/>
      <c r="F6366" s="1"/>
      <c r="G6366" s="1" t="s">
        <v>146</v>
      </c>
      <c r="H6366" s="1" t="s">
        <v>476</v>
      </c>
      <c r="I6366"/>
      <c r="J6366"/>
      <c r="K6366"/>
      <c r="L6366"/>
      <c r="M6366"/>
      <c r="N6366"/>
      <c r="O6366"/>
      <c r="Q6366" t="s">
        <v>25</v>
      </c>
      <c r="R6366" s="1" t="s">
        <v>9553</v>
      </c>
      <c r="S6366" s="1"/>
      <c r="T6366" s="1" t="s">
        <v>66</v>
      </c>
      <c r="U6366" s="1" t="s">
        <v>28</v>
      </c>
      <c r="V6366" t="s">
        <v>29</v>
      </c>
      <c r="W6366"/>
      <c r="X6366" t="s">
        <v>30</v>
      </c>
    </row>
    <row r="6367" spans="2:24">
      <c r="B6367" s="2" t="s">
        <v>9554</v>
      </c>
      <c r="C6367" s="1">
        <v>8222842811</v>
      </c>
      <c r="D6367" s="1"/>
      <c r="E6367" s="1"/>
      <c r="F6367" s="1"/>
      <c r="G6367" s="1" t="s">
        <v>146</v>
      </c>
      <c r="H6367" s="1" t="s">
        <v>476</v>
      </c>
      <c r="I6367"/>
      <c r="J6367"/>
      <c r="K6367"/>
      <c r="L6367"/>
      <c r="M6367"/>
      <c r="N6367"/>
      <c r="O6367"/>
      <c r="Q6367" t="s">
        <v>25</v>
      </c>
      <c r="R6367" s="1"/>
      <c r="S6367" s="1"/>
      <c r="T6367" s="1" t="s">
        <v>9555</v>
      </c>
      <c r="U6367" s="1" t="s">
        <v>78</v>
      </c>
      <c r="V6367" t="s">
        <v>29</v>
      </c>
      <c r="W6367"/>
      <c r="X6367" t="s">
        <v>30</v>
      </c>
    </row>
    <row r="6368" spans="2:24">
      <c r="B6368" s="2" t="s">
        <v>9556</v>
      </c>
      <c r="C6368" s="1">
        <v>9805006513</v>
      </c>
      <c r="D6368" s="1"/>
      <c r="E6368" s="1"/>
      <c r="F6368" s="1"/>
      <c r="G6368" s="1" t="s">
        <v>146</v>
      </c>
      <c r="H6368" s="1" t="s">
        <v>1268</v>
      </c>
      <c r="I6368"/>
      <c r="J6368"/>
      <c r="K6368"/>
      <c r="L6368"/>
      <c r="M6368"/>
      <c r="N6368"/>
      <c r="O6368"/>
      <c r="Q6368" t="s">
        <v>25</v>
      </c>
      <c r="R6368" s="1" t="s">
        <v>9557</v>
      </c>
      <c r="S6368" s="1"/>
      <c r="T6368" s="1" t="s">
        <v>2342</v>
      </c>
      <c r="U6368" s="1" t="s">
        <v>477</v>
      </c>
      <c r="V6368" t="s">
        <v>29</v>
      </c>
      <c r="W6368"/>
      <c r="X6368" t="s">
        <v>30</v>
      </c>
    </row>
    <row r="6369" spans="2:24">
      <c r="B6369" s="2" t="s">
        <v>9558</v>
      </c>
      <c r="C6369" s="1">
        <v>8431411052</v>
      </c>
      <c r="D6369" s="1"/>
      <c r="E6369" s="1"/>
      <c r="F6369" s="1"/>
      <c r="G6369" s="1" t="s">
        <v>45</v>
      </c>
      <c r="H6369" s="1" t="s">
        <v>331</v>
      </c>
      <c r="I6369"/>
      <c r="J6369"/>
      <c r="K6369"/>
      <c r="L6369"/>
      <c r="M6369"/>
      <c r="N6369"/>
      <c r="O6369"/>
      <c r="Q6369" t="s">
        <v>25</v>
      </c>
      <c r="R6369" s="1" t="s">
        <v>9559</v>
      </c>
      <c r="S6369" s="1"/>
      <c r="T6369" s="1" t="s">
        <v>631</v>
      </c>
      <c r="U6369" s="1" t="s">
        <v>102</v>
      </c>
      <c r="V6369" t="s">
        <v>29</v>
      </c>
      <c r="W6369"/>
      <c r="X6369" t="s">
        <v>30</v>
      </c>
    </row>
    <row r="6370" spans="2:24">
      <c r="B6370" s="2" t="s">
        <v>9560</v>
      </c>
      <c r="C6370" s="1">
        <v>8252672544</v>
      </c>
      <c r="D6370" s="1"/>
      <c r="E6370" s="1"/>
      <c r="F6370" s="1"/>
      <c r="G6370" s="1" t="s">
        <v>146</v>
      </c>
      <c r="H6370" s="1" t="s">
        <v>476</v>
      </c>
      <c r="I6370"/>
      <c r="J6370"/>
      <c r="K6370"/>
      <c r="L6370"/>
      <c r="M6370"/>
      <c r="N6370"/>
      <c r="O6370"/>
      <c r="Q6370" t="s">
        <v>25</v>
      </c>
      <c r="R6370" s="1" t="s">
        <v>9561</v>
      </c>
      <c r="S6370" s="1"/>
      <c r="T6370" s="1" t="s">
        <v>849</v>
      </c>
      <c r="U6370" s="1" t="s">
        <v>284</v>
      </c>
      <c r="V6370" t="s">
        <v>29</v>
      </c>
      <c r="W6370"/>
      <c r="X6370" t="s">
        <v>30</v>
      </c>
    </row>
    <row r="6371" spans="2:24">
      <c r="B6371" s="2" t="s">
        <v>9562</v>
      </c>
      <c r="C6371" s="1">
        <v>9306236961</v>
      </c>
      <c r="D6371" s="1"/>
      <c r="E6371" s="1"/>
      <c r="F6371" s="1"/>
      <c r="G6371" s="1" t="s">
        <v>146</v>
      </c>
      <c r="H6371" s="1" t="s">
        <v>247</v>
      </c>
      <c r="I6371"/>
      <c r="J6371"/>
      <c r="K6371"/>
      <c r="L6371"/>
      <c r="M6371"/>
      <c r="N6371"/>
      <c r="O6371"/>
      <c r="Q6371" t="s">
        <v>25</v>
      </c>
      <c r="R6371" s="1" t="s">
        <v>9563</v>
      </c>
      <c r="S6371" s="1"/>
      <c r="T6371" s="1" t="s">
        <v>9564</v>
      </c>
      <c r="U6371" s="1" t="s">
        <v>78</v>
      </c>
      <c r="V6371" t="s">
        <v>29</v>
      </c>
      <c r="W6371"/>
      <c r="X6371" t="s">
        <v>30</v>
      </c>
    </row>
    <row r="6372" spans="2:24">
      <c r="B6372" s="2" t="s">
        <v>9565</v>
      </c>
      <c r="C6372" s="1">
        <v>9318810365</v>
      </c>
      <c r="D6372" s="1"/>
      <c r="E6372" s="1"/>
      <c r="F6372" s="1"/>
      <c r="G6372" s="1" t="s">
        <v>45</v>
      </c>
      <c r="H6372" s="1" t="s">
        <v>57</v>
      </c>
      <c r="I6372"/>
      <c r="J6372"/>
      <c r="K6372"/>
      <c r="L6372"/>
      <c r="M6372"/>
      <c r="N6372"/>
      <c r="O6372"/>
      <c r="Q6372" t="s">
        <v>25</v>
      </c>
      <c r="R6372" s="1" t="s">
        <v>9566</v>
      </c>
      <c r="S6372" s="1"/>
      <c r="T6372" s="1" t="s">
        <v>2342</v>
      </c>
      <c r="U6372" s="1" t="s">
        <v>477</v>
      </c>
      <c r="V6372" t="s">
        <v>29</v>
      </c>
      <c r="W6372"/>
      <c r="X6372" t="s">
        <v>30</v>
      </c>
    </row>
    <row r="6373" spans="2:24">
      <c r="B6373" s="2" t="s">
        <v>9567</v>
      </c>
      <c r="C6373" s="1">
        <v>9885643959</v>
      </c>
      <c r="D6373" s="1"/>
      <c r="E6373" s="1"/>
      <c r="F6373" s="1"/>
      <c r="G6373" s="1" t="s">
        <v>45</v>
      </c>
      <c r="H6373" s="1" t="s">
        <v>57</v>
      </c>
      <c r="I6373"/>
      <c r="J6373"/>
      <c r="K6373"/>
      <c r="L6373"/>
      <c r="M6373"/>
      <c r="N6373"/>
      <c r="O6373"/>
      <c r="Q6373" t="s">
        <v>25</v>
      </c>
      <c r="R6373" s="1" t="s">
        <v>9568</v>
      </c>
      <c r="S6373" s="1"/>
      <c r="T6373" s="1" t="s">
        <v>8877</v>
      </c>
      <c r="U6373" s="1" t="s">
        <v>276</v>
      </c>
      <c r="V6373" t="s">
        <v>29</v>
      </c>
      <c r="W6373"/>
      <c r="X6373" t="s">
        <v>30</v>
      </c>
    </row>
    <row r="6374" spans="2:24">
      <c r="B6374" s="2" t="s">
        <v>9569</v>
      </c>
      <c r="C6374" s="1">
        <v>9336113215</v>
      </c>
      <c r="D6374" s="1"/>
      <c r="E6374" s="1"/>
      <c r="F6374" s="1"/>
      <c r="G6374" s="1" t="s">
        <v>146</v>
      </c>
      <c r="H6374" s="1" t="s">
        <v>247</v>
      </c>
      <c r="I6374"/>
      <c r="J6374"/>
      <c r="K6374"/>
      <c r="L6374"/>
      <c r="M6374"/>
      <c r="N6374"/>
      <c r="O6374"/>
      <c r="Q6374" t="s">
        <v>25</v>
      </c>
      <c r="R6374" s="1" t="s">
        <v>9570</v>
      </c>
      <c r="S6374" s="1"/>
      <c r="T6374" s="1" t="s">
        <v>333</v>
      </c>
      <c r="U6374" s="1" t="s">
        <v>28</v>
      </c>
      <c r="V6374" t="s">
        <v>29</v>
      </c>
      <c r="W6374"/>
      <c r="X6374" t="s">
        <v>30</v>
      </c>
    </row>
    <row r="6375" spans="2:24">
      <c r="B6375" s="2" t="s">
        <v>9571</v>
      </c>
      <c r="C6375" s="1">
        <v>7631168777</v>
      </c>
      <c r="D6375" s="1"/>
      <c r="E6375" s="1"/>
      <c r="F6375" s="1"/>
      <c r="G6375" s="1" t="s">
        <v>45</v>
      </c>
      <c r="H6375" s="1" t="s">
        <v>57</v>
      </c>
      <c r="I6375"/>
      <c r="J6375"/>
      <c r="K6375"/>
      <c r="L6375"/>
      <c r="M6375"/>
      <c r="N6375"/>
      <c r="O6375"/>
      <c r="Q6375" t="s">
        <v>25</v>
      </c>
      <c r="R6375" s="1"/>
      <c r="S6375" s="1"/>
      <c r="T6375" s="1" t="s">
        <v>637</v>
      </c>
      <c r="U6375" s="1" t="s">
        <v>158</v>
      </c>
      <c r="V6375" t="s">
        <v>29</v>
      </c>
      <c r="W6375"/>
      <c r="X6375" t="s">
        <v>30</v>
      </c>
    </row>
    <row r="6376" spans="2:24">
      <c r="B6376" s="2" t="s">
        <v>9572</v>
      </c>
      <c r="C6376" s="1">
        <v>9045220240</v>
      </c>
      <c r="D6376" s="1"/>
      <c r="E6376" s="1"/>
      <c r="F6376" s="1"/>
      <c r="G6376" s="1" t="s">
        <v>146</v>
      </c>
      <c r="H6376" s="1" t="s">
        <v>476</v>
      </c>
      <c r="I6376"/>
      <c r="J6376"/>
      <c r="K6376"/>
      <c r="L6376"/>
      <c r="M6376"/>
      <c r="N6376"/>
      <c r="O6376"/>
      <c r="Q6376" t="s">
        <v>25</v>
      </c>
      <c r="R6376" s="1" t="s">
        <v>9573</v>
      </c>
      <c r="S6376" s="1"/>
      <c r="T6376" s="1" t="s">
        <v>2799</v>
      </c>
      <c r="U6376" s="1" t="s">
        <v>28</v>
      </c>
      <c r="V6376" t="s">
        <v>29</v>
      </c>
      <c r="W6376"/>
      <c r="X6376" t="s">
        <v>30</v>
      </c>
    </row>
    <row r="6377" spans="2:24">
      <c r="B6377" s="2" t="s">
        <v>9574</v>
      </c>
      <c r="C6377" s="1">
        <v>9854186350</v>
      </c>
      <c r="D6377" s="1"/>
      <c r="E6377" s="1"/>
      <c r="F6377" s="1"/>
      <c r="G6377" s="1" t="s">
        <v>45</v>
      </c>
      <c r="H6377" s="1" t="s">
        <v>231</v>
      </c>
      <c r="I6377"/>
      <c r="J6377"/>
      <c r="K6377"/>
      <c r="L6377"/>
      <c r="M6377"/>
      <c r="N6377"/>
      <c r="O6377"/>
      <c r="Q6377" t="s">
        <v>25</v>
      </c>
      <c r="R6377" s="1"/>
      <c r="S6377" s="1"/>
      <c r="T6377" s="1" t="s">
        <v>9575</v>
      </c>
      <c r="U6377" s="1" t="s">
        <v>37</v>
      </c>
      <c r="V6377" t="s">
        <v>29</v>
      </c>
      <c r="W6377"/>
      <c r="X6377" t="s">
        <v>30</v>
      </c>
    </row>
    <row r="6378" spans="2:24">
      <c r="B6378" s="2" t="s">
        <v>9576</v>
      </c>
      <c r="C6378" s="1">
        <v>9374110305</v>
      </c>
      <c r="D6378" s="1"/>
      <c r="E6378" s="1"/>
      <c r="F6378" s="1"/>
      <c r="G6378" s="1" t="s">
        <v>56</v>
      </c>
      <c r="H6378" s="1" t="s">
        <v>1065</v>
      </c>
      <c r="I6378"/>
      <c r="J6378"/>
      <c r="K6378"/>
      <c r="L6378"/>
      <c r="M6378"/>
      <c r="N6378"/>
      <c r="O6378"/>
      <c r="Q6378" t="s">
        <v>25</v>
      </c>
      <c r="R6378" s="1"/>
      <c r="S6378" s="1"/>
      <c r="T6378" s="1" t="s">
        <v>118</v>
      </c>
      <c r="U6378" s="1" t="s">
        <v>116</v>
      </c>
      <c r="V6378" t="s">
        <v>29</v>
      </c>
      <c r="W6378"/>
      <c r="X6378" t="s">
        <v>30</v>
      </c>
    </row>
    <row r="6379" spans="2:24">
      <c r="B6379" s="2" t="s">
        <v>9577</v>
      </c>
      <c r="C6379" s="1">
        <v>8686158680</v>
      </c>
      <c r="D6379" s="1"/>
      <c r="E6379" s="1"/>
      <c r="F6379" s="1"/>
      <c r="G6379" s="1" t="s">
        <v>1216</v>
      </c>
      <c r="H6379" s="1" t="s">
        <v>743</v>
      </c>
      <c r="I6379"/>
      <c r="J6379"/>
      <c r="K6379"/>
      <c r="L6379"/>
      <c r="M6379"/>
      <c r="N6379"/>
      <c r="O6379"/>
      <c r="Q6379" t="s">
        <v>25</v>
      </c>
      <c r="R6379" s="1"/>
      <c r="S6379" s="1"/>
      <c r="T6379" s="1" t="s">
        <v>6843</v>
      </c>
      <c r="U6379" s="1" t="s">
        <v>185</v>
      </c>
      <c r="V6379" t="s">
        <v>29</v>
      </c>
      <c r="W6379"/>
      <c r="X6379" t="s">
        <v>30</v>
      </c>
    </row>
    <row r="6380" spans="2:24">
      <c r="B6380" s="2" t="s">
        <v>9578</v>
      </c>
      <c r="C6380" s="1">
        <v>9765430846</v>
      </c>
      <c r="D6380" s="1"/>
      <c r="E6380" s="1"/>
      <c r="F6380" s="1"/>
      <c r="G6380" s="1" t="s">
        <v>146</v>
      </c>
      <c r="H6380" s="1" t="s">
        <v>331</v>
      </c>
      <c r="I6380"/>
      <c r="J6380"/>
      <c r="K6380"/>
      <c r="L6380"/>
      <c r="M6380"/>
      <c r="N6380"/>
      <c r="O6380"/>
      <c r="Q6380" t="s">
        <v>25</v>
      </c>
      <c r="R6380" s="1"/>
      <c r="S6380" s="1"/>
      <c r="T6380" s="1" t="s">
        <v>305</v>
      </c>
      <c r="U6380" s="1" t="s">
        <v>33</v>
      </c>
      <c r="V6380" t="s">
        <v>29</v>
      </c>
      <c r="W6380"/>
      <c r="X6380" t="s">
        <v>30</v>
      </c>
    </row>
    <row r="6381" spans="2:24">
      <c r="B6381" s="2" t="s">
        <v>9579</v>
      </c>
      <c r="C6381" s="1">
        <v>9899934452</v>
      </c>
      <c r="D6381" s="1"/>
      <c r="E6381" s="1"/>
      <c r="F6381" s="1"/>
      <c r="G6381" s="1" t="s">
        <v>146</v>
      </c>
      <c r="H6381" s="1" t="s">
        <v>247</v>
      </c>
      <c r="I6381"/>
      <c r="J6381"/>
      <c r="K6381"/>
      <c r="L6381"/>
      <c r="M6381"/>
      <c r="N6381"/>
      <c r="O6381"/>
      <c r="Q6381" t="s">
        <v>25</v>
      </c>
      <c r="R6381" s="1"/>
      <c r="S6381" s="1"/>
      <c r="T6381" s="1" t="s">
        <v>374</v>
      </c>
      <c r="U6381" s="1" t="s">
        <v>78</v>
      </c>
      <c r="V6381" t="s">
        <v>29</v>
      </c>
      <c r="W6381"/>
      <c r="X6381" t="s">
        <v>30</v>
      </c>
    </row>
    <row r="6382" spans="2:24">
      <c r="B6382" s="2" t="s">
        <v>9580</v>
      </c>
      <c r="C6382" s="1">
        <v>9958357891</v>
      </c>
      <c r="D6382" s="1"/>
      <c r="E6382" s="1"/>
      <c r="F6382" s="1"/>
      <c r="G6382" s="1" t="s">
        <v>146</v>
      </c>
      <c r="H6382" s="1" t="s">
        <v>476</v>
      </c>
      <c r="I6382"/>
      <c r="J6382"/>
      <c r="K6382"/>
      <c r="L6382"/>
      <c r="M6382"/>
      <c r="N6382"/>
      <c r="O6382"/>
      <c r="Q6382" t="s">
        <v>25</v>
      </c>
      <c r="R6382" s="1"/>
      <c r="S6382" s="1"/>
      <c r="T6382" s="1" t="s">
        <v>39</v>
      </c>
      <c r="U6382" s="1" t="s">
        <v>28</v>
      </c>
      <c r="V6382" t="s">
        <v>29</v>
      </c>
      <c r="W6382"/>
      <c r="X6382" t="s">
        <v>30</v>
      </c>
    </row>
    <row r="6383" spans="2:24">
      <c r="B6383" s="2" t="s">
        <v>9581</v>
      </c>
      <c r="C6383" s="1">
        <v>8851129955</v>
      </c>
      <c r="D6383" s="1"/>
      <c r="E6383" s="1"/>
      <c r="F6383" s="1"/>
      <c r="G6383" s="1" t="s">
        <v>146</v>
      </c>
      <c r="H6383" s="1" t="s">
        <v>331</v>
      </c>
      <c r="I6383"/>
      <c r="J6383"/>
      <c r="K6383"/>
      <c r="L6383"/>
      <c r="M6383"/>
      <c r="N6383"/>
      <c r="O6383"/>
      <c r="Q6383" t="s">
        <v>25</v>
      </c>
      <c r="R6383" s="1"/>
      <c r="S6383" s="1"/>
      <c r="T6383" s="1" t="s">
        <v>356</v>
      </c>
      <c r="U6383" s="1" t="s">
        <v>78</v>
      </c>
      <c r="V6383" t="s">
        <v>29</v>
      </c>
      <c r="W6383"/>
      <c r="X6383" t="s">
        <v>30</v>
      </c>
    </row>
    <row r="6384" spans="2:24">
      <c r="B6384" s="2" t="s">
        <v>9582</v>
      </c>
      <c r="C6384" s="1">
        <v>9810248545</v>
      </c>
      <c r="D6384" s="1"/>
      <c r="E6384" s="1"/>
      <c r="F6384" s="1"/>
      <c r="G6384" s="1" t="s">
        <v>146</v>
      </c>
      <c r="H6384" s="1" t="s">
        <v>476</v>
      </c>
      <c r="I6384"/>
      <c r="J6384"/>
      <c r="K6384"/>
      <c r="L6384"/>
      <c r="M6384"/>
      <c r="N6384"/>
      <c r="O6384"/>
      <c r="Q6384" t="s">
        <v>25</v>
      </c>
      <c r="R6384" s="1" t="s">
        <v>9583</v>
      </c>
      <c r="S6384" s="1"/>
      <c r="T6384" s="1" t="s">
        <v>73</v>
      </c>
      <c r="U6384" s="1" t="s">
        <v>53</v>
      </c>
      <c r="V6384" t="s">
        <v>29</v>
      </c>
      <c r="W6384"/>
      <c r="X6384" t="s">
        <v>30</v>
      </c>
    </row>
    <row r="6385" spans="2:24">
      <c r="B6385" s="2" t="s">
        <v>9584</v>
      </c>
      <c r="C6385" s="1">
        <v>9215652197</v>
      </c>
      <c r="D6385" s="1"/>
      <c r="E6385" s="1"/>
      <c r="F6385" s="1"/>
      <c r="G6385" s="1" t="s">
        <v>146</v>
      </c>
      <c r="H6385" s="1" t="s">
        <v>476</v>
      </c>
      <c r="I6385"/>
      <c r="J6385"/>
      <c r="K6385"/>
      <c r="L6385"/>
      <c r="M6385"/>
      <c r="N6385"/>
      <c r="O6385"/>
      <c r="Q6385" t="s">
        <v>25</v>
      </c>
      <c r="R6385" s="1"/>
      <c r="S6385" s="1"/>
      <c r="T6385" s="1" t="s">
        <v>363</v>
      </c>
      <c r="U6385" s="1" t="s">
        <v>78</v>
      </c>
      <c r="V6385" t="s">
        <v>29</v>
      </c>
      <c r="W6385"/>
      <c r="X6385" t="s">
        <v>30</v>
      </c>
    </row>
    <row r="6386" spans="2:24">
      <c r="B6386" s="2" t="s">
        <v>9585</v>
      </c>
      <c r="C6386" s="1">
        <v>9508440492</v>
      </c>
      <c r="D6386" s="1"/>
      <c r="E6386" s="1"/>
      <c r="F6386" s="1"/>
      <c r="G6386" s="1" t="s">
        <v>45</v>
      </c>
      <c r="H6386" s="1" t="s">
        <v>331</v>
      </c>
      <c r="I6386"/>
      <c r="J6386"/>
      <c r="K6386"/>
      <c r="L6386"/>
      <c r="M6386"/>
      <c r="N6386"/>
      <c r="O6386"/>
      <c r="Q6386" t="s">
        <v>25</v>
      </c>
      <c r="R6386" s="1" t="s">
        <v>9586</v>
      </c>
      <c r="S6386" s="1"/>
      <c r="T6386" s="1" t="s">
        <v>2256</v>
      </c>
      <c r="U6386" s="1" t="s">
        <v>284</v>
      </c>
      <c r="V6386" t="s">
        <v>29</v>
      </c>
      <c r="W6386"/>
      <c r="X6386" t="s">
        <v>30</v>
      </c>
    </row>
    <row r="6387" spans="2:24">
      <c r="B6387" s="2" t="s">
        <v>9587</v>
      </c>
      <c r="C6387" s="1">
        <v>9873860452</v>
      </c>
      <c r="D6387" s="1"/>
      <c r="E6387" s="1"/>
      <c r="F6387" s="1"/>
      <c r="G6387" s="1" t="s">
        <v>146</v>
      </c>
      <c r="H6387" s="1" t="s">
        <v>247</v>
      </c>
      <c r="I6387"/>
      <c r="J6387"/>
      <c r="K6387"/>
      <c r="L6387"/>
      <c r="M6387"/>
      <c r="N6387"/>
      <c r="O6387"/>
      <c r="Q6387" t="s">
        <v>25</v>
      </c>
      <c r="R6387" s="1" t="s">
        <v>9588</v>
      </c>
      <c r="S6387" s="1"/>
      <c r="T6387" s="1" t="s">
        <v>73</v>
      </c>
      <c r="U6387" s="1" t="s">
        <v>53</v>
      </c>
      <c r="V6387" t="s">
        <v>29</v>
      </c>
      <c r="W6387"/>
      <c r="X6387" t="s">
        <v>30</v>
      </c>
    </row>
    <row r="6388" spans="2:24">
      <c r="B6388" s="2" t="s">
        <v>9589</v>
      </c>
      <c r="C6388" s="1">
        <v>9251925111</v>
      </c>
      <c r="D6388" s="1"/>
      <c r="E6388" s="1"/>
      <c r="F6388" s="1"/>
      <c r="G6388" s="1" t="s">
        <v>45</v>
      </c>
      <c r="H6388" s="1" t="s">
        <v>57</v>
      </c>
      <c r="I6388"/>
      <c r="J6388"/>
      <c r="K6388"/>
      <c r="L6388"/>
      <c r="M6388"/>
      <c r="N6388"/>
      <c r="O6388"/>
      <c r="Q6388" t="s">
        <v>25</v>
      </c>
      <c r="R6388" s="1" t="s">
        <v>9590</v>
      </c>
      <c r="S6388" s="1"/>
      <c r="T6388" s="1" t="s">
        <v>128</v>
      </c>
      <c r="U6388" s="1" t="s">
        <v>43</v>
      </c>
      <c r="V6388" t="s">
        <v>29</v>
      </c>
      <c r="W6388"/>
      <c r="X6388" t="s">
        <v>30</v>
      </c>
    </row>
    <row r="6389" spans="2:24">
      <c r="B6389" s="2" t="s">
        <v>9591</v>
      </c>
      <c r="C6389" s="1">
        <v>9999273046</v>
      </c>
      <c r="D6389" s="1"/>
      <c r="E6389" s="1"/>
      <c r="F6389" s="1"/>
      <c r="G6389" s="1" t="s">
        <v>146</v>
      </c>
      <c r="H6389" s="1" t="s">
        <v>476</v>
      </c>
      <c r="I6389"/>
      <c r="J6389"/>
      <c r="K6389"/>
      <c r="L6389"/>
      <c r="M6389"/>
      <c r="N6389"/>
      <c r="O6389"/>
      <c r="Q6389" t="s">
        <v>25</v>
      </c>
      <c r="R6389" s="1"/>
      <c r="S6389" s="1"/>
      <c r="T6389" s="1" t="s">
        <v>789</v>
      </c>
      <c r="U6389" s="1" t="s">
        <v>53</v>
      </c>
      <c r="V6389" t="s">
        <v>29</v>
      </c>
      <c r="W6389"/>
      <c r="X6389" t="s">
        <v>30</v>
      </c>
    </row>
    <row r="6390" spans="2:24">
      <c r="B6390" s="2" t="s">
        <v>9592</v>
      </c>
      <c r="C6390" s="1">
        <v>7002324973</v>
      </c>
      <c r="D6390" s="1"/>
      <c r="E6390" s="1"/>
      <c r="F6390" s="1"/>
      <c r="G6390" s="1" t="s">
        <v>146</v>
      </c>
      <c r="H6390" s="1" t="s">
        <v>247</v>
      </c>
      <c r="I6390"/>
      <c r="J6390"/>
      <c r="K6390"/>
      <c r="L6390"/>
      <c r="M6390"/>
      <c r="N6390"/>
      <c r="O6390"/>
      <c r="Q6390" t="s">
        <v>25</v>
      </c>
      <c r="R6390" s="1"/>
      <c r="S6390" s="1"/>
      <c r="T6390" s="1" t="s">
        <v>1896</v>
      </c>
      <c r="U6390" s="1" t="s">
        <v>37</v>
      </c>
      <c r="V6390" t="s">
        <v>29</v>
      </c>
      <c r="W6390"/>
      <c r="X6390" t="s">
        <v>30</v>
      </c>
    </row>
    <row r="6391" spans="2:24">
      <c r="B6391" s="2" t="s">
        <v>9593</v>
      </c>
      <c r="C6391" s="1">
        <v>9311815566</v>
      </c>
      <c r="D6391" s="1"/>
      <c r="E6391" s="1"/>
      <c r="F6391" s="1"/>
      <c r="G6391" s="1" t="s">
        <v>708</v>
      </c>
      <c r="H6391" s="1" t="s">
        <v>247</v>
      </c>
      <c r="I6391"/>
      <c r="J6391"/>
      <c r="K6391"/>
      <c r="L6391"/>
      <c r="M6391"/>
      <c r="N6391"/>
      <c r="O6391"/>
      <c r="Q6391" t="s">
        <v>25</v>
      </c>
      <c r="R6391" s="1"/>
      <c r="S6391" s="1"/>
      <c r="T6391" s="1" t="s">
        <v>93</v>
      </c>
      <c r="U6391" s="1" t="s">
        <v>53</v>
      </c>
      <c r="V6391" t="s">
        <v>29</v>
      </c>
      <c r="W6391"/>
      <c r="X6391" t="s">
        <v>30</v>
      </c>
    </row>
    <row r="6392" spans="2:24">
      <c r="B6392" s="2" t="s">
        <v>9594</v>
      </c>
      <c r="C6392" s="1">
        <v>8383816772</v>
      </c>
      <c r="D6392" s="1"/>
      <c r="E6392" s="1"/>
      <c r="F6392" s="1"/>
      <c r="G6392" s="1" t="s">
        <v>45</v>
      </c>
      <c r="H6392" s="1" t="s">
        <v>57</v>
      </c>
      <c r="I6392"/>
      <c r="J6392"/>
      <c r="K6392"/>
      <c r="L6392"/>
      <c r="M6392"/>
      <c r="N6392"/>
      <c r="O6392"/>
      <c r="Q6392" t="s">
        <v>25</v>
      </c>
      <c r="R6392" s="1" t="s">
        <v>9595</v>
      </c>
      <c r="S6392" s="1"/>
      <c r="T6392" s="1" t="s">
        <v>594</v>
      </c>
      <c r="U6392" s="1" t="s">
        <v>53</v>
      </c>
      <c r="V6392" t="s">
        <v>29</v>
      </c>
      <c r="W6392"/>
      <c r="X6392" t="s">
        <v>30</v>
      </c>
    </row>
    <row r="6393" spans="2:24">
      <c r="B6393" s="2" t="s">
        <v>9596</v>
      </c>
      <c r="C6393" s="1">
        <v>9231572800</v>
      </c>
      <c r="D6393" s="1"/>
      <c r="E6393" s="1"/>
      <c r="F6393" s="1"/>
      <c r="G6393" s="1" t="s">
        <v>146</v>
      </c>
      <c r="H6393" s="1" t="s">
        <v>331</v>
      </c>
      <c r="I6393"/>
      <c r="J6393"/>
      <c r="K6393"/>
      <c r="L6393"/>
      <c r="M6393"/>
      <c r="N6393"/>
      <c r="O6393"/>
      <c r="Q6393" t="s">
        <v>25</v>
      </c>
      <c r="R6393" s="1"/>
      <c r="S6393" s="1"/>
      <c r="T6393" s="1" t="s">
        <v>614</v>
      </c>
      <c r="U6393" s="1" t="s">
        <v>70</v>
      </c>
      <c r="V6393" t="s">
        <v>29</v>
      </c>
      <c r="W6393"/>
      <c r="X6393" t="s">
        <v>30</v>
      </c>
    </row>
    <row r="6394" spans="2:24">
      <c r="B6394" s="2" t="s">
        <v>9597</v>
      </c>
      <c r="C6394" s="1">
        <v>9646406596</v>
      </c>
      <c r="D6394" s="1"/>
      <c r="E6394" s="1"/>
      <c r="F6394" s="1"/>
      <c r="G6394" s="1" t="s">
        <v>146</v>
      </c>
      <c r="H6394" s="1" t="s">
        <v>331</v>
      </c>
      <c r="I6394"/>
      <c r="J6394"/>
      <c r="K6394"/>
      <c r="L6394"/>
      <c r="M6394"/>
      <c r="N6394"/>
      <c r="O6394"/>
      <c r="Q6394" t="s">
        <v>25</v>
      </c>
      <c r="R6394" s="1"/>
      <c r="S6394" s="1"/>
      <c r="T6394" s="1" t="s">
        <v>9598</v>
      </c>
      <c r="U6394" s="1" t="s">
        <v>78</v>
      </c>
      <c r="V6394" t="s">
        <v>29</v>
      </c>
      <c r="W6394"/>
      <c r="X6394" t="s">
        <v>30</v>
      </c>
    </row>
    <row r="6395" spans="2:24">
      <c r="B6395" s="2" t="s">
        <v>9599</v>
      </c>
      <c r="C6395" s="1"/>
      <c r="D6395" s="1"/>
      <c r="E6395" s="1"/>
      <c r="F6395" s="1"/>
      <c r="G6395" s="1" t="s">
        <v>146</v>
      </c>
      <c r="H6395" s="1" t="s">
        <v>476</v>
      </c>
      <c r="I6395"/>
      <c r="J6395"/>
      <c r="K6395"/>
      <c r="L6395"/>
      <c r="M6395"/>
      <c r="N6395"/>
      <c r="O6395"/>
      <c r="Q6395" t="s">
        <v>25</v>
      </c>
      <c r="R6395" s="1" t="s">
        <v>9600</v>
      </c>
      <c r="S6395" s="1"/>
      <c r="T6395" s="1" t="s">
        <v>66</v>
      </c>
      <c r="U6395" s="1" t="s">
        <v>28</v>
      </c>
      <c r="V6395" t="s">
        <v>29</v>
      </c>
      <c r="W6395"/>
      <c r="X6395" t="s">
        <v>30</v>
      </c>
    </row>
    <row r="6396" spans="2:24">
      <c r="B6396" s="2" t="s">
        <v>9601</v>
      </c>
      <c r="C6396" s="1">
        <v>7666980986</v>
      </c>
      <c r="D6396" s="1"/>
      <c r="E6396" s="1"/>
      <c r="F6396" s="1"/>
      <c r="G6396" s="1" t="s">
        <v>45</v>
      </c>
      <c r="H6396" s="1" t="s">
        <v>46</v>
      </c>
      <c r="I6396"/>
      <c r="J6396"/>
      <c r="K6396"/>
      <c r="L6396"/>
      <c r="M6396"/>
      <c r="N6396"/>
      <c r="O6396"/>
      <c r="Q6396" t="s">
        <v>25</v>
      </c>
      <c r="R6396" s="1" t="s">
        <v>9602</v>
      </c>
      <c r="S6396" s="1"/>
      <c r="T6396" s="1" t="s">
        <v>264</v>
      </c>
      <c r="U6396" s="1" t="s">
        <v>28</v>
      </c>
      <c r="V6396" t="s">
        <v>29</v>
      </c>
      <c r="W6396"/>
      <c r="X6396" t="s">
        <v>30</v>
      </c>
    </row>
    <row r="6397" spans="2:24">
      <c r="B6397" s="2" t="s">
        <v>9603</v>
      </c>
      <c r="C6397" s="1">
        <v>8700141439</v>
      </c>
      <c r="D6397" s="1"/>
      <c r="E6397" s="1"/>
      <c r="F6397" s="1"/>
      <c r="G6397" s="1" t="s">
        <v>146</v>
      </c>
      <c r="H6397" s="1" t="s">
        <v>247</v>
      </c>
      <c r="I6397"/>
      <c r="J6397"/>
      <c r="K6397"/>
      <c r="L6397"/>
      <c r="M6397"/>
      <c r="N6397"/>
      <c r="O6397"/>
      <c r="Q6397" t="s">
        <v>25</v>
      </c>
      <c r="R6397" s="1" t="s">
        <v>9604</v>
      </c>
      <c r="S6397" s="1"/>
      <c r="T6397" s="1" t="s">
        <v>93</v>
      </c>
      <c r="U6397" s="1" t="s">
        <v>53</v>
      </c>
      <c r="V6397" t="s">
        <v>29</v>
      </c>
      <c r="W6397"/>
      <c r="X6397" t="s">
        <v>30</v>
      </c>
    </row>
    <row r="6398" spans="2:24">
      <c r="B6398" s="2" t="s">
        <v>9605</v>
      </c>
      <c r="C6398" s="1">
        <v>9416297730</v>
      </c>
      <c r="D6398" s="1"/>
      <c r="E6398" s="1"/>
      <c r="F6398" s="1"/>
      <c r="G6398" s="1" t="s">
        <v>199</v>
      </c>
      <c r="H6398" s="1" t="s">
        <v>92</v>
      </c>
      <c r="I6398"/>
      <c r="J6398"/>
      <c r="K6398"/>
      <c r="L6398"/>
      <c r="M6398"/>
      <c r="N6398"/>
      <c r="O6398"/>
      <c r="Q6398" t="s">
        <v>25</v>
      </c>
      <c r="R6398" s="1"/>
      <c r="S6398" s="1"/>
      <c r="T6398" s="1" t="s">
        <v>271</v>
      </c>
      <c r="U6398" s="1" t="s">
        <v>78</v>
      </c>
      <c r="V6398" t="s">
        <v>29</v>
      </c>
      <c r="W6398"/>
      <c r="X6398" t="s">
        <v>30</v>
      </c>
    </row>
    <row r="6399" spans="2:24">
      <c r="B6399" s="2" t="s">
        <v>9606</v>
      </c>
      <c r="C6399" s="1">
        <v>9911319280</v>
      </c>
      <c r="D6399" s="1"/>
      <c r="E6399" s="1"/>
      <c r="F6399" s="1"/>
      <c r="G6399" s="1" t="s">
        <v>146</v>
      </c>
      <c r="H6399" s="1" t="s">
        <v>247</v>
      </c>
      <c r="I6399"/>
      <c r="J6399"/>
      <c r="K6399"/>
      <c r="L6399"/>
      <c r="M6399"/>
      <c r="N6399"/>
      <c r="O6399"/>
      <c r="Q6399" t="s">
        <v>25</v>
      </c>
      <c r="R6399" s="1" t="s">
        <v>9607</v>
      </c>
      <c r="S6399" s="1"/>
      <c r="T6399" s="1" t="s">
        <v>84</v>
      </c>
      <c r="U6399" s="1" t="s">
        <v>53</v>
      </c>
      <c r="V6399" t="s">
        <v>29</v>
      </c>
      <c r="W6399"/>
      <c r="X6399" t="s">
        <v>30</v>
      </c>
    </row>
    <row r="6400" spans="2:24">
      <c r="B6400" s="2" t="s">
        <v>9608</v>
      </c>
      <c r="C6400" s="1">
        <v>9034249104</v>
      </c>
      <c r="D6400" s="1"/>
      <c r="E6400" s="1"/>
      <c r="F6400" s="1"/>
      <c r="G6400" s="1" t="s">
        <v>146</v>
      </c>
      <c r="H6400" s="1" t="s">
        <v>247</v>
      </c>
      <c r="I6400"/>
      <c r="J6400"/>
      <c r="K6400"/>
      <c r="L6400"/>
      <c r="M6400"/>
      <c r="N6400"/>
      <c r="O6400"/>
      <c r="Q6400" t="s">
        <v>25</v>
      </c>
      <c r="R6400" s="1" t="s">
        <v>9609</v>
      </c>
      <c r="S6400" s="1"/>
      <c r="T6400" s="1" t="s">
        <v>363</v>
      </c>
      <c r="U6400" s="1" t="s">
        <v>78</v>
      </c>
      <c r="V6400" t="s">
        <v>29</v>
      </c>
      <c r="W6400"/>
      <c r="X6400" t="s">
        <v>30</v>
      </c>
    </row>
    <row r="6401" spans="2:24">
      <c r="B6401" s="2" t="s">
        <v>9610</v>
      </c>
      <c r="C6401" s="1">
        <v>9418021711</v>
      </c>
      <c r="D6401" s="1"/>
      <c r="E6401" s="1"/>
      <c r="F6401" s="1"/>
      <c r="G6401" s="1" t="s">
        <v>45</v>
      </c>
      <c r="H6401" s="1" t="s">
        <v>92</v>
      </c>
      <c r="I6401"/>
      <c r="J6401"/>
      <c r="K6401"/>
      <c r="L6401"/>
      <c r="M6401"/>
      <c r="N6401"/>
      <c r="O6401"/>
      <c r="Q6401" t="s">
        <v>25</v>
      </c>
      <c r="R6401" s="1"/>
      <c r="S6401" s="1"/>
      <c r="T6401" s="1" t="s">
        <v>5192</v>
      </c>
      <c r="U6401" s="1" t="s">
        <v>477</v>
      </c>
      <c r="V6401" t="s">
        <v>29</v>
      </c>
      <c r="W6401"/>
      <c r="X6401" t="s">
        <v>30</v>
      </c>
    </row>
    <row r="6402" spans="2:24">
      <c r="B6402" s="2" t="s">
        <v>9611</v>
      </c>
      <c r="C6402" s="1">
        <v>8625933094</v>
      </c>
      <c r="D6402" s="1"/>
      <c r="E6402" s="1"/>
      <c r="F6402" s="1"/>
      <c r="G6402" s="1" t="s">
        <v>56</v>
      </c>
      <c r="H6402" s="1" t="s">
        <v>57</v>
      </c>
      <c r="I6402"/>
      <c r="J6402"/>
      <c r="K6402"/>
      <c r="L6402"/>
      <c r="M6402"/>
      <c r="N6402"/>
      <c r="O6402"/>
      <c r="Q6402" t="s">
        <v>25</v>
      </c>
      <c r="R6402" s="1" t="s">
        <v>9612</v>
      </c>
      <c r="S6402" s="1"/>
      <c r="T6402" s="1" t="s">
        <v>457</v>
      </c>
      <c r="U6402" s="1" t="s">
        <v>33</v>
      </c>
      <c r="V6402" t="s">
        <v>29</v>
      </c>
      <c r="W6402"/>
      <c r="X6402" t="s">
        <v>30</v>
      </c>
    </row>
    <row r="6403" spans="2:24">
      <c r="B6403" s="2" t="s">
        <v>9613</v>
      </c>
      <c r="C6403" s="1">
        <v>9816022694</v>
      </c>
      <c r="D6403" s="1"/>
      <c r="E6403" s="1"/>
      <c r="F6403" s="1"/>
      <c r="G6403" s="1" t="s">
        <v>146</v>
      </c>
      <c r="H6403" s="1" t="s">
        <v>247</v>
      </c>
      <c r="I6403"/>
      <c r="J6403"/>
      <c r="K6403"/>
      <c r="L6403"/>
      <c r="M6403"/>
      <c r="N6403"/>
      <c r="O6403"/>
      <c r="Q6403" t="s">
        <v>25</v>
      </c>
      <c r="R6403" s="1"/>
      <c r="S6403" s="1"/>
      <c r="T6403" s="1" t="s">
        <v>1502</v>
      </c>
      <c r="U6403" s="1" t="s">
        <v>477</v>
      </c>
      <c r="V6403" t="s">
        <v>29</v>
      </c>
      <c r="W6403"/>
      <c r="X6403" t="s">
        <v>30</v>
      </c>
    </row>
    <row r="6404" spans="2:24">
      <c r="B6404" s="2" t="s">
        <v>9614</v>
      </c>
      <c r="C6404" s="1">
        <v>9999697466</v>
      </c>
      <c r="D6404" s="1"/>
      <c r="E6404" s="1"/>
      <c r="F6404" s="1"/>
      <c r="G6404" s="1" t="s">
        <v>146</v>
      </c>
      <c r="H6404" s="1" t="s">
        <v>695</v>
      </c>
      <c r="I6404"/>
      <c r="J6404"/>
      <c r="K6404"/>
      <c r="L6404"/>
      <c r="M6404"/>
      <c r="N6404"/>
      <c r="O6404"/>
      <c r="Q6404" t="s">
        <v>25</v>
      </c>
      <c r="R6404" s="1" t="s">
        <v>9615</v>
      </c>
      <c r="S6404" s="1"/>
      <c r="T6404" s="1" t="s">
        <v>660</v>
      </c>
      <c r="U6404" s="1" t="s">
        <v>53</v>
      </c>
      <c r="V6404" t="s">
        <v>29</v>
      </c>
      <c r="W6404"/>
      <c r="X6404" t="s">
        <v>30</v>
      </c>
    </row>
    <row r="6405" spans="2:24">
      <c r="B6405" s="2" t="s">
        <v>9616</v>
      </c>
      <c r="C6405" s="1">
        <v>9839340253</v>
      </c>
      <c r="D6405" s="1"/>
      <c r="E6405" s="1"/>
      <c r="F6405" s="1"/>
      <c r="G6405" s="1" t="s">
        <v>45</v>
      </c>
      <c r="H6405" s="1" t="s">
        <v>476</v>
      </c>
      <c r="I6405"/>
      <c r="J6405"/>
      <c r="K6405"/>
      <c r="L6405"/>
      <c r="M6405"/>
      <c r="N6405"/>
      <c r="O6405"/>
      <c r="Q6405" t="s">
        <v>25</v>
      </c>
      <c r="R6405" s="1"/>
      <c r="S6405" s="1"/>
      <c r="T6405" s="1" t="s">
        <v>27</v>
      </c>
      <c r="U6405" s="1" t="s">
        <v>28</v>
      </c>
      <c r="V6405" t="s">
        <v>29</v>
      </c>
      <c r="W6405"/>
      <c r="X6405" t="s">
        <v>30</v>
      </c>
    </row>
    <row r="6406" spans="2:24">
      <c r="B6406" s="2" t="s">
        <v>9617</v>
      </c>
      <c r="C6406" s="1">
        <v>9810573573</v>
      </c>
      <c r="D6406" s="1"/>
      <c r="E6406" s="1"/>
      <c r="F6406" s="1"/>
      <c r="G6406" s="1" t="s">
        <v>146</v>
      </c>
      <c r="H6406" s="1" t="s">
        <v>476</v>
      </c>
      <c r="I6406"/>
      <c r="J6406"/>
      <c r="K6406"/>
      <c r="L6406"/>
      <c r="M6406"/>
      <c r="N6406"/>
      <c r="O6406"/>
      <c r="Q6406" t="s">
        <v>25</v>
      </c>
      <c r="R6406" s="1"/>
      <c r="S6406" s="1"/>
      <c r="T6406" s="1" t="s">
        <v>93</v>
      </c>
      <c r="U6406" s="1" t="s">
        <v>53</v>
      </c>
      <c r="V6406" t="s">
        <v>29</v>
      </c>
      <c r="W6406"/>
      <c r="X6406" t="s">
        <v>30</v>
      </c>
    </row>
    <row r="6407" spans="2:24">
      <c r="B6407" s="2" t="s">
        <v>9618</v>
      </c>
      <c r="C6407" s="1">
        <v>9418621352</v>
      </c>
      <c r="D6407" s="1"/>
      <c r="E6407" s="1"/>
      <c r="F6407" s="1"/>
      <c r="G6407" s="1" t="s">
        <v>146</v>
      </c>
      <c r="H6407" s="1" t="s">
        <v>695</v>
      </c>
      <c r="I6407"/>
      <c r="J6407"/>
      <c r="K6407"/>
      <c r="L6407"/>
      <c r="M6407"/>
      <c r="N6407"/>
      <c r="O6407"/>
      <c r="Q6407" t="s">
        <v>25</v>
      </c>
      <c r="R6407" s="1" t="s">
        <v>9619</v>
      </c>
      <c r="S6407" s="1"/>
      <c r="T6407" s="1" t="s">
        <v>1502</v>
      </c>
      <c r="U6407" s="1" t="s">
        <v>477</v>
      </c>
      <c r="V6407" t="s">
        <v>29</v>
      </c>
      <c r="W6407"/>
      <c r="X6407" t="s">
        <v>30</v>
      </c>
    </row>
    <row r="6408" spans="2:24">
      <c r="B6408" s="2" t="s">
        <v>9620</v>
      </c>
      <c r="C6408" s="1">
        <v>7017434990</v>
      </c>
      <c r="D6408" s="1"/>
      <c r="E6408" s="1"/>
      <c r="F6408" s="1"/>
      <c r="G6408" s="1" t="s">
        <v>72</v>
      </c>
      <c r="H6408" s="1" t="s">
        <v>46</v>
      </c>
      <c r="I6408"/>
      <c r="J6408"/>
      <c r="K6408"/>
      <c r="L6408"/>
      <c r="M6408"/>
      <c r="N6408"/>
      <c r="O6408"/>
      <c r="Q6408" t="s">
        <v>25</v>
      </c>
      <c r="R6408" s="1"/>
      <c r="S6408" s="1"/>
      <c r="T6408" s="1" t="s">
        <v>734</v>
      </c>
      <c r="U6408" s="1" t="s">
        <v>289</v>
      </c>
      <c r="V6408" t="s">
        <v>29</v>
      </c>
      <c r="W6408"/>
      <c r="X6408" t="s">
        <v>30</v>
      </c>
    </row>
    <row r="6409" spans="2:24">
      <c r="B6409" s="2" t="s">
        <v>9621</v>
      </c>
      <c r="C6409" s="1">
        <v>9448317205</v>
      </c>
      <c r="D6409" s="1"/>
      <c r="E6409" s="1"/>
      <c r="F6409" s="1"/>
      <c r="G6409" s="1" t="s">
        <v>56</v>
      </c>
      <c r="H6409" s="1" t="s">
        <v>46</v>
      </c>
      <c r="I6409"/>
      <c r="J6409"/>
      <c r="K6409"/>
      <c r="L6409"/>
      <c r="M6409"/>
      <c r="N6409"/>
      <c r="O6409"/>
      <c r="Q6409" t="s">
        <v>25</v>
      </c>
      <c r="R6409" s="1"/>
      <c r="S6409" s="1"/>
      <c r="T6409" s="1" t="s">
        <v>1564</v>
      </c>
      <c r="U6409" s="1" t="s">
        <v>102</v>
      </c>
      <c r="V6409" t="s">
        <v>29</v>
      </c>
      <c r="W6409"/>
      <c r="X6409" t="s">
        <v>30</v>
      </c>
    </row>
    <row r="6410" spans="2:24">
      <c r="B6410" s="2" t="s">
        <v>9622</v>
      </c>
      <c r="C6410" s="1">
        <v>9991684405</v>
      </c>
      <c r="D6410" s="1"/>
      <c r="E6410" s="1"/>
      <c r="F6410" s="1"/>
      <c r="G6410" s="1" t="s">
        <v>146</v>
      </c>
      <c r="H6410" s="1" t="s">
        <v>331</v>
      </c>
      <c r="I6410"/>
      <c r="J6410"/>
      <c r="K6410"/>
      <c r="L6410"/>
      <c r="M6410"/>
      <c r="N6410"/>
      <c r="O6410"/>
      <c r="Q6410" t="s">
        <v>25</v>
      </c>
      <c r="R6410" s="1"/>
      <c r="S6410" s="1"/>
      <c r="T6410" s="1" t="s">
        <v>77</v>
      </c>
      <c r="U6410" s="1" t="s">
        <v>78</v>
      </c>
      <c r="V6410" t="s">
        <v>29</v>
      </c>
      <c r="W6410"/>
      <c r="X6410" t="s">
        <v>30</v>
      </c>
    </row>
    <row r="6411" spans="2:24">
      <c r="B6411" s="2" t="s">
        <v>9623</v>
      </c>
      <c r="C6411" s="1">
        <v>9918398999</v>
      </c>
      <c r="D6411" s="1"/>
      <c r="E6411" s="1"/>
      <c r="F6411" s="1"/>
      <c r="G6411" s="1" t="s">
        <v>146</v>
      </c>
      <c r="H6411" s="1" t="s">
        <v>247</v>
      </c>
      <c r="I6411"/>
      <c r="J6411"/>
      <c r="K6411"/>
      <c r="L6411"/>
      <c r="M6411"/>
      <c r="N6411"/>
      <c r="O6411"/>
      <c r="Q6411" t="s">
        <v>25</v>
      </c>
      <c r="R6411" s="1"/>
      <c r="S6411" s="1"/>
      <c r="T6411" s="1" t="s">
        <v>3870</v>
      </c>
      <c r="U6411" s="1" t="s">
        <v>28</v>
      </c>
      <c r="V6411" t="s">
        <v>29</v>
      </c>
      <c r="W6411"/>
      <c r="X6411" t="s">
        <v>30</v>
      </c>
    </row>
    <row r="6412" spans="2:24">
      <c r="B6412" s="2" t="s">
        <v>9624</v>
      </c>
      <c r="C6412" s="1">
        <v>9871821136</v>
      </c>
      <c r="D6412" s="1"/>
      <c r="E6412" s="1"/>
      <c r="F6412" s="1"/>
      <c r="G6412" s="1" t="s">
        <v>146</v>
      </c>
      <c r="H6412" s="1" t="s">
        <v>476</v>
      </c>
      <c r="I6412"/>
      <c r="J6412"/>
      <c r="K6412"/>
      <c r="L6412"/>
      <c r="M6412"/>
      <c r="N6412"/>
      <c r="O6412"/>
      <c r="Q6412" t="s">
        <v>25</v>
      </c>
      <c r="R6412" s="1"/>
      <c r="S6412" s="1"/>
      <c r="T6412" s="1" t="s">
        <v>73</v>
      </c>
      <c r="U6412" s="1" t="s">
        <v>53</v>
      </c>
      <c r="V6412" t="s">
        <v>29</v>
      </c>
      <c r="W6412"/>
      <c r="X6412" t="s">
        <v>30</v>
      </c>
    </row>
    <row r="6413" spans="2:24">
      <c r="B6413" s="2" t="s">
        <v>9625</v>
      </c>
      <c r="C6413" s="1">
        <v>9811006980</v>
      </c>
      <c r="D6413" s="1"/>
      <c r="E6413" s="1"/>
      <c r="F6413" s="1"/>
      <c r="G6413" s="1" t="s">
        <v>146</v>
      </c>
      <c r="H6413" s="1" t="s">
        <v>476</v>
      </c>
      <c r="I6413"/>
      <c r="J6413"/>
      <c r="K6413"/>
      <c r="L6413"/>
      <c r="M6413"/>
      <c r="N6413"/>
      <c r="O6413"/>
      <c r="Q6413" t="s">
        <v>25</v>
      </c>
      <c r="R6413" s="1" t="s">
        <v>9626</v>
      </c>
      <c r="S6413" s="1"/>
      <c r="T6413" s="1" t="s">
        <v>93</v>
      </c>
      <c r="U6413" s="1" t="s">
        <v>53</v>
      </c>
      <c r="V6413" t="s">
        <v>29</v>
      </c>
      <c r="W6413"/>
      <c r="X6413" t="s">
        <v>30</v>
      </c>
    </row>
    <row r="6414" spans="2:24">
      <c r="B6414" s="2" t="s">
        <v>9627</v>
      </c>
      <c r="C6414" s="1">
        <v>9816371010</v>
      </c>
      <c r="D6414" s="1"/>
      <c r="E6414" s="1"/>
      <c r="F6414" s="1"/>
      <c r="G6414" s="1" t="s">
        <v>45</v>
      </c>
      <c r="H6414" s="1" t="s">
        <v>57</v>
      </c>
      <c r="I6414"/>
      <c r="J6414"/>
      <c r="K6414"/>
      <c r="L6414"/>
      <c r="M6414"/>
      <c r="N6414"/>
      <c r="O6414"/>
      <c r="Q6414" t="s">
        <v>25</v>
      </c>
      <c r="R6414" s="1" t="s">
        <v>9628</v>
      </c>
      <c r="S6414" s="1"/>
      <c r="T6414" s="1" t="s">
        <v>8036</v>
      </c>
      <c r="U6414" s="1" t="s">
        <v>477</v>
      </c>
      <c r="V6414" t="s">
        <v>29</v>
      </c>
      <c r="W6414"/>
      <c r="X6414" t="s">
        <v>30</v>
      </c>
    </row>
    <row r="6415" spans="2:24">
      <c r="B6415" s="2" t="s">
        <v>9629</v>
      </c>
      <c r="C6415" s="1">
        <v>9826086296</v>
      </c>
      <c r="D6415" s="1"/>
      <c r="E6415" s="1"/>
      <c r="F6415" s="1"/>
      <c r="G6415" s="1" t="s">
        <v>146</v>
      </c>
      <c r="H6415" s="1" t="s">
        <v>331</v>
      </c>
      <c r="I6415"/>
      <c r="J6415"/>
      <c r="K6415"/>
      <c r="L6415"/>
      <c r="M6415"/>
      <c r="N6415"/>
      <c r="O6415"/>
      <c r="Q6415" t="s">
        <v>25</v>
      </c>
      <c r="R6415" s="1"/>
      <c r="S6415" s="1"/>
      <c r="T6415" s="1" t="s">
        <v>110</v>
      </c>
      <c r="U6415" s="1" t="s">
        <v>105</v>
      </c>
      <c r="V6415" t="s">
        <v>29</v>
      </c>
      <c r="W6415"/>
      <c r="X6415" t="s">
        <v>30</v>
      </c>
    </row>
    <row r="6416" spans="2:24">
      <c r="B6416" s="2" t="s">
        <v>9630</v>
      </c>
      <c r="C6416" s="1">
        <v>8955276021</v>
      </c>
      <c r="D6416" s="1"/>
      <c r="E6416" s="1"/>
      <c r="F6416" s="1"/>
      <c r="G6416" s="1" t="s">
        <v>146</v>
      </c>
      <c r="H6416" s="1" t="s">
        <v>331</v>
      </c>
      <c r="I6416"/>
      <c r="J6416"/>
      <c r="K6416"/>
      <c r="L6416"/>
      <c r="M6416"/>
      <c r="N6416"/>
      <c r="O6416"/>
      <c r="Q6416" t="s">
        <v>25</v>
      </c>
      <c r="R6416" s="1" t="s">
        <v>9631</v>
      </c>
      <c r="S6416" s="1"/>
      <c r="T6416" s="1" t="s">
        <v>128</v>
      </c>
      <c r="U6416" s="1" t="s">
        <v>43</v>
      </c>
      <c r="V6416" t="s">
        <v>29</v>
      </c>
      <c r="W6416"/>
      <c r="X6416" t="s">
        <v>30</v>
      </c>
    </row>
    <row r="6417" spans="2:24">
      <c r="B6417" s="2" t="s">
        <v>9632</v>
      </c>
      <c r="C6417" s="1">
        <v>9811117552</v>
      </c>
      <c r="D6417" s="1"/>
      <c r="E6417" s="1"/>
      <c r="F6417" s="1"/>
      <c r="G6417" s="1" t="s">
        <v>146</v>
      </c>
      <c r="H6417" s="1" t="s">
        <v>476</v>
      </c>
      <c r="I6417"/>
      <c r="J6417"/>
      <c r="K6417"/>
      <c r="L6417"/>
      <c r="M6417"/>
      <c r="N6417"/>
      <c r="O6417"/>
      <c r="Q6417" t="s">
        <v>25</v>
      </c>
      <c r="R6417" s="1"/>
      <c r="S6417" s="1"/>
      <c r="T6417" s="1" t="s">
        <v>73</v>
      </c>
      <c r="U6417" s="1" t="s">
        <v>53</v>
      </c>
      <c r="V6417" t="s">
        <v>29</v>
      </c>
      <c r="W6417"/>
      <c r="X6417" t="s">
        <v>30</v>
      </c>
    </row>
    <row r="6418" spans="2:24">
      <c r="B6418" s="2" t="s">
        <v>9633</v>
      </c>
      <c r="C6418" s="1">
        <v>8319573932</v>
      </c>
      <c r="D6418" s="1"/>
      <c r="E6418" s="1"/>
      <c r="F6418" s="1"/>
      <c r="G6418" s="1" t="s">
        <v>45</v>
      </c>
      <c r="H6418" s="1" t="s">
        <v>57</v>
      </c>
      <c r="I6418"/>
      <c r="J6418"/>
      <c r="K6418"/>
      <c r="L6418"/>
      <c r="M6418"/>
      <c r="N6418"/>
      <c r="O6418"/>
      <c r="Q6418" t="s">
        <v>25</v>
      </c>
      <c r="R6418" s="1" t="s">
        <v>9634</v>
      </c>
      <c r="S6418" s="1"/>
      <c r="T6418" s="1" t="s">
        <v>988</v>
      </c>
      <c r="U6418" s="1" t="s">
        <v>105</v>
      </c>
      <c r="V6418" t="s">
        <v>29</v>
      </c>
      <c r="W6418"/>
      <c r="X6418" t="s">
        <v>30</v>
      </c>
    </row>
    <row r="6419" spans="2:24">
      <c r="B6419" s="2" t="s">
        <v>9635</v>
      </c>
      <c r="C6419" s="1">
        <v>9819257266</v>
      </c>
      <c r="D6419" s="1"/>
      <c r="E6419" s="1"/>
      <c r="F6419" s="1"/>
      <c r="G6419" s="1" t="s">
        <v>45</v>
      </c>
      <c r="H6419" s="1" t="s">
        <v>1065</v>
      </c>
      <c r="I6419"/>
      <c r="J6419"/>
      <c r="K6419"/>
      <c r="L6419"/>
      <c r="M6419"/>
      <c r="N6419"/>
      <c r="O6419"/>
      <c r="Q6419" t="s">
        <v>25</v>
      </c>
      <c r="R6419" s="1" t="s">
        <v>9636</v>
      </c>
      <c r="S6419" s="1"/>
      <c r="T6419" s="1" t="s">
        <v>463</v>
      </c>
      <c r="U6419" s="1" t="s">
        <v>78</v>
      </c>
      <c r="V6419" t="s">
        <v>29</v>
      </c>
      <c r="W6419"/>
      <c r="X6419" t="s">
        <v>30</v>
      </c>
    </row>
    <row r="6420" spans="2:24">
      <c r="B6420" s="2" t="s">
        <v>9637</v>
      </c>
      <c r="C6420" s="1">
        <v>9044282009</v>
      </c>
      <c r="D6420" s="1"/>
      <c r="E6420" s="1"/>
      <c r="F6420" s="1"/>
      <c r="G6420" s="1" t="s">
        <v>146</v>
      </c>
      <c r="H6420" s="1" t="s">
        <v>331</v>
      </c>
      <c r="I6420"/>
      <c r="J6420"/>
      <c r="K6420"/>
      <c r="L6420"/>
      <c r="M6420"/>
      <c r="N6420"/>
      <c r="O6420"/>
      <c r="Q6420" t="s">
        <v>25</v>
      </c>
      <c r="R6420" s="1" t="s">
        <v>9638</v>
      </c>
      <c r="S6420" s="1"/>
      <c r="T6420" s="1" t="s">
        <v>3870</v>
      </c>
      <c r="U6420" s="1" t="s">
        <v>28</v>
      </c>
      <c r="V6420" t="s">
        <v>29</v>
      </c>
      <c r="W6420"/>
      <c r="X6420" t="s">
        <v>30</v>
      </c>
    </row>
    <row r="6421" spans="2:24">
      <c r="B6421" s="2" t="s">
        <v>9639</v>
      </c>
      <c r="C6421" s="1">
        <v>8588862122</v>
      </c>
      <c r="D6421" s="1"/>
      <c r="E6421" s="1"/>
      <c r="F6421" s="1"/>
      <c r="G6421" s="1" t="s">
        <v>146</v>
      </c>
      <c r="H6421" s="1" t="s">
        <v>476</v>
      </c>
      <c r="I6421"/>
      <c r="J6421"/>
      <c r="K6421"/>
      <c r="L6421"/>
      <c r="M6421"/>
      <c r="N6421"/>
      <c r="O6421"/>
      <c r="Q6421" t="s">
        <v>25</v>
      </c>
      <c r="R6421" s="1"/>
      <c r="S6421" s="1"/>
      <c r="T6421" s="1" t="s">
        <v>39</v>
      </c>
      <c r="U6421" s="1" t="s">
        <v>28</v>
      </c>
      <c r="V6421" t="s">
        <v>29</v>
      </c>
      <c r="W6421"/>
      <c r="X6421" t="s">
        <v>30</v>
      </c>
    </row>
    <row r="6422" spans="2:24">
      <c r="B6422" s="2" t="s">
        <v>9640</v>
      </c>
      <c r="C6422" s="1">
        <v>9667602498</v>
      </c>
      <c r="D6422" s="1"/>
      <c r="E6422" s="1"/>
      <c r="F6422" s="1"/>
      <c r="G6422" s="1" t="s">
        <v>72</v>
      </c>
      <c r="H6422" s="1" t="s">
        <v>57</v>
      </c>
      <c r="I6422"/>
      <c r="J6422"/>
      <c r="K6422"/>
      <c r="L6422"/>
      <c r="M6422"/>
      <c r="N6422"/>
      <c r="O6422"/>
      <c r="Q6422" t="s">
        <v>25</v>
      </c>
      <c r="R6422" s="1"/>
      <c r="S6422" s="1"/>
      <c r="T6422" s="1" t="s">
        <v>93</v>
      </c>
      <c r="U6422" s="1" t="s">
        <v>53</v>
      </c>
      <c r="V6422" t="s">
        <v>29</v>
      </c>
      <c r="W6422"/>
      <c r="X6422" t="s">
        <v>30</v>
      </c>
    </row>
    <row r="6423" spans="2:24">
      <c r="B6423" s="2" t="s">
        <v>9641</v>
      </c>
      <c r="C6423" s="1">
        <v>9508835499</v>
      </c>
      <c r="D6423" s="1"/>
      <c r="E6423" s="1"/>
      <c r="F6423" s="1"/>
      <c r="G6423" s="1" t="s">
        <v>146</v>
      </c>
      <c r="H6423" s="1" t="s">
        <v>695</v>
      </c>
      <c r="I6423"/>
      <c r="J6423"/>
      <c r="K6423"/>
      <c r="L6423"/>
      <c r="M6423"/>
      <c r="N6423"/>
      <c r="O6423"/>
      <c r="Q6423" t="s">
        <v>25</v>
      </c>
      <c r="R6423" s="1" t="s">
        <v>9642</v>
      </c>
      <c r="S6423" s="1"/>
      <c r="T6423" s="1" t="s">
        <v>566</v>
      </c>
      <c r="U6423" s="1" t="s">
        <v>284</v>
      </c>
      <c r="V6423" t="s">
        <v>29</v>
      </c>
      <c r="W6423"/>
      <c r="X6423" t="s">
        <v>30</v>
      </c>
    </row>
    <row r="6424" spans="2:24">
      <c r="B6424" s="2" t="s">
        <v>9643</v>
      </c>
      <c r="C6424" s="1">
        <v>9717895111</v>
      </c>
      <c r="D6424" s="1"/>
      <c r="E6424" s="1"/>
      <c r="F6424" s="1"/>
      <c r="G6424" s="1" t="s">
        <v>146</v>
      </c>
      <c r="H6424" s="1" t="s">
        <v>57</v>
      </c>
      <c r="I6424"/>
      <c r="J6424"/>
      <c r="K6424"/>
      <c r="L6424"/>
      <c r="M6424"/>
      <c r="N6424"/>
      <c r="O6424"/>
      <c r="Q6424" t="s">
        <v>25</v>
      </c>
      <c r="R6424" s="1" t="s">
        <v>9644</v>
      </c>
      <c r="S6424" s="1"/>
      <c r="T6424" s="1" t="s">
        <v>81</v>
      </c>
      <c r="U6424" s="1" t="s">
        <v>28</v>
      </c>
      <c r="V6424" t="s">
        <v>29</v>
      </c>
      <c r="W6424"/>
      <c r="X6424" t="s">
        <v>30</v>
      </c>
    </row>
    <row r="6425" spans="2:24">
      <c r="B6425" s="2" t="s">
        <v>9645</v>
      </c>
      <c r="C6425" s="1">
        <v>9993336066</v>
      </c>
      <c r="D6425" s="1"/>
      <c r="E6425" s="1"/>
      <c r="F6425" s="1"/>
      <c r="G6425" s="1" t="s">
        <v>72</v>
      </c>
      <c r="H6425" s="1" t="s">
        <v>57</v>
      </c>
      <c r="I6425"/>
      <c r="J6425"/>
      <c r="K6425"/>
      <c r="L6425"/>
      <c r="M6425"/>
      <c r="N6425"/>
      <c r="O6425"/>
      <c r="Q6425" t="s">
        <v>25</v>
      </c>
      <c r="R6425" s="1"/>
      <c r="S6425" s="1"/>
      <c r="T6425" s="1" t="s">
        <v>3365</v>
      </c>
      <c r="U6425" s="1" t="s">
        <v>350</v>
      </c>
      <c r="V6425" t="s">
        <v>29</v>
      </c>
      <c r="W6425"/>
      <c r="X6425" t="s">
        <v>30</v>
      </c>
    </row>
    <row r="6426" spans="2:24">
      <c r="B6426" s="2" t="s">
        <v>9646</v>
      </c>
      <c r="C6426" s="1">
        <v>9818123657</v>
      </c>
      <c r="D6426" s="1"/>
      <c r="E6426" s="1"/>
      <c r="F6426" s="1"/>
      <c r="G6426" s="1" t="s">
        <v>146</v>
      </c>
      <c r="H6426" s="1" t="s">
        <v>476</v>
      </c>
      <c r="I6426"/>
      <c r="J6426"/>
      <c r="K6426"/>
      <c r="L6426"/>
      <c r="M6426"/>
      <c r="N6426"/>
      <c r="O6426"/>
      <c r="Q6426" t="s">
        <v>25</v>
      </c>
      <c r="R6426" s="1"/>
      <c r="S6426" s="1"/>
      <c r="T6426" s="1" t="s">
        <v>39</v>
      </c>
      <c r="U6426" s="1" t="s">
        <v>28</v>
      </c>
      <c r="V6426" t="s">
        <v>29</v>
      </c>
      <c r="W6426"/>
      <c r="X6426" t="s">
        <v>30</v>
      </c>
    </row>
    <row r="6427" spans="2:24">
      <c r="B6427" s="2" t="s">
        <v>9647</v>
      </c>
      <c r="C6427" s="1">
        <v>9890001385</v>
      </c>
      <c r="D6427" s="1"/>
      <c r="E6427" s="1"/>
      <c r="F6427" s="1"/>
      <c r="G6427" s="1" t="s">
        <v>146</v>
      </c>
      <c r="H6427" s="1" t="s">
        <v>476</v>
      </c>
      <c r="I6427"/>
      <c r="J6427"/>
      <c r="K6427"/>
      <c r="L6427"/>
      <c r="M6427"/>
      <c r="N6427"/>
      <c r="O6427"/>
      <c r="Q6427" t="s">
        <v>25</v>
      </c>
      <c r="R6427" s="1"/>
      <c r="S6427" s="1"/>
      <c r="T6427" s="1" t="s">
        <v>3036</v>
      </c>
      <c r="U6427" s="1" t="s">
        <v>33</v>
      </c>
      <c r="V6427" t="s">
        <v>29</v>
      </c>
      <c r="W6427"/>
      <c r="X6427" t="s">
        <v>30</v>
      </c>
    </row>
    <row r="6428" spans="2:24">
      <c r="B6428" s="2" t="s">
        <v>9648</v>
      </c>
      <c r="C6428" s="1">
        <v>9830310003</v>
      </c>
      <c r="D6428" s="1"/>
      <c r="E6428" s="1"/>
      <c r="F6428" s="1"/>
      <c r="G6428" s="1" t="s">
        <v>56</v>
      </c>
      <c r="H6428" s="1" t="s">
        <v>331</v>
      </c>
      <c r="I6428"/>
      <c r="J6428"/>
      <c r="K6428"/>
      <c r="L6428"/>
      <c r="M6428"/>
      <c r="N6428"/>
      <c r="O6428"/>
      <c r="Q6428" t="s">
        <v>25</v>
      </c>
      <c r="R6428" s="1" t="s">
        <v>9649</v>
      </c>
      <c r="S6428" s="1"/>
      <c r="T6428" s="1" t="s">
        <v>614</v>
      </c>
      <c r="U6428" s="1" t="s">
        <v>70</v>
      </c>
      <c r="V6428" t="s">
        <v>29</v>
      </c>
      <c r="W6428"/>
      <c r="X6428" t="s">
        <v>30</v>
      </c>
    </row>
    <row r="6429" spans="2:24">
      <c r="B6429" s="2" t="s">
        <v>9650</v>
      </c>
      <c r="C6429" s="1">
        <v>9643643444</v>
      </c>
      <c r="D6429" s="1"/>
      <c r="E6429" s="1"/>
      <c r="F6429" s="1"/>
      <c r="G6429" s="1" t="s">
        <v>72</v>
      </c>
      <c r="H6429" s="1" t="s">
        <v>46</v>
      </c>
      <c r="I6429"/>
      <c r="J6429"/>
      <c r="K6429"/>
      <c r="L6429"/>
      <c r="M6429"/>
      <c r="N6429"/>
      <c r="O6429"/>
      <c r="Q6429" t="s">
        <v>25</v>
      </c>
      <c r="R6429" s="1" t="s">
        <v>9651</v>
      </c>
      <c r="S6429" s="1"/>
      <c r="T6429" s="1" t="s">
        <v>73</v>
      </c>
      <c r="U6429" s="1" t="s">
        <v>53</v>
      </c>
      <c r="V6429" t="s">
        <v>29</v>
      </c>
      <c r="W6429"/>
      <c r="X6429" t="s">
        <v>30</v>
      </c>
    </row>
    <row r="6430" spans="2:24">
      <c r="B6430" s="2" t="s">
        <v>9652</v>
      </c>
      <c r="C6430" s="1">
        <v>9416701002</v>
      </c>
      <c r="D6430" s="1"/>
      <c r="E6430" s="1"/>
      <c r="F6430" s="1"/>
      <c r="G6430" s="1" t="s">
        <v>146</v>
      </c>
      <c r="H6430" s="1" t="s">
        <v>331</v>
      </c>
      <c r="I6430"/>
      <c r="J6430"/>
      <c r="K6430"/>
      <c r="L6430"/>
      <c r="M6430"/>
      <c r="N6430"/>
      <c r="O6430"/>
      <c r="Q6430" t="s">
        <v>25</v>
      </c>
      <c r="R6430" s="1"/>
      <c r="S6430" s="1"/>
      <c r="T6430" s="1" t="s">
        <v>271</v>
      </c>
      <c r="U6430" s="1" t="s">
        <v>78</v>
      </c>
      <c r="V6430" t="s">
        <v>29</v>
      </c>
      <c r="W6430"/>
      <c r="X6430" t="s">
        <v>30</v>
      </c>
    </row>
    <row r="6431" spans="2:24">
      <c r="B6431" s="2" t="s">
        <v>9653</v>
      </c>
      <c r="C6431" s="1">
        <v>9415836660</v>
      </c>
      <c r="D6431" s="1"/>
      <c r="E6431" s="1"/>
      <c r="F6431" s="1"/>
      <c r="G6431" s="1" t="s">
        <v>146</v>
      </c>
      <c r="H6431" s="1" t="s">
        <v>247</v>
      </c>
      <c r="I6431"/>
      <c r="J6431"/>
      <c r="K6431"/>
      <c r="L6431"/>
      <c r="M6431"/>
      <c r="N6431"/>
      <c r="O6431"/>
      <c r="Q6431" t="s">
        <v>25</v>
      </c>
      <c r="R6431" s="1" t="s">
        <v>9654</v>
      </c>
      <c r="S6431" s="1"/>
      <c r="T6431" s="1" t="s">
        <v>2416</v>
      </c>
      <c r="U6431" s="1" t="s">
        <v>28</v>
      </c>
      <c r="V6431" t="s">
        <v>29</v>
      </c>
      <c r="W6431"/>
      <c r="X6431" t="s">
        <v>30</v>
      </c>
    </row>
    <row r="6432" spans="2:24">
      <c r="B6432" s="2" t="s">
        <v>9655</v>
      </c>
      <c r="C6432" s="1">
        <v>9899299218</v>
      </c>
      <c r="D6432" s="1"/>
      <c r="E6432" s="1"/>
      <c r="F6432" s="1"/>
      <c r="G6432" s="1" t="s">
        <v>146</v>
      </c>
      <c r="H6432" s="1" t="s">
        <v>247</v>
      </c>
      <c r="I6432"/>
      <c r="J6432"/>
      <c r="K6432"/>
      <c r="L6432"/>
      <c r="M6432"/>
      <c r="N6432"/>
      <c r="O6432"/>
      <c r="Q6432" t="s">
        <v>25</v>
      </c>
      <c r="R6432" s="1"/>
      <c r="S6432" s="1"/>
      <c r="T6432" s="1" t="s">
        <v>594</v>
      </c>
      <c r="U6432" s="1" t="s">
        <v>53</v>
      </c>
      <c r="V6432" t="s">
        <v>29</v>
      </c>
      <c r="W6432"/>
      <c r="X6432" t="s">
        <v>30</v>
      </c>
    </row>
    <row r="6433" spans="2:24">
      <c r="B6433" s="2" t="s">
        <v>9656</v>
      </c>
      <c r="C6433" s="1">
        <v>9766535550</v>
      </c>
      <c r="D6433" s="1"/>
      <c r="E6433" s="1"/>
      <c r="F6433" s="1"/>
      <c r="G6433" s="1" t="s">
        <v>45</v>
      </c>
      <c r="H6433" s="1" t="s">
        <v>247</v>
      </c>
      <c r="I6433"/>
      <c r="J6433"/>
      <c r="K6433"/>
      <c r="L6433"/>
      <c r="M6433"/>
      <c r="N6433"/>
      <c r="O6433"/>
      <c r="Q6433" t="s">
        <v>25</v>
      </c>
      <c r="R6433" s="1" t="s">
        <v>9657</v>
      </c>
      <c r="S6433" s="1"/>
      <c r="T6433" s="1" t="s">
        <v>9658</v>
      </c>
      <c r="U6433" s="1" t="s">
        <v>33</v>
      </c>
      <c r="V6433" t="s">
        <v>29</v>
      </c>
      <c r="W6433"/>
      <c r="X6433" t="s">
        <v>30</v>
      </c>
    </row>
    <row r="6434" spans="2:24">
      <c r="B6434" s="2" t="s">
        <v>9659</v>
      </c>
      <c r="C6434" s="1">
        <v>9820073730</v>
      </c>
      <c r="D6434" s="1"/>
      <c r="E6434" s="1"/>
      <c r="F6434" s="1"/>
      <c r="G6434" s="1" t="s">
        <v>146</v>
      </c>
      <c r="H6434" s="1" t="s">
        <v>331</v>
      </c>
      <c r="I6434"/>
      <c r="J6434"/>
      <c r="K6434"/>
      <c r="L6434"/>
      <c r="M6434"/>
      <c r="N6434"/>
      <c r="O6434"/>
      <c r="Q6434" t="s">
        <v>25</v>
      </c>
      <c r="R6434" s="1"/>
      <c r="S6434" s="1"/>
      <c r="T6434" s="1" t="s">
        <v>9660</v>
      </c>
      <c r="U6434" s="1" t="s">
        <v>33</v>
      </c>
      <c r="V6434" t="s">
        <v>29</v>
      </c>
      <c r="W6434"/>
      <c r="X6434" t="s">
        <v>30</v>
      </c>
    </row>
    <row r="6435" spans="2:24">
      <c r="B6435" s="2" t="s">
        <v>9661</v>
      </c>
      <c r="C6435" s="1">
        <v>9897284346</v>
      </c>
      <c r="D6435" s="1"/>
      <c r="E6435" s="1"/>
      <c r="F6435" s="1"/>
      <c r="G6435" s="1" t="s">
        <v>146</v>
      </c>
      <c r="H6435" s="1" t="s">
        <v>331</v>
      </c>
      <c r="I6435"/>
      <c r="J6435"/>
      <c r="K6435"/>
      <c r="L6435"/>
      <c r="M6435"/>
      <c r="N6435"/>
      <c r="O6435"/>
      <c r="Q6435" t="s">
        <v>25</v>
      </c>
      <c r="R6435" s="1"/>
      <c r="S6435" s="1"/>
      <c r="T6435" s="1" t="s">
        <v>4029</v>
      </c>
      <c r="U6435" s="1" t="s">
        <v>289</v>
      </c>
      <c r="V6435" t="s">
        <v>29</v>
      </c>
      <c r="W6435"/>
      <c r="X6435" t="s">
        <v>30</v>
      </c>
    </row>
    <row r="6436" spans="2:24">
      <c r="B6436" s="2" t="s">
        <v>9662</v>
      </c>
      <c r="C6436" s="1">
        <v>9914964959</v>
      </c>
      <c r="D6436" s="1"/>
      <c r="E6436" s="1"/>
      <c r="F6436" s="1"/>
      <c r="G6436" s="1" t="s">
        <v>146</v>
      </c>
      <c r="H6436" s="1" t="s">
        <v>331</v>
      </c>
      <c r="I6436"/>
      <c r="J6436"/>
      <c r="K6436"/>
      <c r="L6436"/>
      <c r="M6436"/>
      <c r="N6436"/>
      <c r="O6436"/>
      <c r="Q6436" t="s">
        <v>25</v>
      </c>
      <c r="R6436" s="1"/>
      <c r="S6436" s="1"/>
      <c r="T6436" s="1" t="s">
        <v>4029</v>
      </c>
      <c r="U6436" s="1" t="s">
        <v>289</v>
      </c>
      <c r="V6436" t="s">
        <v>29</v>
      </c>
      <c r="W6436"/>
      <c r="X6436" t="s">
        <v>30</v>
      </c>
    </row>
    <row r="6437" spans="2:24">
      <c r="B6437" s="2" t="s">
        <v>9663</v>
      </c>
      <c r="C6437" s="1">
        <v>8082011006</v>
      </c>
      <c r="D6437" s="1"/>
      <c r="E6437" s="1"/>
      <c r="F6437" s="1"/>
      <c r="G6437" s="1" t="s">
        <v>146</v>
      </c>
      <c r="H6437" s="1" t="s">
        <v>695</v>
      </c>
      <c r="I6437"/>
      <c r="J6437"/>
      <c r="K6437"/>
      <c r="L6437"/>
      <c r="M6437"/>
      <c r="N6437"/>
      <c r="O6437"/>
      <c r="Q6437" t="s">
        <v>25</v>
      </c>
      <c r="R6437" s="1" t="s">
        <v>9664</v>
      </c>
      <c r="S6437" s="1"/>
      <c r="T6437" s="1" t="s">
        <v>2201</v>
      </c>
      <c r="U6437" s="1" t="s">
        <v>148</v>
      </c>
      <c r="V6437" t="s">
        <v>29</v>
      </c>
      <c r="W6437"/>
      <c r="X6437" t="s">
        <v>30</v>
      </c>
    </row>
    <row r="6438" spans="2:24">
      <c r="B6438" s="2" t="s">
        <v>9665</v>
      </c>
      <c r="C6438" s="1">
        <v>9829880347</v>
      </c>
      <c r="D6438" s="1"/>
      <c r="E6438" s="1"/>
      <c r="F6438" s="1"/>
      <c r="G6438" s="1" t="s">
        <v>45</v>
      </c>
      <c r="H6438" s="1" t="s">
        <v>331</v>
      </c>
      <c r="I6438"/>
      <c r="J6438"/>
      <c r="K6438"/>
      <c r="L6438"/>
      <c r="M6438"/>
      <c r="N6438"/>
      <c r="O6438"/>
      <c r="Q6438" t="s">
        <v>25</v>
      </c>
      <c r="R6438" s="1" t="s">
        <v>9666</v>
      </c>
      <c r="S6438" s="1"/>
      <c r="T6438" s="1" t="s">
        <v>128</v>
      </c>
      <c r="U6438" s="1" t="s">
        <v>43</v>
      </c>
      <c r="V6438" t="s">
        <v>29</v>
      </c>
      <c r="W6438"/>
      <c r="X6438" t="s">
        <v>30</v>
      </c>
    </row>
    <row r="6439" spans="2:24">
      <c r="B6439" s="2" t="s">
        <v>9667</v>
      </c>
      <c r="C6439" s="1">
        <v>9548076212</v>
      </c>
      <c r="D6439" s="1"/>
      <c r="E6439" s="1"/>
      <c r="F6439" s="1"/>
      <c r="G6439" s="1" t="s">
        <v>45</v>
      </c>
      <c r="H6439" s="1" t="s">
        <v>231</v>
      </c>
      <c r="I6439"/>
      <c r="J6439"/>
      <c r="K6439"/>
      <c r="L6439"/>
      <c r="M6439"/>
      <c r="N6439"/>
      <c r="O6439"/>
      <c r="Q6439" t="s">
        <v>25</v>
      </c>
      <c r="R6439" s="1" t="s">
        <v>9668</v>
      </c>
      <c r="S6439" s="1"/>
      <c r="T6439" s="1" t="s">
        <v>374</v>
      </c>
      <c r="U6439" s="1" t="s">
        <v>78</v>
      </c>
      <c r="V6439" t="s">
        <v>29</v>
      </c>
      <c r="W6439"/>
      <c r="X6439" t="s">
        <v>30</v>
      </c>
    </row>
    <row r="6440" spans="2:24">
      <c r="B6440" s="2" t="s">
        <v>9669</v>
      </c>
      <c r="C6440" s="1">
        <f>919555011122</f>
        <v>919555011122</v>
      </c>
      <c r="D6440" s="1"/>
      <c r="E6440" s="1"/>
      <c r="F6440" s="1"/>
      <c r="G6440" s="1" t="s">
        <v>1216</v>
      </c>
      <c r="H6440" s="1" t="s">
        <v>46</v>
      </c>
      <c r="I6440"/>
      <c r="J6440"/>
      <c r="K6440"/>
      <c r="L6440"/>
      <c r="M6440"/>
      <c r="N6440"/>
      <c r="O6440"/>
      <c r="Q6440" t="s">
        <v>25</v>
      </c>
      <c r="R6440" s="1"/>
      <c r="S6440" s="1"/>
      <c r="T6440" s="1" t="s">
        <v>73</v>
      </c>
      <c r="U6440" s="1" t="s">
        <v>53</v>
      </c>
      <c r="V6440" t="s">
        <v>29</v>
      </c>
      <c r="W6440"/>
      <c r="X6440" t="s">
        <v>30</v>
      </c>
    </row>
    <row r="6441" spans="2:24">
      <c r="B6441" s="2" t="s">
        <v>9670</v>
      </c>
      <c r="C6441" s="1">
        <v>9820152442</v>
      </c>
      <c r="D6441" s="1"/>
      <c r="E6441" s="1"/>
      <c r="F6441" s="1"/>
      <c r="G6441" s="1" t="s">
        <v>2644</v>
      </c>
      <c r="H6441" s="1" t="s">
        <v>46</v>
      </c>
      <c r="I6441"/>
      <c r="J6441"/>
      <c r="K6441"/>
      <c r="L6441"/>
      <c r="M6441"/>
      <c r="N6441"/>
      <c r="O6441"/>
      <c r="Q6441" t="s">
        <v>25</v>
      </c>
      <c r="R6441" s="1" t="s">
        <v>9671</v>
      </c>
      <c r="S6441" s="1"/>
      <c r="T6441" s="1" t="s">
        <v>211</v>
      </c>
      <c r="U6441" s="1" t="s">
        <v>33</v>
      </c>
      <c r="V6441" t="s">
        <v>29</v>
      </c>
      <c r="W6441"/>
      <c r="X6441" t="s">
        <v>30</v>
      </c>
    </row>
    <row r="6442" spans="2:24">
      <c r="B6442" s="2" t="s">
        <v>9672</v>
      </c>
      <c r="C6442" s="1">
        <v>9839351108</v>
      </c>
      <c r="D6442" s="1"/>
      <c r="E6442" s="1"/>
      <c r="F6442" s="1"/>
      <c r="G6442" s="1" t="s">
        <v>146</v>
      </c>
      <c r="H6442" s="1" t="s">
        <v>331</v>
      </c>
      <c r="I6442"/>
      <c r="J6442"/>
      <c r="K6442"/>
      <c r="L6442"/>
      <c r="M6442"/>
      <c r="N6442"/>
      <c r="O6442"/>
      <c r="Q6442" t="s">
        <v>25</v>
      </c>
      <c r="R6442" s="1"/>
      <c r="S6442" s="1"/>
      <c r="T6442" s="1" t="s">
        <v>333</v>
      </c>
      <c r="U6442" s="1" t="s">
        <v>28</v>
      </c>
      <c r="V6442" t="s">
        <v>29</v>
      </c>
      <c r="W6442"/>
      <c r="X6442" t="s">
        <v>30</v>
      </c>
    </row>
    <row r="6443" spans="2:24">
      <c r="B6443" s="2" t="s">
        <v>9673</v>
      </c>
      <c r="C6443" s="1">
        <v>7007759864</v>
      </c>
      <c r="D6443" s="1"/>
      <c r="E6443" s="1"/>
      <c r="F6443" s="1"/>
      <c r="G6443" s="1" t="s">
        <v>45</v>
      </c>
      <c r="H6443" s="1" t="s">
        <v>331</v>
      </c>
      <c r="I6443"/>
      <c r="J6443"/>
      <c r="K6443"/>
      <c r="L6443"/>
      <c r="M6443"/>
      <c r="N6443"/>
      <c r="O6443"/>
      <c r="Q6443" t="s">
        <v>25</v>
      </c>
      <c r="R6443" s="1"/>
      <c r="S6443" s="1"/>
      <c r="T6443" s="1" t="s">
        <v>670</v>
      </c>
      <c r="U6443" s="1" t="s">
        <v>28</v>
      </c>
      <c r="V6443" t="s">
        <v>29</v>
      </c>
      <c r="W6443"/>
      <c r="X6443" t="s">
        <v>30</v>
      </c>
    </row>
    <row r="6444" spans="2:24">
      <c r="B6444" s="2" t="s">
        <v>9674</v>
      </c>
      <c r="C6444" s="1"/>
      <c r="D6444" s="1"/>
      <c r="E6444" s="1"/>
      <c r="F6444" s="1"/>
      <c r="G6444" s="1" t="s">
        <v>56</v>
      </c>
      <c r="H6444" s="1" t="s">
        <v>46</v>
      </c>
      <c r="I6444"/>
      <c r="J6444"/>
      <c r="K6444"/>
      <c r="L6444"/>
      <c r="M6444"/>
      <c r="N6444"/>
      <c r="O6444"/>
      <c r="Q6444" t="s">
        <v>25</v>
      </c>
      <c r="R6444" s="1" t="s">
        <v>9675</v>
      </c>
      <c r="S6444" s="1"/>
      <c r="T6444" s="1" t="s">
        <v>423</v>
      </c>
      <c r="U6444" s="1" t="s">
        <v>28</v>
      </c>
      <c r="V6444" t="s">
        <v>29</v>
      </c>
      <c r="W6444"/>
      <c r="X6444" t="s">
        <v>30</v>
      </c>
    </row>
    <row r="6445" spans="2:24">
      <c r="B6445" s="2" t="s">
        <v>9676</v>
      </c>
      <c r="C6445" s="1">
        <v>8755098088</v>
      </c>
      <c r="D6445" s="1"/>
      <c r="E6445" s="1"/>
      <c r="F6445" s="1"/>
      <c r="G6445" s="1" t="s">
        <v>1216</v>
      </c>
      <c r="H6445" s="1" t="s">
        <v>46</v>
      </c>
      <c r="I6445"/>
      <c r="J6445"/>
      <c r="K6445"/>
      <c r="L6445"/>
      <c r="M6445"/>
      <c r="N6445"/>
      <c r="O6445"/>
      <c r="Q6445" t="s">
        <v>25</v>
      </c>
      <c r="R6445" s="1" t="s">
        <v>9677</v>
      </c>
      <c r="S6445" s="1"/>
      <c r="T6445" s="1" t="s">
        <v>734</v>
      </c>
      <c r="U6445" s="1" t="s">
        <v>289</v>
      </c>
      <c r="V6445" t="s">
        <v>29</v>
      </c>
      <c r="W6445"/>
      <c r="X6445" t="s">
        <v>30</v>
      </c>
    </row>
    <row r="6446" spans="2:24">
      <c r="B6446" s="2" t="s">
        <v>9678</v>
      </c>
      <c r="C6446" s="1">
        <v>9650299917</v>
      </c>
      <c r="D6446" s="1"/>
      <c r="E6446" s="1"/>
      <c r="F6446" s="1"/>
      <c r="G6446" s="1" t="s">
        <v>72</v>
      </c>
      <c r="H6446" s="1" t="s">
        <v>46</v>
      </c>
      <c r="I6446"/>
      <c r="J6446"/>
      <c r="K6446"/>
      <c r="L6446"/>
      <c r="M6446"/>
      <c r="N6446"/>
      <c r="O6446"/>
      <c r="Q6446" t="s">
        <v>25</v>
      </c>
      <c r="R6446" s="1"/>
      <c r="S6446" s="1"/>
      <c r="T6446" s="1" t="s">
        <v>374</v>
      </c>
      <c r="U6446" s="1" t="s">
        <v>78</v>
      </c>
      <c r="V6446" t="s">
        <v>29</v>
      </c>
      <c r="W6446"/>
      <c r="X6446" t="s">
        <v>30</v>
      </c>
    </row>
    <row r="6447" spans="2:24">
      <c r="B6447" s="2" t="s">
        <v>9679</v>
      </c>
      <c r="C6447" s="1">
        <v>9804327088</v>
      </c>
      <c r="D6447" s="1"/>
      <c r="E6447" s="1"/>
      <c r="F6447" s="1"/>
      <c r="G6447" s="1" t="s">
        <v>146</v>
      </c>
      <c r="H6447" s="1" t="s">
        <v>247</v>
      </c>
      <c r="I6447"/>
      <c r="J6447"/>
      <c r="K6447"/>
      <c r="L6447"/>
      <c r="M6447"/>
      <c r="N6447"/>
      <c r="O6447"/>
      <c r="Q6447" t="s">
        <v>25</v>
      </c>
      <c r="R6447" s="1"/>
      <c r="S6447" s="1"/>
      <c r="T6447" s="1" t="s">
        <v>614</v>
      </c>
      <c r="U6447" s="1" t="s">
        <v>70</v>
      </c>
      <c r="V6447" t="s">
        <v>29</v>
      </c>
      <c r="W6447"/>
      <c r="X6447" t="s">
        <v>30</v>
      </c>
    </row>
    <row r="6448" spans="2:24">
      <c r="B6448" s="2" t="s">
        <v>9680</v>
      </c>
      <c r="C6448" s="1">
        <v>9911573818</v>
      </c>
      <c r="D6448" s="1"/>
      <c r="E6448" s="1"/>
      <c r="F6448" s="1"/>
      <c r="G6448" s="1" t="s">
        <v>56</v>
      </c>
      <c r="H6448" s="1" t="s">
        <v>46</v>
      </c>
      <c r="I6448"/>
      <c r="J6448"/>
      <c r="K6448"/>
      <c r="L6448"/>
      <c r="M6448"/>
      <c r="N6448"/>
      <c r="O6448"/>
      <c r="Q6448" t="s">
        <v>25</v>
      </c>
      <c r="R6448" s="1" t="s">
        <v>9681</v>
      </c>
      <c r="S6448" s="1"/>
      <c r="T6448" s="1" t="s">
        <v>374</v>
      </c>
      <c r="U6448" s="1" t="s">
        <v>78</v>
      </c>
      <c r="V6448" t="s">
        <v>29</v>
      </c>
      <c r="W6448"/>
      <c r="X6448" t="s">
        <v>30</v>
      </c>
    </row>
    <row r="6449" spans="2:24">
      <c r="B6449" s="2" t="s">
        <v>9682</v>
      </c>
      <c r="C6449" s="1"/>
      <c r="D6449" s="1"/>
      <c r="E6449" s="1"/>
      <c r="F6449" s="1"/>
      <c r="G6449" s="1" t="s">
        <v>72</v>
      </c>
      <c r="H6449" s="1" t="s">
        <v>46</v>
      </c>
      <c r="I6449"/>
      <c r="J6449"/>
      <c r="K6449"/>
      <c r="L6449"/>
      <c r="M6449"/>
      <c r="N6449"/>
      <c r="O6449"/>
      <c r="Q6449" t="s">
        <v>25</v>
      </c>
      <c r="R6449" s="1"/>
      <c r="S6449" s="1"/>
      <c r="T6449" s="1" t="s">
        <v>382</v>
      </c>
      <c r="U6449" s="1" t="s">
        <v>53</v>
      </c>
      <c r="V6449" t="s">
        <v>29</v>
      </c>
      <c r="W6449"/>
      <c r="X6449" t="s">
        <v>30</v>
      </c>
    </row>
    <row r="6450" spans="2:24">
      <c r="B6450" s="2" t="s">
        <v>9683</v>
      </c>
      <c r="C6450" s="1">
        <v>9035408510</v>
      </c>
      <c r="D6450" s="1"/>
      <c r="E6450" s="1"/>
      <c r="F6450" s="1"/>
      <c r="G6450" s="1" t="s">
        <v>72</v>
      </c>
      <c r="H6450" s="1" t="s">
        <v>92</v>
      </c>
      <c r="I6450"/>
      <c r="J6450"/>
      <c r="K6450"/>
      <c r="L6450"/>
      <c r="M6450"/>
      <c r="N6450"/>
      <c r="O6450"/>
      <c r="Q6450" t="s">
        <v>25</v>
      </c>
      <c r="R6450" s="1" t="s">
        <v>9684</v>
      </c>
      <c r="S6450" s="1"/>
      <c r="T6450" s="1" t="s">
        <v>575</v>
      </c>
      <c r="U6450" s="1" t="s">
        <v>78</v>
      </c>
      <c r="V6450" t="s">
        <v>29</v>
      </c>
      <c r="W6450"/>
      <c r="X6450" t="s">
        <v>30</v>
      </c>
    </row>
    <row r="6451" spans="2:24">
      <c r="B6451" s="2" t="s">
        <v>9685</v>
      </c>
      <c r="C6451" s="1">
        <v>9352505000</v>
      </c>
      <c r="D6451" s="1"/>
      <c r="E6451" s="1"/>
      <c r="F6451" s="1"/>
      <c r="G6451" s="1" t="s">
        <v>72</v>
      </c>
      <c r="H6451" s="1" t="s">
        <v>92</v>
      </c>
      <c r="I6451"/>
      <c r="J6451"/>
      <c r="K6451"/>
      <c r="L6451"/>
      <c r="M6451"/>
      <c r="N6451"/>
      <c r="O6451"/>
      <c r="Q6451" t="s">
        <v>25</v>
      </c>
      <c r="R6451" s="1" t="s">
        <v>9686</v>
      </c>
      <c r="S6451" s="1"/>
      <c r="T6451" s="1" t="s">
        <v>950</v>
      </c>
      <c r="U6451" s="1" t="s">
        <v>350</v>
      </c>
      <c r="V6451" t="s">
        <v>29</v>
      </c>
      <c r="W6451"/>
      <c r="X6451" t="s">
        <v>30</v>
      </c>
    </row>
    <row r="6452" spans="2:24">
      <c r="B6452" s="2" t="s">
        <v>9687</v>
      </c>
      <c r="C6452" s="1"/>
      <c r="D6452" s="1"/>
      <c r="E6452" s="1"/>
      <c r="F6452" s="1"/>
      <c r="G6452" s="1" t="s">
        <v>56</v>
      </c>
      <c r="H6452" s="1" t="s">
        <v>92</v>
      </c>
      <c r="I6452"/>
      <c r="J6452"/>
      <c r="K6452"/>
      <c r="L6452"/>
      <c r="M6452"/>
      <c r="N6452"/>
      <c r="O6452"/>
      <c r="Q6452" t="s">
        <v>25</v>
      </c>
      <c r="R6452" s="1" t="s">
        <v>9688</v>
      </c>
      <c r="S6452" s="1"/>
      <c r="T6452" s="1" t="s">
        <v>374</v>
      </c>
      <c r="U6452" s="1" t="s">
        <v>78</v>
      </c>
      <c r="V6452" t="s">
        <v>29</v>
      </c>
      <c r="W6452"/>
      <c r="X6452" t="s">
        <v>30</v>
      </c>
    </row>
    <row r="6453" spans="2:24">
      <c r="B6453" s="2" t="s">
        <v>9689</v>
      </c>
      <c r="C6453" s="1">
        <v>9638007620</v>
      </c>
      <c r="D6453" s="1"/>
      <c r="E6453" s="1"/>
      <c r="F6453" s="1"/>
      <c r="G6453" s="1" t="s">
        <v>45</v>
      </c>
      <c r="H6453" s="1" t="s">
        <v>46</v>
      </c>
      <c r="I6453"/>
      <c r="J6453"/>
      <c r="K6453"/>
      <c r="L6453"/>
      <c r="M6453"/>
      <c r="N6453"/>
      <c r="O6453"/>
      <c r="Q6453" t="s">
        <v>25</v>
      </c>
      <c r="R6453" s="1" t="s">
        <v>9690</v>
      </c>
      <c r="S6453" s="1"/>
      <c r="T6453" s="1" t="s">
        <v>115</v>
      </c>
      <c r="U6453" s="1" t="s">
        <v>116</v>
      </c>
      <c r="V6453" t="s">
        <v>29</v>
      </c>
      <c r="W6453"/>
      <c r="X6453" t="s">
        <v>30</v>
      </c>
    </row>
    <row r="6454" spans="2:24">
      <c r="B6454" s="2" t="s">
        <v>9691</v>
      </c>
      <c r="C6454" s="1">
        <v>9873157571</v>
      </c>
      <c r="D6454" s="1"/>
      <c r="E6454" s="1"/>
      <c r="F6454" s="1"/>
      <c r="G6454" s="1" t="s">
        <v>72</v>
      </c>
      <c r="H6454" s="1" t="s">
        <v>695</v>
      </c>
      <c r="I6454"/>
      <c r="J6454"/>
      <c r="K6454"/>
      <c r="L6454"/>
      <c r="M6454"/>
      <c r="N6454"/>
      <c r="O6454"/>
      <c r="Q6454" t="s">
        <v>25</v>
      </c>
      <c r="R6454" s="1"/>
      <c r="S6454" s="1"/>
      <c r="T6454" s="1" t="s">
        <v>356</v>
      </c>
      <c r="U6454" s="1" t="s">
        <v>78</v>
      </c>
      <c r="V6454" t="s">
        <v>29</v>
      </c>
      <c r="W6454"/>
      <c r="X6454" t="s">
        <v>30</v>
      </c>
    </row>
    <row r="6455" spans="2:24">
      <c r="B6455" s="2" t="s">
        <v>9692</v>
      </c>
      <c r="C6455" s="1">
        <v>8700625373</v>
      </c>
      <c r="D6455" s="1"/>
      <c r="E6455" s="1"/>
      <c r="F6455" s="1"/>
      <c r="G6455" s="1" t="s">
        <v>146</v>
      </c>
      <c r="H6455" s="1" t="s">
        <v>247</v>
      </c>
      <c r="I6455"/>
      <c r="J6455"/>
      <c r="K6455"/>
      <c r="L6455"/>
      <c r="M6455"/>
      <c r="N6455"/>
      <c r="O6455"/>
      <c r="Q6455" t="s">
        <v>25</v>
      </c>
      <c r="R6455" s="1" t="s">
        <v>9693</v>
      </c>
      <c r="S6455" s="1"/>
      <c r="T6455" s="1" t="s">
        <v>423</v>
      </c>
      <c r="U6455" s="1" t="s">
        <v>28</v>
      </c>
      <c r="V6455" t="s">
        <v>29</v>
      </c>
      <c r="W6455"/>
      <c r="X6455" t="s">
        <v>30</v>
      </c>
    </row>
    <row r="6456" spans="2:24">
      <c r="B6456" s="2" t="s">
        <v>9694</v>
      </c>
      <c r="C6456" s="1">
        <v>9871489358</v>
      </c>
      <c r="D6456" s="1"/>
      <c r="E6456" s="1"/>
      <c r="F6456" s="1"/>
      <c r="G6456" s="1" t="s">
        <v>146</v>
      </c>
      <c r="H6456" s="1" t="s">
        <v>476</v>
      </c>
      <c r="I6456"/>
      <c r="J6456"/>
      <c r="K6456"/>
      <c r="L6456"/>
      <c r="M6456"/>
      <c r="N6456"/>
      <c r="O6456"/>
      <c r="Q6456" t="s">
        <v>25</v>
      </c>
      <c r="R6456" s="1" t="s">
        <v>9695</v>
      </c>
      <c r="S6456" s="1"/>
      <c r="T6456" s="1" t="s">
        <v>73</v>
      </c>
      <c r="U6456" s="1" t="s">
        <v>53</v>
      </c>
      <c r="V6456" t="s">
        <v>29</v>
      </c>
      <c r="W6456"/>
      <c r="X6456" t="s">
        <v>30</v>
      </c>
    </row>
    <row r="6457" spans="2:24">
      <c r="B6457" s="2" t="s">
        <v>9696</v>
      </c>
      <c r="C6457" s="1">
        <v>9818008641</v>
      </c>
      <c r="D6457" s="1"/>
      <c r="E6457" s="1"/>
      <c r="F6457" s="1"/>
      <c r="G6457" s="1" t="s">
        <v>45</v>
      </c>
      <c r="H6457" s="1" t="s">
        <v>695</v>
      </c>
      <c r="I6457"/>
      <c r="J6457"/>
      <c r="K6457"/>
      <c r="L6457"/>
      <c r="M6457"/>
      <c r="N6457"/>
      <c r="O6457"/>
      <c r="Q6457" t="s">
        <v>25</v>
      </c>
      <c r="R6457" s="1"/>
      <c r="S6457" s="1"/>
      <c r="T6457" s="1" t="s">
        <v>356</v>
      </c>
      <c r="U6457" s="1" t="s">
        <v>78</v>
      </c>
      <c r="V6457" t="s">
        <v>29</v>
      </c>
      <c r="W6457"/>
      <c r="X6457" t="s">
        <v>30</v>
      </c>
    </row>
    <row r="6458" spans="2:24">
      <c r="B6458" s="2" t="s">
        <v>9697</v>
      </c>
      <c r="C6458" s="1">
        <v>9811578433</v>
      </c>
      <c r="D6458" s="1"/>
      <c r="E6458" s="1"/>
      <c r="F6458" s="1"/>
      <c r="G6458" s="1" t="s">
        <v>146</v>
      </c>
      <c r="H6458" s="1" t="s">
        <v>247</v>
      </c>
      <c r="I6458"/>
      <c r="J6458"/>
      <c r="K6458"/>
      <c r="L6458"/>
      <c r="M6458"/>
      <c r="N6458"/>
      <c r="O6458"/>
      <c r="Q6458" t="s">
        <v>25</v>
      </c>
      <c r="R6458" s="1" t="s">
        <v>9698</v>
      </c>
      <c r="S6458" s="1"/>
      <c r="T6458" s="1" t="s">
        <v>73</v>
      </c>
      <c r="U6458" s="1" t="s">
        <v>53</v>
      </c>
      <c r="V6458" t="s">
        <v>29</v>
      </c>
      <c r="W6458"/>
      <c r="X6458" t="s">
        <v>30</v>
      </c>
    </row>
    <row r="6459" spans="2:24">
      <c r="B6459" s="2" t="s">
        <v>9699</v>
      </c>
      <c r="C6459" s="1">
        <v>9015514551</v>
      </c>
      <c r="D6459" s="1"/>
      <c r="E6459" s="1"/>
      <c r="F6459" s="1"/>
      <c r="G6459" s="1" t="s">
        <v>146</v>
      </c>
      <c r="H6459" s="1" t="s">
        <v>476</v>
      </c>
      <c r="I6459"/>
      <c r="J6459"/>
      <c r="K6459"/>
      <c r="L6459"/>
      <c r="M6459"/>
      <c r="N6459"/>
      <c r="O6459"/>
      <c r="Q6459" t="s">
        <v>25</v>
      </c>
      <c r="R6459" s="1"/>
      <c r="S6459" s="1"/>
      <c r="T6459" s="1" t="s">
        <v>73</v>
      </c>
      <c r="U6459" s="1" t="s">
        <v>53</v>
      </c>
      <c r="V6459" t="s">
        <v>29</v>
      </c>
      <c r="W6459"/>
      <c r="X6459" t="s">
        <v>30</v>
      </c>
    </row>
    <row r="6460" spans="2:24">
      <c r="B6460" s="2" t="s">
        <v>9700</v>
      </c>
      <c r="C6460" s="1">
        <v>9873652968</v>
      </c>
      <c r="D6460" s="1"/>
      <c r="E6460" s="1"/>
      <c r="F6460" s="1"/>
      <c r="G6460" s="1" t="s">
        <v>45</v>
      </c>
      <c r="H6460" s="1" t="s">
        <v>57</v>
      </c>
      <c r="I6460"/>
      <c r="J6460"/>
      <c r="K6460"/>
      <c r="L6460"/>
      <c r="M6460"/>
      <c r="N6460"/>
      <c r="O6460"/>
      <c r="Q6460" t="s">
        <v>25</v>
      </c>
      <c r="R6460" s="1"/>
      <c r="S6460" s="1"/>
      <c r="T6460" s="1" t="s">
        <v>39</v>
      </c>
      <c r="U6460" s="1" t="s">
        <v>28</v>
      </c>
      <c r="V6460" t="s">
        <v>29</v>
      </c>
      <c r="W6460"/>
      <c r="X6460" t="s">
        <v>30</v>
      </c>
    </row>
    <row r="6461" spans="2:24">
      <c r="B6461" s="2" t="s">
        <v>9701</v>
      </c>
      <c r="C6461" s="1">
        <v>8879983984</v>
      </c>
      <c r="D6461" s="1"/>
      <c r="E6461" s="1"/>
      <c r="F6461" s="1"/>
      <c r="G6461" s="1" t="s">
        <v>72</v>
      </c>
      <c r="H6461" s="1" t="s">
        <v>46</v>
      </c>
      <c r="I6461"/>
      <c r="J6461"/>
      <c r="K6461"/>
      <c r="L6461"/>
      <c r="M6461"/>
      <c r="N6461"/>
      <c r="O6461"/>
      <c r="Q6461" t="s">
        <v>25</v>
      </c>
      <c r="R6461" s="1" t="s">
        <v>9702</v>
      </c>
      <c r="S6461" s="1"/>
      <c r="T6461" s="1" t="s">
        <v>356</v>
      </c>
      <c r="U6461" s="1" t="s">
        <v>78</v>
      </c>
      <c r="V6461" t="s">
        <v>29</v>
      </c>
      <c r="W6461"/>
      <c r="X6461" t="s">
        <v>30</v>
      </c>
    </row>
    <row r="6462" spans="2:24">
      <c r="B6462" s="2" t="s">
        <v>9703</v>
      </c>
      <c r="C6462" s="1">
        <v>9893085100</v>
      </c>
      <c r="D6462" s="1"/>
      <c r="E6462" s="1"/>
      <c r="F6462" s="1"/>
      <c r="G6462" s="1" t="s">
        <v>230</v>
      </c>
      <c r="H6462" s="1" t="s">
        <v>57</v>
      </c>
      <c r="I6462"/>
      <c r="J6462"/>
      <c r="K6462"/>
      <c r="L6462"/>
      <c r="M6462"/>
      <c r="N6462"/>
      <c r="O6462"/>
      <c r="Q6462" t="s">
        <v>25</v>
      </c>
      <c r="R6462" s="1" t="s">
        <v>9704</v>
      </c>
      <c r="S6462" s="1"/>
      <c r="T6462" s="1" t="s">
        <v>110</v>
      </c>
      <c r="U6462" s="1" t="s">
        <v>105</v>
      </c>
      <c r="V6462" t="s">
        <v>29</v>
      </c>
      <c r="W6462"/>
      <c r="X6462" t="s">
        <v>30</v>
      </c>
    </row>
    <row r="6463" spans="2:24">
      <c r="B6463" s="2" t="s">
        <v>9705</v>
      </c>
      <c r="C6463" s="1">
        <v>9089895427</v>
      </c>
      <c r="D6463" s="1"/>
      <c r="E6463" s="1"/>
      <c r="F6463" s="1"/>
      <c r="G6463" s="1" t="s">
        <v>56</v>
      </c>
      <c r="H6463" s="1" t="s">
        <v>46</v>
      </c>
      <c r="I6463"/>
      <c r="J6463"/>
      <c r="K6463"/>
      <c r="L6463"/>
      <c r="M6463"/>
      <c r="N6463"/>
      <c r="O6463"/>
      <c r="Q6463" t="s">
        <v>25</v>
      </c>
      <c r="R6463" s="1"/>
      <c r="S6463" s="1"/>
      <c r="T6463" s="1" t="s">
        <v>1896</v>
      </c>
      <c r="U6463" s="1" t="s">
        <v>37</v>
      </c>
      <c r="V6463" t="s">
        <v>29</v>
      </c>
      <c r="W6463"/>
      <c r="X6463" t="s">
        <v>30</v>
      </c>
    </row>
    <row r="6464" spans="2:24">
      <c r="B6464" s="2" t="s">
        <v>9706</v>
      </c>
      <c r="C6464" s="1">
        <v>9823643811</v>
      </c>
      <c r="D6464" s="1"/>
      <c r="E6464" s="1"/>
      <c r="F6464" s="1"/>
      <c r="G6464" s="1" t="s">
        <v>56</v>
      </c>
      <c r="H6464" s="1" t="s">
        <v>57</v>
      </c>
      <c r="I6464"/>
      <c r="J6464"/>
      <c r="K6464"/>
      <c r="L6464"/>
      <c r="M6464"/>
      <c r="N6464"/>
      <c r="O6464"/>
      <c r="Q6464" t="s">
        <v>25</v>
      </c>
      <c r="R6464" s="1" t="s">
        <v>9707</v>
      </c>
      <c r="S6464" s="1"/>
      <c r="T6464" s="1" t="s">
        <v>318</v>
      </c>
      <c r="U6464" s="1" t="s">
        <v>319</v>
      </c>
      <c r="V6464" t="s">
        <v>29</v>
      </c>
      <c r="W6464"/>
      <c r="X6464" t="s">
        <v>30</v>
      </c>
    </row>
    <row r="6465" spans="2:24">
      <c r="B6465" s="2" t="s">
        <v>9708</v>
      </c>
      <c r="C6465" s="1">
        <v>9897619966</v>
      </c>
      <c r="D6465" s="1"/>
      <c r="E6465" s="1"/>
      <c r="F6465" s="1"/>
      <c r="G6465" s="1" t="s">
        <v>45</v>
      </c>
      <c r="H6465" s="1" t="s">
        <v>57</v>
      </c>
      <c r="I6465"/>
      <c r="J6465"/>
      <c r="K6465"/>
      <c r="L6465"/>
      <c r="M6465"/>
      <c r="N6465"/>
      <c r="O6465"/>
      <c r="Q6465" t="s">
        <v>25</v>
      </c>
      <c r="R6465" s="1"/>
      <c r="S6465" s="1"/>
      <c r="T6465" s="1" t="s">
        <v>6813</v>
      </c>
      <c r="U6465" s="1" t="s">
        <v>28</v>
      </c>
      <c r="V6465" t="s">
        <v>29</v>
      </c>
      <c r="W6465"/>
      <c r="X6465" t="s">
        <v>30</v>
      </c>
    </row>
    <row r="6466" spans="2:24">
      <c r="B6466" s="2" t="s">
        <v>9709</v>
      </c>
      <c r="C6466" s="1">
        <v>9811022473</v>
      </c>
      <c r="D6466" s="1"/>
      <c r="E6466" s="1"/>
      <c r="F6466" s="1"/>
      <c r="G6466" s="1" t="s">
        <v>72</v>
      </c>
      <c r="H6466" s="1" t="s">
        <v>57</v>
      </c>
      <c r="I6466"/>
      <c r="J6466"/>
      <c r="K6466"/>
      <c r="L6466"/>
      <c r="M6466"/>
      <c r="N6466"/>
      <c r="O6466"/>
      <c r="Q6466" t="s">
        <v>25</v>
      </c>
      <c r="R6466" s="1" t="s">
        <v>9710</v>
      </c>
      <c r="S6466" s="1"/>
      <c r="T6466" s="1" t="s">
        <v>820</v>
      </c>
      <c r="U6466" s="1" t="s">
        <v>53</v>
      </c>
      <c r="V6466" t="s">
        <v>29</v>
      </c>
      <c r="W6466"/>
      <c r="X6466" t="s">
        <v>30</v>
      </c>
    </row>
    <row r="6467" spans="2:24">
      <c r="B6467" s="2" t="s">
        <v>9711</v>
      </c>
      <c r="C6467" s="1">
        <v>8003620399</v>
      </c>
      <c r="D6467" s="1"/>
      <c r="E6467" s="1"/>
      <c r="F6467" s="1"/>
      <c r="G6467" s="1" t="s">
        <v>1216</v>
      </c>
      <c r="H6467" s="1" t="s">
        <v>57</v>
      </c>
      <c r="I6467"/>
      <c r="J6467"/>
      <c r="K6467"/>
      <c r="L6467"/>
      <c r="M6467"/>
      <c r="N6467"/>
      <c r="O6467"/>
      <c r="Q6467" t="s">
        <v>25</v>
      </c>
      <c r="R6467" s="1" t="s">
        <v>9712</v>
      </c>
      <c r="S6467" s="1"/>
      <c r="T6467" s="1" t="s">
        <v>128</v>
      </c>
      <c r="U6467" s="1" t="s">
        <v>43</v>
      </c>
      <c r="V6467" t="s">
        <v>29</v>
      </c>
      <c r="W6467"/>
      <c r="X6467" t="s">
        <v>30</v>
      </c>
    </row>
    <row r="6468" spans="2:24">
      <c r="B6468" s="2" t="s">
        <v>9713</v>
      </c>
      <c r="C6468" s="1">
        <v>9028709076</v>
      </c>
      <c r="D6468" s="1"/>
      <c r="E6468" s="1"/>
      <c r="F6468" s="1"/>
      <c r="G6468" s="1" t="s">
        <v>230</v>
      </c>
      <c r="H6468" s="1" t="s">
        <v>46</v>
      </c>
      <c r="I6468"/>
      <c r="J6468"/>
      <c r="K6468"/>
      <c r="L6468"/>
      <c r="M6468"/>
      <c r="N6468"/>
      <c r="O6468"/>
      <c r="Q6468" t="s">
        <v>25</v>
      </c>
      <c r="R6468" s="1" t="s">
        <v>9714</v>
      </c>
      <c r="S6468" s="1"/>
      <c r="T6468" s="1" t="s">
        <v>1256</v>
      </c>
      <c r="U6468" s="1" t="s">
        <v>33</v>
      </c>
      <c r="V6468" t="s">
        <v>29</v>
      </c>
      <c r="W6468"/>
      <c r="X6468" t="s">
        <v>30</v>
      </c>
    </row>
    <row r="6469" spans="2:24">
      <c r="B6469" s="2" t="s">
        <v>9715</v>
      </c>
      <c r="C6469" s="1">
        <v>9986820012</v>
      </c>
      <c r="D6469" s="1"/>
      <c r="E6469" s="1"/>
      <c r="F6469" s="1"/>
      <c r="G6469" s="1" t="s">
        <v>5011</v>
      </c>
      <c r="H6469" s="1" t="s">
        <v>46</v>
      </c>
      <c r="I6469"/>
      <c r="J6469"/>
      <c r="K6469"/>
      <c r="L6469"/>
      <c r="M6469"/>
      <c r="N6469"/>
      <c r="O6469"/>
      <c r="Q6469" t="s">
        <v>25</v>
      </c>
      <c r="R6469" s="1" t="s">
        <v>9716</v>
      </c>
      <c r="S6469" s="1"/>
      <c r="T6469" s="1" t="s">
        <v>631</v>
      </c>
      <c r="U6469" s="1" t="s">
        <v>102</v>
      </c>
      <c r="V6469" t="s">
        <v>29</v>
      </c>
      <c r="W6469"/>
      <c r="X6469" t="s">
        <v>30</v>
      </c>
    </row>
    <row r="6470" spans="2:24">
      <c r="B6470" s="2" t="s">
        <v>9717</v>
      </c>
      <c r="C6470" s="1">
        <v>9867606155</v>
      </c>
      <c r="D6470" s="1"/>
      <c r="E6470" s="1"/>
      <c r="F6470" s="1"/>
      <c r="G6470" s="1" t="s">
        <v>146</v>
      </c>
      <c r="H6470" s="1" t="s">
        <v>331</v>
      </c>
      <c r="I6470"/>
      <c r="J6470"/>
      <c r="K6470"/>
      <c r="L6470"/>
      <c r="M6470"/>
      <c r="N6470"/>
      <c r="O6470"/>
      <c r="Q6470" t="s">
        <v>25</v>
      </c>
      <c r="R6470" s="1"/>
      <c r="S6470" s="1"/>
      <c r="T6470" s="1" t="s">
        <v>9718</v>
      </c>
      <c r="U6470" s="1" t="s">
        <v>33</v>
      </c>
      <c r="V6470" t="s">
        <v>29</v>
      </c>
      <c r="W6470"/>
      <c r="X6470" t="s">
        <v>30</v>
      </c>
    </row>
    <row r="6471" spans="2:24">
      <c r="B6471" s="2" t="s">
        <v>9719</v>
      </c>
      <c r="C6471" s="1">
        <v>9967022874</v>
      </c>
      <c r="D6471" s="1"/>
      <c r="E6471" s="1"/>
      <c r="F6471" s="1"/>
      <c r="G6471" s="1" t="s">
        <v>72</v>
      </c>
      <c r="H6471" s="1" t="s">
        <v>57</v>
      </c>
      <c r="I6471"/>
      <c r="J6471"/>
      <c r="K6471"/>
      <c r="L6471"/>
      <c r="M6471"/>
      <c r="N6471"/>
      <c r="O6471"/>
      <c r="Q6471" t="s">
        <v>25</v>
      </c>
      <c r="R6471" s="1"/>
      <c r="S6471" s="1"/>
      <c r="T6471" s="1" t="s">
        <v>211</v>
      </c>
      <c r="U6471" s="1" t="s">
        <v>33</v>
      </c>
      <c r="V6471" t="s">
        <v>29</v>
      </c>
      <c r="W6471"/>
      <c r="X6471" t="s">
        <v>30</v>
      </c>
    </row>
    <row r="6472" spans="2:24">
      <c r="B6472" s="2" t="s">
        <v>9720</v>
      </c>
      <c r="C6472" s="1">
        <v>8860485855</v>
      </c>
      <c r="D6472" s="1"/>
      <c r="E6472" s="1"/>
      <c r="F6472" s="1"/>
      <c r="G6472" s="1" t="s">
        <v>146</v>
      </c>
      <c r="H6472" s="1" t="s">
        <v>247</v>
      </c>
      <c r="I6472"/>
      <c r="J6472"/>
      <c r="K6472"/>
      <c r="L6472"/>
      <c r="M6472"/>
      <c r="N6472"/>
      <c r="O6472"/>
      <c r="Q6472" t="s">
        <v>25</v>
      </c>
      <c r="R6472" s="1" t="s">
        <v>9721</v>
      </c>
      <c r="S6472" s="1"/>
      <c r="T6472" s="1" t="s">
        <v>660</v>
      </c>
      <c r="U6472" s="1" t="s">
        <v>53</v>
      </c>
      <c r="V6472" t="s">
        <v>29</v>
      </c>
      <c r="W6472"/>
      <c r="X6472" t="s">
        <v>30</v>
      </c>
    </row>
    <row r="6473" spans="2:24">
      <c r="B6473" s="2" t="s">
        <v>9722</v>
      </c>
      <c r="C6473" s="1">
        <v>9634600352</v>
      </c>
      <c r="D6473" s="1"/>
      <c r="E6473" s="1"/>
      <c r="F6473" s="1"/>
      <c r="G6473" s="1" t="s">
        <v>146</v>
      </c>
      <c r="H6473" s="1" t="s">
        <v>476</v>
      </c>
      <c r="I6473"/>
      <c r="J6473"/>
      <c r="K6473"/>
      <c r="L6473"/>
      <c r="M6473"/>
      <c r="N6473"/>
      <c r="O6473"/>
      <c r="Q6473" t="s">
        <v>25</v>
      </c>
      <c r="R6473" s="1" t="s">
        <v>9723</v>
      </c>
      <c r="S6473" s="1"/>
      <c r="T6473" s="1" t="s">
        <v>3017</v>
      </c>
      <c r="U6473" s="1" t="s">
        <v>28</v>
      </c>
      <c r="V6473" t="s">
        <v>29</v>
      </c>
      <c r="W6473"/>
      <c r="X6473" t="s">
        <v>30</v>
      </c>
    </row>
    <row r="6474" spans="2:24">
      <c r="B6474" s="2" t="s">
        <v>9724</v>
      </c>
      <c r="C6474" s="1">
        <v>8282890118</v>
      </c>
      <c r="D6474" s="1"/>
      <c r="E6474" s="1"/>
      <c r="F6474" s="1"/>
      <c r="G6474" s="1" t="s">
        <v>146</v>
      </c>
      <c r="H6474" s="1" t="s">
        <v>695</v>
      </c>
      <c r="I6474"/>
      <c r="J6474"/>
      <c r="K6474"/>
      <c r="L6474"/>
      <c r="M6474"/>
      <c r="N6474"/>
      <c r="O6474"/>
      <c r="Q6474" t="s">
        <v>25</v>
      </c>
      <c r="R6474" s="1" t="s">
        <v>9725</v>
      </c>
      <c r="S6474" s="1"/>
      <c r="T6474" s="1" t="s">
        <v>5642</v>
      </c>
      <c r="U6474" s="1" t="s">
        <v>240</v>
      </c>
      <c r="V6474" t="s">
        <v>29</v>
      </c>
      <c r="W6474"/>
      <c r="X6474" t="s">
        <v>30</v>
      </c>
    </row>
    <row r="6475" spans="2:24">
      <c r="B6475" s="2" t="s">
        <v>9726</v>
      </c>
      <c r="C6475" s="1">
        <v>9315238601</v>
      </c>
      <c r="D6475" s="1"/>
      <c r="E6475" s="1"/>
      <c r="F6475" s="1"/>
      <c r="G6475" s="1" t="s">
        <v>45</v>
      </c>
      <c r="H6475" s="1" t="s">
        <v>409</v>
      </c>
      <c r="I6475"/>
      <c r="J6475"/>
      <c r="K6475"/>
      <c r="L6475"/>
      <c r="M6475"/>
      <c r="N6475"/>
      <c r="O6475"/>
      <c r="Q6475" t="s">
        <v>25</v>
      </c>
      <c r="R6475" s="1" t="s">
        <v>9727</v>
      </c>
      <c r="S6475" s="1"/>
      <c r="T6475" s="1" t="s">
        <v>93</v>
      </c>
      <c r="U6475" s="1" t="s">
        <v>53</v>
      </c>
      <c r="V6475" t="s">
        <v>29</v>
      </c>
      <c r="W6475"/>
      <c r="X6475" t="s">
        <v>30</v>
      </c>
    </row>
    <row r="6476" spans="2:24">
      <c r="B6476" s="2" t="s">
        <v>9728</v>
      </c>
      <c r="C6476" s="1">
        <v>9824190818</v>
      </c>
      <c r="D6476" s="1"/>
      <c r="E6476" s="1"/>
      <c r="F6476" s="1"/>
      <c r="G6476" s="1" t="s">
        <v>45</v>
      </c>
      <c r="H6476" s="1" t="s">
        <v>331</v>
      </c>
      <c r="I6476"/>
      <c r="J6476"/>
      <c r="K6476"/>
      <c r="L6476"/>
      <c r="M6476"/>
      <c r="N6476"/>
      <c r="O6476"/>
      <c r="Q6476" t="s">
        <v>25</v>
      </c>
      <c r="R6476" s="1" t="s">
        <v>9729</v>
      </c>
      <c r="S6476" s="1"/>
      <c r="T6476" s="1" t="s">
        <v>163</v>
      </c>
      <c r="U6476" s="1" t="s">
        <v>116</v>
      </c>
      <c r="V6476" t="s">
        <v>29</v>
      </c>
      <c r="W6476"/>
      <c r="X6476" t="s">
        <v>30</v>
      </c>
    </row>
    <row r="6477" spans="2:24">
      <c r="B6477" s="2" t="s">
        <v>9730</v>
      </c>
      <c r="C6477" s="1">
        <v>9092123816</v>
      </c>
      <c r="D6477" s="1"/>
      <c r="E6477" s="1"/>
      <c r="F6477" s="1"/>
      <c r="G6477" s="1" t="s">
        <v>199</v>
      </c>
      <c r="H6477" s="1" t="s">
        <v>57</v>
      </c>
      <c r="I6477"/>
      <c r="J6477"/>
      <c r="K6477"/>
      <c r="L6477"/>
      <c r="M6477"/>
      <c r="N6477"/>
      <c r="O6477"/>
      <c r="Q6477" t="s">
        <v>25</v>
      </c>
      <c r="R6477" s="1" t="s">
        <v>9731</v>
      </c>
      <c r="S6477" s="1"/>
      <c r="T6477" s="1" t="s">
        <v>3610</v>
      </c>
      <c r="U6477" s="1" t="s">
        <v>179</v>
      </c>
      <c r="V6477" t="s">
        <v>29</v>
      </c>
      <c r="W6477"/>
      <c r="X6477" t="s">
        <v>30</v>
      </c>
    </row>
    <row r="6478" spans="2:24">
      <c r="B6478" s="2" t="s">
        <v>9732</v>
      </c>
      <c r="C6478" s="1">
        <v>9953245525</v>
      </c>
      <c r="D6478" s="1"/>
      <c r="E6478" s="1"/>
      <c r="F6478" s="1"/>
      <c r="G6478" s="1" t="s">
        <v>146</v>
      </c>
      <c r="H6478" s="1" t="s">
        <v>476</v>
      </c>
      <c r="I6478"/>
      <c r="J6478"/>
      <c r="K6478"/>
      <c r="L6478"/>
      <c r="M6478"/>
      <c r="N6478"/>
      <c r="O6478"/>
      <c r="Q6478" t="s">
        <v>25</v>
      </c>
      <c r="R6478" s="1"/>
      <c r="S6478" s="1"/>
      <c r="T6478" s="1" t="s">
        <v>93</v>
      </c>
      <c r="U6478" s="1" t="s">
        <v>53</v>
      </c>
      <c r="V6478" t="s">
        <v>29</v>
      </c>
      <c r="W6478"/>
      <c r="X6478" t="s">
        <v>30</v>
      </c>
    </row>
    <row r="6479" spans="2:24">
      <c r="B6479" s="2" t="s">
        <v>9733</v>
      </c>
      <c r="C6479" s="1">
        <v>9368272853</v>
      </c>
      <c r="D6479" s="1"/>
      <c r="E6479" s="1"/>
      <c r="F6479" s="1"/>
      <c r="G6479" s="1" t="s">
        <v>72</v>
      </c>
      <c r="H6479" s="1" t="s">
        <v>46</v>
      </c>
      <c r="I6479"/>
      <c r="J6479"/>
      <c r="K6479"/>
      <c r="L6479"/>
      <c r="M6479"/>
      <c r="N6479"/>
      <c r="O6479"/>
      <c r="Q6479" t="s">
        <v>25</v>
      </c>
      <c r="R6479" s="1" t="s">
        <v>9734</v>
      </c>
      <c r="S6479" s="1"/>
      <c r="T6479" s="1" t="s">
        <v>328</v>
      </c>
      <c r="U6479" s="1" t="s">
        <v>28</v>
      </c>
      <c r="V6479" t="s">
        <v>29</v>
      </c>
      <c r="W6479"/>
      <c r="X6479" t="s">
        <v>30</v>
      </c>
    </row>
    <row r="6480" spans="2:24">
      <c r="B6480" s="2" t="s">
        <v>9735</v>
      </c>
      <c r="C6480" s="1">
        <v>8527767253</v>
      </c>
      <c r="D6480" s="1"/>
      <c r="E6480" s="1"/>
      <c r="F6480" s="1"/>
      <c r="G6480" s="1" t="s">
        <v>45</v>
      </c>
      <c r="H6480" s="1" t="s">
        <v>46</v>
      </c>
      <c r="I6480"/>
      <c r="J6480"/>
      <c r="K6480"/>
      <c r="L6480"/>
      <c r="M6480"/>
      <c r="N6480"/>
      <c r="O6480"/>
      <c r="Q6480" t="s">
        <v>25</v>
      </c>
      <c r="R6480" s="1"/>
      <c r="S6480" s="1"/>
      <c r="T6480" s="1" t="s">
        <v>39</v>
      </c>
      <c r="U6480" s="1" t="s">
        <v>28</v>
      </c>
      <c r="V6480" t="s">
        <v>29</v>
      </c>
      <c r="W6480"/>
      <c r="X6480" t="s">
        <v>30</v>
      </c>
    </row>
    <row r="6481" spans="2:24">
      <c r="B6481" s="2" t="s">
        <v>9736</v>
      </c>
      <c r="C6481" s="1">
        <v>9358575595</v>
      </c>
      <c r="D6481" s="1"/>
      <c r="E6481" s="1"/>
      <c r="F6481" s="1"/>
      <c r="G6481" s="1" t="s">
        <v>146</v>
      </c>
      <c r="H6481" s="1" t="s">
        <v>331</v>
      </c>
      <c r="I6481"/>
      <c r="J6481"/>
      <c r="K6481"/>
      <c r="L6481"/>
      <c r="M6481"/>
      <c r="N6481"/>
      <c r="O6481"/>
      <c r="Q6481" t="s">
        <v>25</v>
      </c>
      <c r="R6481" s="1" t="s">
        <v>9737</v>
      </c>
      <c r="S6481" s="1"/>
      <c r="T6481" s="1" t="s">
        <v>286</v>
      </c>
      <c r="U6481" s="1" t="s">
        <v>28</v>
      </c>
      <c r="V6481" t="s">
        <v>29</v>
      </c>
      <c r="W6481"/>
      <c r="X6481" t="s">
        <v>30</v>
      </c>
    </row>
    <row r="6482" spans="2:24">
      <c r="B6482" s="2" t="s">
        <v>9738</v>
      </c>
      <c r="C6482" s="1">
        <v>9812861000</v>
      </c>
      <c r="D6482" s="1"/>
      <c r="E6482" s="1"/>
      <c r="F6482" s="1"/>
      <c r="G6482" s="1" t="s">
        <v>146</v>
      </c>
      <c r="H6482" s="1" t="s">
        <v>247</v>
      </c>
      <c r="I6482"/>
      <c r="J6482"/>
      <c r="K6482"/>
      <c r="L6482"/>
      <c r="M6482"/>
      <c r="N6482"/>
      <c r="O6482"/>
      <c r="Q6482" t="s">
        <v>25</v>
      </c>
      <c r="R6482" s="1" t="s">
        <v>9739</v>
      </c>
      <c r="S6482" s="1"/>
      <c r="T6482" s="1" t="s">
        <v>1550</v>
      </c>
      <c r="U6482" s="1" t="s">
        <v>78</v>
      </c>
      <c r="V6482" t="s">
        <v>29</v>
      </c>
      <c r="W6482"/>
      <c r="X6482" t="s">
        <v>30</v>
      </c>
    </row>
    <row r="6483" spans="2:24">
      <c r="B6483" s="2" t="s">
        <v>9740</v>
      </c>
      <c r="C6483" s="1">
        <v>9654776670</v>
      </c>
      <c r="D6483" s="1"/>
      <c r="E6483" s="1"/>
      <c r="F6483" s="1"/>
      <c r="G6483" s="1" t="s">
        <v>731</v>
      </c>
      <c r="H6483" s="1" t="s">
        <v>46</v>
      </c>
      <c r="I6483"/>
      <c r="J6483"/>
      <c r="K6483"/>
      <c r="L6483"/>
      <c r="M6483"/>
      <c r="N6483"/>
      <c r="O6483"/>
      <c r="Q6483" t="s">
        <v>25</v>
      </c>
      <c r="R6483" s="1"/>
      <c r="S6483" s="1"/>
      <c r="T6483" s="1" t="s">
        <v>1093</v>
      </c>
      <c r="U6483" s="1" t="s">
        <v>28</v>
      </c>
      <c r="V6483" t="s">
        <v>29</v>
      </c>
      <c r="W6483"/>
      <c r="X6483" t="s">
        <v>30</v>
      </c>
    </row>
    <row r="6484" spans="2:24">
      <c r="B6484" s="2" t="s">
        <v>9741</v>
      </c>
      <c r="C6484" s="1">
        <v>9836116554</v>
      </c>
      <c r="D6484" s="1"/>
      <c r="E6484" s="1"/>
      <c r="F6484" s="1"/>
      <c r="G6484" s="1" t="s">
        <v>146</v>
      </c>
      <c r="H6484" s="1" t="s">
        <v>695</v>
      </c>
      <c r="I6484"/>
      <c r="J6484"/>
      <c r="K6484"/>
      <c r="L6484"/>
      <c r="M6484"/>
      <c r="N6484"/>
      <c r="O6484"/>
      <c r="Q6484" t="s">
        <v>25</v>
      </c>
      <c r="R6484" s="1" t="s">
        <v>9742</v>
      </c>
      <c r="S6484" s="1"/>
      <c r="T6484" s="1" t="s">
        <v>614</v>
      </c>
      <c r="U6484" s="1" t="s">
        <v>70</v>
      </c>
      <c r="V6484" t="s">
        <v>29</v>
      </c>
      <c r="W6484"/>
      <c r="X6484" t="s">
        <v>30</v>
      </c>
    </row>
    <row r="6485" spans="2:24">
      <c r="B6485" s="2" t="s">
        <v>9743</v>
      </c>
      <c r="C6485" s="1"/>
      <c r="D6485" s="1"/>
      <c r="E6485" s="1"/>
      <c r="F6485" s="1"/>
      <c r="G6485" s="1" t="s">
        <v>72</v>
      </c>
      <c r="H6485" s="1" t="s">
        <v>92</v>
      </c>
      <c r="I6485"/>
      <c r="J6485"/>
      <c r="K6485"/>
      <c r="L6485"/>
      <c r="M6485"/>
      <c r="N6485"/>
      <c r="O6485"/>
      <c r="Q6485" t="s">
        <v>25</v>
      </c>
      <c r="R6485" s="1" t="s">
        <v>9744</v>
      </c>
      <c r="S6485" s="1"/>
      <c r="T6485" s="1" t="s">
        <v>820</v>
      </c>
      <c r="U6485" s="1" t="s">
        <v>53</v>
      </c>
      <c r="V6485" t="s">
        <v>29</v>
      </c>
      <c r="W6485"/>
      <c r="X6485" t="s">
        <v>30</v>
      </c>
    </row>
    <row r="6486" spans="2:24">
      <c r="B6486" s="2" t="s">
        <v>9745</v>
      </c>
      <c r="C6486" s="1">
        <f>919666477111</f>
        <v>919666477111</v>
      </c>
      <c r="D6486" s="1"/>
      <c r="E6486" s="1"/>
      <c r="F6486" s="1"/>
      <c r="G6486" s="1" t="s">
        <v>45</v>
      </c>
      <c r="H6486" s="1" t="s">
        <v>57</v>
      </c>
      <c r="I6486"/>
      <c r="J6486"/>
      <c r="K6486"/>
      <c r="L6486"/>
      <c r="M6486"/>
      <c r="N6486"/>
      <c r="O6486"/>
      <c r="Q6486" t="s">
        <v>25</v>
      </c>
      <c r="R6486" s="1" t="s">
        <v>9746</v>
      </c>
      <c r="S6486" s="1"/>
      <c r="T6486" s="1" t="s">
        <v>621</v>
      </c>
      <c r="U6486" s="1" t="s">
        <v>276</v>
      </c>
      <c r="V6486" t="s">
        <v>29</v>
      </c>
      <c r="W6486"/>
      <c r="X6486" t="s">
        <v>30</v>
      </c>
    </row>
    <row r="6487" spans="2:24">
      <c r="B6487" s="2" t="s">
        <v>9747</v>
      </c>
      <c r="C6487" s="1">
        <v>9313050863</v>
      </c>
      <c r="D6487" s="1"/>
      <c r="E6487" s="1"/>
      <c r="F6487" s="1"/>
      <c r="G6487" s="1" t="s">
        <v>146</v>
      </c>
      <c r="H6487" s="1" t="s">
        <v>247</v>
      </c>
      <c r="I6487"/>
      <c r="J6487"/>
      <c r="K6487"/>
      <c r="L6487"/>
      <c r="M6487"/>
      <c r="N6487"/>
      <c r="O6487"/>
      <c r="Q6487" t="s">
        <v>25</v>
      </c>
      <c r="R6487" s="1" t="s">
        <v>9748</v>
      </c>
      <c r="S6487" s="1"/>
      <c r="T6487" s="1" t="s">
        <v>660</v>
      </c>
      <c r="U6487" s="1" t="s">
        <v>53</v>
      </c>
      <c r="V6487" t="s">
        <v>29</v>
      </c>
      <c r="W6487"/>
      <c r="X6487" t="s">
        <v>30</v>
      </c>
    </row>
    <row r="6488" spans="2:24">
      <c r="B6488" s="2" t="s">
        <v>9749</v>
      </c>
      <c r="C6488" s="1">
        <v>9558935554</v>
      </c>
      <c r="D6488" s="1"/>
      <c r="E6488" s="1"/>
      <c r="F6488" s="1"/>
      <c r="G6488" s="1" t="s">
        <v>45</v>
      </c>
      <c r="H6488" s="1" t="s">
        <v>57</v>
      </c>
      <c r="I6488"/>
      <c r="J6488"/>
      <c r="K6488"/>
      <c r="L6488"/>
      <c r="M6488"/>
      <c r="N6488"/>
      <c r="O6488"/>
      <c r="Q6488" t="s">
        <v>25</v>
      </c>
      <c r="R6488" s="1" t="s">
        <v>9750</v>
      </c>
      <c r="S6488" s="1"/>
      <c r="T6488" s="1" t="s">
        <v>115</v>
      </c>
      <c r="U6488" s="1" t="s">
        <v>116</v>
      </c>
      <c r="V6488" t="s">
        <v>29</v>
      </c>
      <c r="W6488"/>
      <c r="X6488" t="s">
        <v>30</v>
      </c>
    </row>
    <row r="6489" spans="2:24">
      <c r="B6489" s="2" t="s">
        <v>9751</v>
      </c>
      <c r="C6489" s="1">
        <v>8737082722</v>
      </c>
      <c r="D6489" s="1"/>
      <c r="E6489" s="1"/>
      <c r="F6489" s="1"/>
      <c r="G6489" s="1" t="s">
        <v>45</v>
      </c>
      <c r="H6489" s="1" t="s">
        <v>57</v>
      </c>
      <c r="I6489"/>
      <c r="J6489"/>
      <c r="K6489"/>
      <c r="L6489"/>
      <c r="M6489"/>
      <c r="N6489"/>
      <c r="O6489"/>
      <c r="Q6489" t="s">
        <v>25</v>
      </c>
      <c r="R6489" s="1" t="s">
        <v>9752</v>
      </c>
      <c r="S6489" s="1"/>
      <c r="T6489" s="1" t="s">
        <v>264</v>
      </c>
      <c r="U6489" s="1" t="s">
        <v>28</v>
      </c>
      <c r="V6489" t="s">
        <v>29</v>
      </c>
      <c r="W6489"/>
      <c r="X6489" t="s">
        <v>30</v>
      </c>
    </row>
    <row r="6490" spans="2:24">
      <c r="B6490" s="2" t="s">
        <v>9753</v>
      </c>
      <c r="C6490" s="1">
        <v>8588878022</v>
      </c>
      <c r="D6490" s="1"/>
      <c r="E6490" s="1"/>
      <c r="F6490" s="1"/>
      <c r="G6490" s="1" t="s">
        <v>72</v>
      </c>
      <c r="H6490" s="1" t="s">
        <v>46</v>
      </c>
      <c r="I6490"/>
      <c r="J6490"/>
      <c r="K6490"/>
      <c r="L6490"/>
      <c r="M6490"/>
      <c r="N6490"/>
      <c r="O6490"/>
      <c r="Q6490" t="s">
        <v>25</v>
      </c>
      <c r="R6490" s="1"/>
      <c r="S6490" s="1"/>
      <c r="T6490" s="1" t="s">
        <v>1191</v>
      </c>
      <c r="U6490" s="1" t="s">
        <v>289</v>
      </c>
      <c r="V6490" t="s">
        <v>29</v>
      </c>
      <c r="W6490"/>
      <c r="X6490" t="s">
        <v>30</v>
      </c>
    </row>
    <row r="6491" spans="2:24">
      <c r="B6491" s="2" t="s">
        <v>9754</v>
      </c>
      <c r="C6491" s="1">
        <v>9887254282</v>
      </c>
      <c r="D6491" s="1"/>
      <c r="E6491" s="1"/>
      <c r="F6491" s="1"/>
      <c r="G6491" s="1" t="s">
        <v>146</v>
      </c>
      <c r="H6491" s="1" t="s">
        <v>695</v>
      </c>
      <c r="I6491"/>
      <c r="J6491"/>
      <c r="K6491"/>
      <c r="L6491"/>
      <c r="M6491"/>
      <c r="N6491"/>
      <c r="O6491"/>
      <c r="Q6491" t="s">
        <v>25</v>
      </c>
      <c r="R6491" s="1"/>
      <c r="S6491" s="1"/>
      <c r="T6491" s="1" t="s">
        <v>9755</v>
      </c>
      <c r="U6491" s="1" t="s">
        <v>6914</v>
      </c>
      <c r="V6491" t="s">
        <v>29</v>
      </c>
      <c r="W6491"/>
      <c r="X6491" t="s">
        <v>30</v>
      </c>
    </row>
    <row r="6492" spans="2:24">
      <c r="B6492" s="2" t="s">
        <v>9756</v>
      </c>
      <c r="C6492" s="1">
        <v>9129590800</v>
      </c>
      <c r="D6492" s="1"/>
      <c r="E6492" s="1"/>
      <c r="F6492" s="1"/>
      <c r="G6492" s="1" t="s">
        <v>146</v>
      </c>
      <c r="H6492" s="1" t="s">
        <v>1268</v>
      </c>
      <c r="I6492"/>
      <c r="J6492"/>
      <c r="K6492"/>
      <c r="L6492"/>
      <c r="M6492"/>
      <c r="N6492"/>
      <c r="O6492"/>
      <c r="Q6492" t="s">
        <v>25</v>
      </c>
      <c r="R6492" s="1" t="s">
        <v>9757</v>
      </c>
      <c r="S6492" s="1"/>
      <c r="T6492" s="1" t="s">
        <v>533</v>
      </c>
      <c r="U6492" s="1" t="s">
        <v>28</v>
      </c>
      <c r="V6492" t="s">
        <v>29</v>
      </c>
      <c r="W6492"/>
      <c r="X6492" t="s">
        <v>30</v>
      </c>
    </row>
    <row r="6493" spans="2:24">
      <c r="B6493" s="2" t="s">
        <v>9758</v>
      </c>
      <c r="C6493" s="1">
        <v>8527243558</v>
      </c>
      <c r="D6493" s="1"/>
      <c r="E6493" s="1"/>
      <c r="F6493" s="1"/>
      <c r="G6493" s="1" t="s">
        <v>146</v>
      </c>
      <c r="H6493" s="1" t="s">
        <v>476</v>
      </c>
      <c r="I6493"/>
      <c r="J6493"/>
      <c r="K6493"/>
      <c r="L6493"/>
      <c r="M6493"/>
      <c r="N6493"/>
      <c r="O6493"/>
      <c r="Q6493" t="s">
        <v>25</v>
      </c>
      <c r="R6493" s="1" t="s">
        <v>9759</v>
      </c>
      <c r="S6493" s="1"/>
      <c r="T6493" s="1" t="s">
        <v>73</v>
      </c>
      <c r="U6493" s="1" t="s">
        <v>53</v>
      </c>
      <c r="V6493" t="s">
        <v>29</v>
      </c>
      <c r="W6493"/>
      <c r="X6493" t="s">
        <v>30</v>
      </c>
    </row>
    <row r="6494" spans="2:24">
      <c r="B6494" s="2" t="s">
        <v>9760</v>
      </c>
      <c r="C6494" s="1">
        <v>8445566304</v>
      </c>
      <c r="D6494" s="1"/>
      <c r="E6494" s="1"/>
      <c r="F6494" s="1"/>
      <c r="G6494" s="1" t="s">
        <v>146</v>
      </c>
      <c r="H6494" s="1" t="s">
        <v>476</v>
      </c>
      <c r="I6494"/>
      <c r="J6494"/>
      <c r="K6494"/>
      <c r="L6494"/>
      <c r="M6494"/>
      <c r="N6494"/>
      <c r="O6494"/>
      <c r="Q6494" t="s">
        <v>25</v>
      </c>
      <c r="R6494" s="1"/>
      <c r="S6494" s="1"/>
      <c r="T6494" s="1" t="s">
        <v>4029</v>
      </c>
      <c r="U6494" s="1" t="s">
        <v>289</v>
      </c>
      <c r="V6494" t="s">
        <v>29</v>
      </c>
      <c r="W6494"/>
      <c r="X6494" t="s">
        <v>30</v>
      </c>
    </row>
    <row r="6495" spans="2:24">
      <c r="B6495" s="2" t="s">
        <v>9761</v>
      </c>
      <c r="C6495" s="1">
        <v>9540753600</v>
      </c>
      <c r="D6495" s="1"/>
      <c r="E6495" s="1"/>
      <c r="F6495" s="1"/>
      <c r="G6495" s="1" t="s">
        <v>146</v>
      </c>
      <c r="H6495" s="1" t="s">
        <v>331</v>
      </c>
      <c r="I6495"/>
      <c r="J6495"/>
      <c r="K6495"/>
      <c r="L6495"/>
      <c r="M6495"/>
      <c r="N6495"/>
      <c r="O6495"/>
      <c r="Q6495" t="s">
        <v>25</v>
      </c>
      <c r="R6495" s="1"/>
      <c r="S6495" s="1"/>
      <c r="T6495" s="1" t="s">
        <v>594</v>
      </c>
      <c r="U6495" s="1" t="s">
        <v>53</v>
      </c>
      <c r="V6495" t="s">
        <v>29</v>
      </c>
      <c r="W6495"/>
      <c r="X6495" t="s">
        <v>30</v>
      </c>
    </row>
    <row r="6496" spans="2:24">
      <c r="B6496" s="2" t="s">
        <v>9762</v>
      </c>
      <c r="C6496" s="1">
        <f>919899004349</f>
        <v>919899004349</v>
      </c>
      <c r="D6496" s="1"/>
      <c r="E6496" s="1"/>
      <c r="F6496" s="1"/>
      <c r="G6496" s="1" t="s">
        <v>1216</v>
      </c>
      <c r="H6496" s="1" t="s">
        <v>7328</v>
      </c>
      <c r="I6496"/>
      <c r="J6496"/>
      <c r="K6496"/>
      <c r="L6496"/>
      <c r="M6496"/>
      <c r="N6496"/>
      <c r="O6496"/>
      <c r="Q6496" t="s">
        <v>25</v>
      </c>
      <c r="R6496" s="1" t="s">
        <v>9763</v>
      </c>
      <c r="S6496" s="1"/>
      <c r="T6496" s="1" t="s">
        <v>301</v>
      </c>
      <c r="U6496" s="1" t="s">
        <v>53</v>
      </c>
      <c r="V6496" t="s">
        <v>29</v>
      </c>
      <c r="W6496"/>
      <c r="X6496" t="s">
        <v>30</v>
      </c>
    </row>
    <row r="6497" spans="2:24">
      <c r="B6497" s="2" t="s">
        <v>9764</v>
      </c>
      <c r="C6497" s="1">
        <v>7006949699</v>
      </c>
      <c r="D6497" s="1"/>
      <c r="E6497" s="1"/>
      <c r="F6497" s="1"/>
      <c r="G6497" s="1" t="s">
        <v>72</v>
      </c>
      <c r="H6497" s="1" t="s">
        <v>57</v>
      </c>
      <c r="I6497"/>
      <c r="J6497"/>
      <c r="K6497"/>
      <c r="L6497"/>
      <c r="M6497"/>
      <c r="N6497"/>
      <c r="O6497"/>
      <c r="Q6497" t="s">
        <v>25</v>
      </c>
      <c r="R6497" s="1"/>
      <c r="S6497" s="1"/>
      <c r="T6497" s="1" t="s">
        <v>2729</v>
      </c>
      <c r="U6497" s="1" t="s">
        <v>148</v>
      </c>
      <c r="V6497" t="s">
        <v>29</v>
      </c>
      <c r="W6497"/>
      <c r="X6497" t="s">
        <v>30</v>
      </c>
    </row>
    <row r="6498" spans="2:24">
      <c r="B6498" s="2" t="s">
        <v>9765</v>
      </c>
      <c r="C6498" s="1">
        <v>9818776627</v>
      </c>
      <c r="D6498" s="1"/>
      <c r="E6498" s="1"/>
      <c r="F6498" s="1"/>
      <c r="G6498" s="1" t="s">
        <v>146</v>
      </c>
      <c r="H6498" s="1" t="s">
        <v>247</v>
      </c>
      <c r="I6498"/>
      <c r="J6498"/>
      <c r="K6498"/>
      <c r="L6498"/>
      <c r="M6498"/>
      <c r="N6498"/>
      <c r="O6498"/>
      <c r="Q6498" t="s">
        <v>25</v>
      </c>
      <c r="R6498" s="1"/>
      <c r="S6498" s="1"/>
      <c r="T6498" s="1" t="s">
        <v>93</v>
      </c>
      <c r="U6498" s="1" t="s">
        <v>53</v>
      </c>
      <c r="V6498" t="s">
        <v>29</v>
      </c>
      <c r="W6498"/>
      <c r="X6498" t="s">
        <v>30</v>
      </c>
    </row>
    <row r="6499" spans="2:24">
      <c r="B6499" s="2" t="s">
        <v>9766</v>
      </c>
      <c r="C6499" s="1">
        <v>9890666676</v>
      </c>
      <c r="D6499" s="1"/>
      <c r="E6499" s="1"/>
      <c r="F6499" s="1"/>
      <c r="G6499" s="1" t="s">
        <v>45</v>
      </c>
      <c r="H6499" s="1" t="s">
        <v>57</v>
      </c>
      <c r="I6499"/>
      <c r="J6499"/>
      <c r="K6499"/>
      <c r="L6499"/>
      <c r="M6499"/>
      <c r="N6499"/>
      <c r="O6499"/>
      <c r="Q6499" t="s">
        <v>25</v>
      </c>
      <c r="R6499" s="1"/>
      <c r="S6499" s="1"/>
      <c r="T6499" s="1" t="s">
        <v>1333</v>
      </c>
      <c r="U6499" s="1" t="s">
        <v>33</v>
      </c>
      <c r="V6499" t="s">
        <v>29</v>
      </c>
      <c r="W6499"/>
      <c r="X6499" t="s">
        <v>30</v>
      </c>
    </row>
    <row r="6500" spans="2:24">
      <c r="B6500" s="2" t="s">
        <v>9767</v>
      </c>
      <c r="C6500" s="1">
        <v>9994520455</v>
      </c>
      <c r="D6500" s="1"/>
      <c r="E6500" s="1"/>
      <c r="F6500" s="1"/>
      <c r="G6500" s="1" t="s">
        <v>45</v>
      </c>
      <c r="H6500" s="1" t="s">
        <v>92</v>
      </c>
      <c r="I6500"/>
      <c r="J6500"/>
      <c r="K6500"/>
      <c r="L6500"/>
      <c r="M6500"/>
      <c r="N6500"/>
      <c r="O6500"/>
      <c r="Q6500" t="s">
        <v>25</v>
      </c>
      <c r="R6500" s="1" t="s">
        <v>9768</v>
      </c>
      <c r="S6500" s="1"/>
      <c r="T6500" s="1" t="s">
        <v>3865</v>
      </c>
      <c r="U6500" s="1" t="s">
        <v>179</v>
      </c>
      <c r="V6500" t="s">
        <v>29</v>
      </c>
      <c r="W6500"/>
      <c r="X6500" t="s">
        <v>30</v>
      </c>
    </row>
    <row r="6501" spans="2:24">
      <c r="B6501" s="2" t="s">
        <v>9769</v>
      </c>
      <c r="C6501" s="1">
        <v>9971749334</v>
      </c>
      <c r="D6501" s="1"/>
      <c r="E6501" s="1"/>
      <c r="F6501" s="1"/>
      <c r="G6501" s="1" t="s">
        <v>146</v>
      </c>
      <c r="H6501" s="1" t="s">
        <v>247</v>
      </c>
      <c r="I6501"/>
      <c r="J6501"/>
      <c r="K6501"/>
      <c r="L6501"/>
      <c r="M6501"/>
      <c r="N6501"/>
      <c r="O6501"/>
      <c r="Q6501" t="s">
        <v>25</v>
      </c>
      <c r="R6501" s="1" t="s">
        <v>9770</v>
      </c>
      <c r="S6501" s="1"/>
      <c r="T6501" s="1" t="s">
        <v>73</v>
      </c>
      <c r="U6501" s="1" t="s">
        <v>53</v>
      </c>
      <c r="V6501" t="s">
        <v>29</v>
      </c>
      <c r="W6501"/>
      <c r="X6501" t="s">
        <v>30</v>
      </c>
    </row>
    <row r="6502" spans="2:24">
      <c r="B6502" s="2" t="s">
        <v>9771</v>
      </c>
      <c r="C6502" s="1">
        <v>7351188653</v>
      </c>
      <c r="D6502" s="1"/>
      <c r="E6502" s="1"/>
      <c r="F6502" s="1"/>
      <c r="G6502" s="1" t="s">
        <v>146</v>
      </c>
      <c r="H6502" s="1" t="s">
        <v>331</v>
      </c>
      <c r="I6502"/>
      <c r="J6502"/>
      <c r="K6502"/>
      <c r="L6502"/>
      <c r="M6502"/>
      <c r="N6502"/>
      <c r="O6502"/>
      <c r="Q6502" t="s">
        <v>25</v>
      </c>
      <c r="R6502" s="1" t="s">
        <v>9772</v>
      </c>
      <c r="S6502" s="1"/>
      <c r="T6502" s="1" t="s">
        <v>6470</v>
      </c>
      <c r="U6502" s="1" t="s">
        <v>289</v>
      </c>
      <c r="V6502" t="s">
        <v>29</v>
      </c>
      <c r="W6502"/>
      <c r="X6502" t="s">
        <v>30</v>
      </c>
    </row>
    <row r="6503" spans="2:24">
      <c r="B6503" s="2" t="s">
        <v>9773</v>
      </c>
      <c r="C6503" s="1">
        <v>8923693988</v>
      </c>
      <c r="D6503" s="1"/>
      <c r="E6503" s="1"/>
      <c r="F6503" s="1"/>
      <c r="G6503" s="1" t="s">
        <v>146</v>
      </c>
      <c r="H6503" s="1" t="s">
        <v>331</v>
      </c>
      <c r="I6503"/>
      <c r="J6503"/>
      <c r="K6503"/>
      <c r="L6503"/>
      <c r="M6503"/>
      <c r="N6503"/>
      <c r="O6503"/>
      <c r="Q6503" t="s">
        <v>25</v>
      </c>
      <c r="R6503" s="1"/>
      <c r="S6503" s="1"/>
      <c r="T6503" s="1" t="s">
        <v>1326</v>
      </c>
      <c r="U6503" s="1" t="s">
        <v>28</v>
      </c>
      <c r="V6503" t="s">
        <v>29</v>
      </c>
      <c r="W6503"/>
      <c r="X6503" t="s">
        <v>30</v>
      </c>
    </row>
    <row r="6504" spans="2:24">
      <c r="B6504" s="2" t="s">
        <v>9774</v>
      </c>
      <c r="C6504" s="1">
        <v>9899330058</v>
      </c>
      <c r="D6504" s="1"/>
      <c r="E6504" s="1"/>
      <c r="F6504" s="1"/>
      <c r="G6504" s="1" t="s">
        <v>72</v>
      </c>
      <c r="H6504" s="1" t="s">
        <v>57</v>
      </c>
      <c r="I6504"/>
      <c r="J6504"/>
      <c r="K6504"/>
      <c r="L6504"/>
      <c r="M6504"/>
      <c r="N6504"/>
      <c r="O6504"/>
      <c r="Q6504" t="s">
        <v>25</v>
      </c>
      <c r="R6504" s="1" t="s">
        <v>9775</v>
      </c>
      <c r="S6504" s="1"/>
      <c r="T6504" s="1" t="s">
        <v>93</v>
      </c>
      <c r="U6504" s="1" t="s">
        <v>53</v>
      </c>
      <c r="V6504" t="s">
        <v>29</v>
      </c>
      <c r="W6504"/>
      <c r="X6504" t="s">
        <v>30</v>
      </c>
    </row>
    <row r="6505" spans="2:24">
      <c r="B6505" s="2" t="s">
        <v>9776</v>
      </c>
      <c r="C6505" s="1">
        <v>9871153176</v>
      </c>
      <c r="D6505" s="1"/>
      <c r="E6505" s="1"/>
      <c r="F6505" s="1"/>
      <c r="G6505" s="1" t="s">
        <v>146</v>
      </c>
      <c r="H6505" s="1" t="s">
        <v>247</v>
      </c>
      <c r="I6505"/>
      <c r="J6505"/>
      <c r="K6505"/>
      <c r="L6505"/>
      <c r="M6505"/>
      <c r="N6505"/>
      <c r="O6505"/>
      <c r="Q6505" t="s">
        <v>25</v>
      </c>
      <c r="R6505" s="1"/>
      <c r="S6505" s="1"/>
      <c r="T6505" s="1" t="s">
        <v>39</v>
      </c>
      <c r="U6505" s="1" t="s">
        <v>28</v>
      </c>
      <c r="V6505" t="s">
        <v>29</v>
      </c>
      <c r="W6505"/>
      <c r="X6505" t="s">
        <v>30</v>
      </c>
    </row>
    <row r="6506" spans="2:24">
      <c r="B6506" s="2" t="s">
        <v>9777</v>
      </c>
      <c r="C6506" s="1">
        <v>9699287540</v>
      </c>
      <c r="D6506" s="1"/>
      <c r="E6506" s="1"/>
      <c r="F6506" s="1"/>
      <c r="G6506" s="1" t="s">
        <v>45</v>
      </c>
      <c r="H6506" s="1" t="s">
        <v>57</v>
      </c>
      <c r="I6506"/>
      <c r="J6506"/>
      <c r="K6506"/>
      <c r="L6506"/>
      <c r="M6506"/>
      <c r="N6506"/>
      <c r="O6506"/>
      <c r="Q6506" t="s">
        <v>25</v>
      </c>
      <c r="R6506" s="1"/>
      <c r="S6506" s="1"/>
      <c r="T6506" s="1" t="s">
        <v>211</v>
      </c>
      <c r="U6506" s="1" t="s">
        <v>33</v>
      </c>
      <c r="V6506" t="s">
        <v>29</v>
      </c>
      <c r="W6506"/>
      <c r="X6506" t="s">
        <v>30</v>
      </c>
    </row>
    <row r="6507" spans="2:24">
      <c r="B6507" s="2" t="s">
        <v>9778</v>
      </c>
      <c r="C6507" s="1">
        <v>7983740325</v>
      </c>
      <c r="D6507" s="1"/>
      <c r="E6507" s="1"/>
      <c r="F6507" s="1"/>
      <c r="G6507" s="1" t="s">
        <v>146</v>
      </c>
      <c r="H6507" s="1" t="s">
        <v>331</v>
      </c>
      <c r="I6507"/>
      <c r="J6507"/>
      <c r="K6507"/>
      <c r="L6507"/>
      <c r="M6507"/>
      <c r="N6507"/>
      <c r="O6507"/>
      <c r="Q6507" t="s">
        <v>25</v>
      </c>
      <c r="R6507" s="1" t="s">
        <v>9779</v>
      </c>
      <c r="S6507" s="1"/>
      <c r="T6507" s="1" t="s">
        <v>6813</v>
      </c>
      <c r="U6507" s="1" t="s">
        <v>28</v>
      </c>
      <c r="V6507" t="s">
        <v>29</v>
      </c>
      <c r="W6507"/>
      <c r="X6507" t="s">
        <v>30</v>
      </c>
    </row>
    <row r="6508" spans="2:24">
      <c r="B6508" s="2" t="s">
        <v>9780</v>
      </c>
      <c r="C6508" s="1">
        <v>9599941838</v>
      </c>
      <c r="D6508" s="1"/>
      <c r="E6508" s="1"/>
      <c r="F6508" s="1"/>
      <c r="G6508" s="1" t="s">
        <v>56</v>
      </c>
      <c r="H6508" s="1" t="s">
        <v>476</v>
      </c>
      <c r="I6508"/>
      <c r="J6508"/>
      <c r="K6508"/>
      <c r="L6508"/>
      <c r="M6508"/>
      <c r="N6508"/>
      <c r="O6508"/>
      <c r="Q6508" t="s">
        <v>25</v>
      </c>
      <c r="R6508" s="1" t="s">
        <v>9781</v>
      </c>
      <c r="S6508" s="1"/>
      <c r="T6508" s="1" t="s">
        <v>382</v>
      </c>
      <c r="U6508" s="1" t="s">
        <v>53</v>
      </c>
      <c r="V6508" t="s">
        <v>29</v>
      </c>
      <c r="W6508"/>
      <c r="X6508" t="s">
        <v>30</v>
      </c>
    </row>
    <row r="6509" spans="2:24">
      <c r="B6509" s="2" t="s">
        <v>9782</v>
      </c>
      <c r="C6509" s="1">
        <v>7972803728</v>
      </c>
      <c r="D6509" s="1"/>
      <c r="E6509" s="1"/>
      <c r="F6509" s="1"/>
      <c r="G6509" s="1" t="s">
        <v>45</v>
      </c>
      <c r="H6509" s="1" t="s">
        <v>476</v>
      </c>
      <c r="I6509"/>
      <c r="J6509"/>
      <c r="K6509"/>
      <c r="L6509"/>
      <c r="M6509"/>
      <c r="N6509"/>
      <c r="O6509"/>
      <c r="Q6509" t="s">
        <v>25</v>
      </c>
      <c r="R6509" s="1"/>
      <c r="S6509" s="1"/>
      <c r="T6509" s="1" t="s">
        <v>2760</v>
      </c>
      <c r="U6509" s="1" t="s">
        <v>33</v>
      </c>
      <c r="V6509" t="s">
        <v>29</v>
      </c>
      <c r="W6509"/>
      <c r="X6509" t="s">
        <v>30</v>
      </c>
    </row>
    <row r="6510" spans="2:24">
      <c r="B6510" s="2" t="s">
        <v>9783</v>
      </c>
      <c r="C6510" s="1">
        <v>9466060106</v>
      </c>
      <c r="D6510" s="1"/>
      <c r="E6510" s="1"/>
      <c r="F6510" s="1"/>
      <c r="G6510" s="1" t="s">
        <v>146</v>
      </c>
      <c r="H6510" s="1" t="s">
        <v>331</v>
      </c>
      <c r="I6510"/>
      <c r="J6510"/>
      <c r="K6510"/>
      <c r="L6510"/>
      <c r="M6510"/>
      <c r="N6510"/>
      <c r="O6510"/>
      <c r="Q6510" t="s">
        <v>25</v>
      </c>
      <c r="R6510" s="1" t="s">
        <v>9784</v>
      </c>
      <c r="S6510" s="1"/>
      <c r="T6510" s="1" t="s">
        <v>1995</v>
      </c>
      <c r="U6510" s="1" t="s">
        <v>78</v>
      </c>
      <c r="V6510" t="s">
        <v>29</v>
      </c>
      <c r="W6510"/>
      <c r="X6510" t="s">
        <v>30</v>
      </c>
    </row>
    <row r="6511" spans="2:24">
      <c r="B6511" s="2" t="s">
        <v>9785</v>
      </c>
      <c r="C6511" s="1">
        <v>8383877347</v>
      </c>
      <c r="D6511" s="1"/>
      <c r="E6511" s="1"/>
      <c r="F6511" s="1"/>
      <c r="G6511" s="1" t="s">
        <v>146</v>
      </c>
      <c r="H6511" s="1" t="s">
        <v>247</v>
      </c>
      <c r="I6511"/>
      <c r="J6511"/>
      <c r="K6511"/>
      <c r="L6511"/>
      <c r="M6511"/>
      <c r="N6511"/>
      <c r="O6511"/>
      <c r="Q6511" t="s">
        <v>25</v>
      </c>
      <c r="R6511" s="1"/>
      <c r="S6511" s="1"/>
      <c r="T6511" s="1" t="s">
        <v>301</v>
      </c>
      <c r="U6511" s="1" t="s">
        <v>53</v>
      </c>
      <c r="V6511" t="s">
        <v>29</v>
      </c>
      <c r="W6511"/>
      <c r="X6511" t="s">
        <v>30</v>
      </c>
    </row>
    <row r="6512" spans="2:24">
      <c r="B6512" s="2" t="s">
        <v>9786</v>
      </c>
      <c r="C6512" s="1">
        <v>8146454632</v>
      </c>
      <c r="D6512" s="1"/>
      <c r="E6512" s="1"/>
      <c r="F6512" s="1"/>
      <c r="G6512" s="1" t="s">
        <v>146</v>
      </c>
      <c r="H6512" s="1" t="s">
        <v>247</v>
      </c>
      <c r="I6512"/>
      <c r="J6512"/>
      <c r="K6512"/>
      <c r="L6512"/>
      <c r="M6512"/>
      <c r="N6512"/>
      <c r="O6512"/>
      <c r="Q6512" t="s">
        <v>25</v>
      </c>
      <c r="R6512" s="1"/>
      <c r="S6512" s="1"/>
      <c r="T6512" s="1" t="s">
        <v>1326</v>
      </c>
      <c r="U6512" s="1" t="s">
        <v>9787</v>
      </c>
      <c r="V6512" t="s">
        <v>29</v>
      </c>
      <c r="W6512"/>
      <c r="X6512" t="s">
        <v>30</v>
      </c>
    </row>
    <row r="6513" spans="2:24">
      <c r="B6513" s="2" t="s">
        <v>9788</v>
      </c>
      <c r="C6513" s="1">
        <v>9266666621</v>
      </c>
      <c r="D6513" s="1"/>
      <c r="E6513" s="1"/>
      <c r="F6513" s="1"/>
      <c r="G6513" s="1" t="s">
        <v>146</v>
      </c>
      <c r="H6513" s="1" t="s">
        <v>247</v>
      </c>
      <c r="I6513"/>
      <c r="J6513"/>
      <c r="K6513"/>
      <c r="L6513"/>
      <c r="M6513"/>
      <c r="N6513"/>
      <c r="O6513"/>
      <c r="Q6513" t="s">
        <v>25</v>
      </c>
      <c r="R6513" s="1" t="s">
        <v>9789</v>
      </c>
      <c r="S6513" s="1"/>
      <c r="T6513" s="1" t="s">
        <v>301</v>
      </c>
      <c r="U6513" s="1" t="s">
        <v>53</v>
      </c>
      <c r="V6513" t="s">
        <v>29</v>
      </c>
      <c r="W6513"/>
      <c r="X6513" t="s">
        <v>30</v>
      </c>
    </row>
    <row r="6514" spans="2:24">
      <c r="B6514" s="2" t="s">
        <v>9790</v>
      </c>
      <c r="C6514" s="1">
        <v>7982271411</v>
      </c>
      <c r="D6514" s="1"/>
      <c r="E6514" s="1"/>
      <c r="F6514" s="1"/>
      <c r="G6514" s="1" t="s">
        <v>199</v>
      </c>
      <c r="H6514" s="1" t="s">
        <v>46</v>
      </c>
      <c r="I6514"/>
      <c r="J6514"/>
      <c r="K6514"/>
      <c r="L6514"/>
      <c r="M6514"/>
      <c r="N6514"/>
      <c r="O6514"/>
      <c r="Q6514" t="s">
        <v>25</v>
      </c>
      <c r="R6514" s="1" t="s">
        <v>9791</v>
      </c>
      <c r="S6514" s="1"/>
      <c r="T6514" s="1" t="s">
        <v>374</v>
      </c>
      <c r="U6514" s="1" t="s">
        <v>78</v>
      </c>
      <c r="V6514" t="s">
        <v>29</v>
      </c>
      <c r="W6514"/>
      <c r="X6514" t="s">
        <v>30</v>
      </c>
    </row>
    <row r="6515" spans="2:24">
      <c r="B6515" s="2" t="s">
        <v>9792</v>
      </c>
      <c r="C6515" s="1">
        <v>9839403002</v>
      </c>
      <c r="D6515" s="1"/>
      <c r="E6515" s="1"/>
      <c r="F6515" s="1"/>
      <c r="G6515" s="1" t="s">
        <v>45</v>
      </c>
      <c r="H6515" s="1" t="s">
        <v>476</v>
      </c>
      <c r="I6515"/>
      <c r="J6515"/>
      <c r="K6515"/>
      <c r="L6515"/>
      <c r="M6515"/>
      <c r="N6515"/>
      <c r="O6515"/>
      <c r="Q6515" t="s">
        <v>25</v>
      </c>
      <c r="R6515" s="1" t="s">
        <v>9793</v>
      </c>
      <c r="S6515" s="1"/>
      <c r="T6515" s="1" t="s">
        <v>2016</v>
      </c>
      <c r="U6515" s="1" t="s">
        <v>28</v>
      </c>
      <c r="V6515" t="s">
        <v>29</v>
      </c>
      <c r="W6515"/>
      <c r="X6515" t="s">
        <v>30</v>
      </c>
    </row>
    <row r="6516" spans="2:24">
      <c r="B6516" s="2" t="s">
        <v>9794</v>
      </c>
      <c r="C6516" s="1">
        <v>9811218611</v>
      </c>
      <c r="D6516" s="1"/>
      <c r="E6516" s="1"/>
      <c r="F6516" s="1"/>
      <c r="G6516" s="1" t="s">
        <v>56</v>
      </c>
      <c r="H6516" s="1" t="s">
        <v>92</v>
      </c>
      <c r="I6516"/>
      <c r="J6516"/>
      <c r="K6516"/>
      <c r="L6516"/>
      <c r="M6516"/>
      <c r="N6516"/>
      <c r="O6516"/>
      <c r="Q6516" t="s">
        <v>25</v>
      </c>
      <c r="R6516" s="1" t="s">
        <v>9795</v>
      </c>
      <c r="S6516" s="1"/>
      <c r="T6516" s="1" t="s">
        <v>382</v>
      </c>
      <c r="U6516" s="1" t="s">
        <v>53</v>
      </c>
      <c r="V6516" t="s">
        <v>29</v>
      </c>
      <c r="W6516"/>
      <c r="X6516" t="s">
        <v>30</v>
      </c>
    </row>
    <row r="6517" spans="2:24">
      <c r="B6517" s="2" t="s">
        <v>9796</v>
      </c>
      <c r="C6517" s="1">
        <v>9823188990</v>
      </c>
      <c r="D6517" s="1"/>
      <c r="E6517" s="1"/>
      <c r="F6517" s="1"/>
      <c r="G6517" s="1" t="s">
        <v>45</v>
      </c>
      <c r="H6517" s="1" t="s">
        <v>510</v>
      </c>
      <c r="I6517"/>
      <c r="J6517"/>
      <c r="K6517"/>
      <c r="L6517"/>
      <c r="M6517"/>
      <c r="N6517"/>
      <c r="O6517"/>
      <c r="Q6517" t="s">
        <v>25</v>
      </c>
      <c r="R6517" s="1"/>
      <c r="S6517" s="1"/>
      <c r="T6517" s="1" t="s">
        <v>755</v>
      </c>
      <c r="U6517" s="1" t="s">
        <v>755</v>
      </c>
      <c r="V6517" t="s">
        <v>29</v>
      </c>
      <c r="W6517"/>
      <c r="X6517" t="s">
        <v>30</v>
      </c>
    </row>
    <row r="6518" spans="2:24">
      <c r="B6518" s="2" t="s">
        <v>9797</v>
      </c>
      <c r="C6518" s="1">
        <v>9810034758</v>
      </c>
      <c r="D6518" s="1"/>
      <c r="E6518" s="1"/>
      <c r="F6518" s="1"/>
      <c r="G6518" s="1" t="s">
        <v>146</v>
      </c>
      <c r="H6518" s="1" t="s">
        <v>247</v>
      </c>
      <c r="I6518"/>
      <c r="J6518"/>
      <c r="K6518"/>
      <c r="L6518"/>
      <c r="M6518"/>
      <c r="N6518"/>
      <c r="O6518"/>
      <c r="Q6518" t="s">
        <v>25</v>
      </c>
      <c r="R6518" s="1" t="s">
        <v>9798</v>
      </c>
      <c r="S6518" s="1"/>
      <c r="T6518" s="1" t="s">
        <v>789</v>
      </c>
      <c r="U6518" s="1" t="s">
        <v>53</v>
      </c>
      <c r="V6518" t="s">
        <v>29</v>
      </c>
      <c r="W6518"/>
      <c r="X6518" t="s">
        <v>30</v>
      </c>
    </row>
    <row r="6519" spans="2:24">
      <c r="B6519" s="2" t="s">
        <v>9799</v>
      </c>
      <c r="C6519" s="1">
        <v>7678629870</v>
      </c>
      <c r="D6519" s="1"/>
      <c r="E6519" s="1"/>
      <c r="F6519" s="1"/>
      <c r="G6519" s="1" t="s">
        <v>146</v>
      </c>
      <c r="H6519" s="1" t="s">
        <v>247</v>
      </c>
      <c r="I6519"/>
      <c r="J6519"/>
      <c r="K6519"/>
      <c r="L6519"/>
      <c r="M6519"/>
      <c r="N6519"/>
      <c r="O6519"/>
      <c r="Q6519" t="s">
        <v>25</v>
      </c>
      <c r="R6519" s="1" t="s">
        <v>9800</v>
      </c>
      <c r="S6519" s="1"/>
      <c r="T6519" s="1" t="s">
        <v>1093</v>
      </c>
      <c r="U6519" s="1" t="s">
        <v>28</v>
      </c>
      <c r="V6519" t="s">
        <v>29</v>
      </c>
      <c r="W6519"/>
      <c r="X6519" t="s">
        <v>30</v>
      </c>
    </row>
    <row r="6520" spans="2:24">
      <c r="B6520" s="2" t="s">
        <v>9801</v>
      </c>
      <c r="C6520" s="1">
        <v>9837048035</v>
      </c>
      <c r="D6520" s="1"/>
      <c r="E6520" s="1"/>
      <c r="F6520" s="1"/>
      <c r="G6520" s="1" t="s">
        <v>146</v>
      </c>
      <c r="H6520" s="1" t="s">
        <v>331</v>
      </c>
      <c r="I6520"/>
      <c r="J6520"/>
      <c r="K6520"/>
      <c r="L6520"/>
      <c r="M6520"/>
      <c r="N6520"/>
      <c r="O6520"/>
      <c r="Q6520" t="s">
        <v>25</v>
      </c>
      <c r="R6520" s="1" t="s">
        <v>9802</v>
      </c>
      <c r="S6520" s="1"/>
      <c r="T6520" s="1" t="s">
        <v>3586</v>
      </c>
      <c r="U6520" s="1" t="s">
        <v>289</v>
      </c>
      <c r="V6520" t="s">
        <v>29</v>
      </c>
      <c r="W6520"/>
      <c r="X6520" t="s">
        <v>30</v>
      </c>
    </row>
    <row r="6521" spans="2:24">
      <c r="B6521" s="2" t="s">
        <v>9803</v>
      </c>
      <c r="C6521" s="1">
        <v>9548177971</v>
      </c>
      <c r="D6521" s="1"/>
      <c r="E6521" s="1"/>
      <c r="F6521" s="1"/>
      <c r="G6521" s="1" t="s">
        <v>146</v>
      </c>
      <c r="H6521" s="1" t="s">
        <v>331</v>
      </c>
      <c r="I6521"/>
      <c r="J6521"/>
      <c r="K6521"/>
      <c r="L6521"/>
      <c r="M6521"/>
      <c r="N6521"/>
      <c r="O6521"/>
      <c r="Q6521" t="s">
        <v>25</v>
      </c>
      <c r="R6521" s="1"/>
      <c r="S6521" s="1"/>
      <c r="T6521" s="1" t="s">
        <v>4029</v>
      </c>
      <c r="U6521" s="1" t="s">
        <v>289</v>
      </c>
      <c r="V6521" t="s">
        <v>29</v>
      </c>
      <c r="W6521"/>
      <c r="X6521" t="s">
        <v>30</v>
      </c>
    </row>
    <row r="6522" spans="2:24">
      <c r="B6522" s="2" t="s">
        <v>9804</v>
      </c>
      <c r="C6522" s="1">
        <v>9711169726</v>
      </c>
      <c r="D6522" s="1"/>
      <c r="E6522" s="1"/>
      <c r="F6522" s="1"/>
      <c r="G6522" s="1" t="s">
        <v>146</v>
      </c>
      <c r="H6522" s="1" t="s">
        <v>247</v>
      </c>
      <c r="I6522"/>
      <c r="J6522"/>
      <c r="K6522"/>
      <c r="L6522"/>
      <c r="M6522"/>
      <c r="N6522"/>
      <c r="O6522"/>
      <c r="Q6522" t="s">
        <v>25</v>
      </c>
      <c r="R6522" s="1" t="s">
        <v>9805</v>
      </c>
      <c r="S6522" s="1"/>
      <c r="T6522" s="1" t="s">
        <v>39</v>
      </c>
      <c r="U6522" s="1" t="s">
        <v>28</v>
      </c>
      <c r="V6522" t="s">
        <v>29</v>
      </c>
      <c r="W6522"/>
      <c r="X6522" t="s">
        <v>30</v>
      </c>
    </row>
    <row r="6523" spans="2:24">
      <c r="B6523" s="2" t="s">
        <v>9806</v>
      </c>
      <c r="C6523" s="1">
        <f>919849390528</f>
        <v>919849390528</v>
      </c>
      <c r="D6523" s="1"/>
      <c r="E6523" s="1"/>
      <c r="F6523" s="1"/>
      <c r="G6523" s="1" t="s">
        <v>45</v>
      </c>
      <c r="H6523" s="1" t="s">
        <v>92</v>
      </c>
      <c r="I6523"/>
      <c r="J6523"/>
      <c r="K6523"/>
      <c r="L6523"/>
      <c r="M6523"/>
      <c r="N6523"/>
      <c r="O6523"/>
      <c r="Q6523" t="s">
        <v>25</v>
      </c>
      <c r="R6523" s="1" t="s">
        <v>9807</v>
      </c>
      <c r="S6523" s="1"/>
      <c r="T6523" s="1" t="s">
        <v>6065</v>
      </c>
      <c r="U6523" s="1" t="s">
        <v>276</v>
      </c>
      <c r="V6523" t="s">
        <v>29</v>
      </c>
      <c r="W6523"/>
      <c r="X6523" t="s">
        <v>30</v>
      </c>
    </row>
    <row r="6524" spans="2:24">
      <c r="B6524" s="2" t="s">
        <v>9808</v>
      </c>
      <c r="C6524" s="1">
        <v>9959967773</v>
      </c>
      <c r="D6524" s="1"/>
      <c r="E6524" s="1"/>
      <c r="F6524" s="1"/>
      <c r="G6524" s="1" t="s">
        <v>1216</v>
      </c>
      <c r="H6524" s="1" t="s">
        <v>57</v>
      </c>
      <c r="I6524"/>
      <c r="J6524"/>
      <c r="K6524"/>
      <c r="L6524"/>
      <c r="M6524"/>
      <c r="N6524"/>
      <c r="O6524"/>
      <c r="Q6524" t="s">
        <v>25</v>
      </c>
      <c r="R6524" s="1" t="s">
        <v>9809</v>
      </c>
      <c r="S6524" s="1"/>
      <c r="T6524" s="1" t="s">
        <v>809</v>
      </c>
      <c r="U6524" s="1" t="s">
        <v>276</v>
      </c>
      <c r="V6524" t="s">
        <v>29</v>
      </c>
      <c r="W6524"/>
      <c r="X6524" t="s">
        <v>30</v>
      </c>
    </row>
    <row r="6525" spans="2:24">
      <c r="B6525" s="2" t="s">
        <v>9810</v>
      </c>
      <c r="C6525" s="1">
        <v>8883999222</v>
      </c>
      <c r="D6525" s="1"/>
      <c r="E6525" s="1"/>
      <c r="F6525" s="1"/>
      <c r="G6525" s="1" t="s">
        <v>45</v>
      </c>
      <c r="H6525" s="1" t="s">
        <v>92</v>
      </c>
      <c r="I6525"/>
      <c r="J6525"/>
      <c r="K6525"/>
      <c r="L6525"/>
      <c r="M6525"/>
      <c r="N6525"/>
      <c r="O6525"/>
      <c r="Q6525" t="s">
        <v>25</v>
      </c>
      <c r="R6525" s="1" t="s">
        <v>9811</v>
      </c>
      <c r="S6525" s="1"/>
      <c r="T6525" s="1" t="s">
        <v>9812</v>
      </c>
      <c r="U6525" s="1" t="s">
        <v>179</v>
      </c>
      <c r="V6525" t="s">
        <v>29</v>
      </c>
      <c r="W6525"/>
      <c r="X6525" t="s">
        <v>30</v>
      </c>
    </row>
    <row r="6526" spans="2:24">
      <c r="B6526" s="2" t="s">
        <v>9813</v>
      </c>
      <c r="C6526" s="1">
        <v>9437668981</v>
      </c>
      <c r="D6526" s="1"/>
      <c r="E6526" s="1"/>
      <c r="F6526" s="1"/>
      <c r="G6526" s="1" t="s">
        <v>230</v>
      </c>
      <c r="H6526" s="1" t="s">
        <v>46</v>
      </c>
      <c r="I6526"/>
      <c r="J6526"/>
      <c r="K6526"/>
      <c r="L6526"/>
      <c r="M6526"/>
      <c r="N6526"/>
      <c r="O6526"/>
      <c r="Q6526" t="s">
        <v>25</v>
      </c>
      <c r="R6526" s="1"/>
      <c r="S6526" s="1"/>
      <c r="T6526" s="1" t="s">
        <v>84</v>
      </c>
      <c r="U6526" s="1" t="s">
        <v>53</v>
      </c>
      <c r="V6526" t="s">
        <v>29</v>
      </c>
      <c r="W6526"/>
      <c r="X6526" t="s">
        <v>30</v>
      </c>
    </row>
    <row r="6527" spans="2:24">
      <c r="B6527" s="2" t="s">
        <v>9814</v>
      </c>
      <c r="C6527" s="1">
        <v>9471418507</v>
      </c>
      <c r="D6527" s="1"/>
      <c r="E6527" s="1"/>
      <c r="F6527" s="1"/>
      <c r="G6527" s="1" t="s">
        <v>146</v>
      </c>
      <c r="H6527" s="1" t="s">
        <v>331</v>
      </c>
      <c r="I6527"/>
      <c r="J6527"/>
      <c r="K6527"/>
      <c r="L6527"/>
      <c r="M6527"/>
      <c r="N6527"/>
      <c r="O6527"/>
      <c r="Q6527" t="s">
        <v>25</v>
      </c>
      <c r="R6527" s="1" t="s">
        <v>9815</v>
      </c>
      <c r="S6527" s="1"/>
      <c r="T6527" s="1" t="s">
        <v>849</v>
      </c>
      <c r="U6527" s="1" t="s">
        <v>284</v>
      </c>
      <c r="V6527" t="s">
        <v>29</v>
      </c>
      <c r="W6527"/>
      <c r="X6527" t="s">
        <v>30</v>
      </c>
    </row>
    <row r="6528" spans="2:24">
      <c r="B6528" s="2" t="s">
        <v>9816</v>
      </c>
      <c r="C6528" s="1">
        <v>6284725454</v>
      </c>
      <c r="D6528" s="1"/>
      <c r="E6528" s="1"/>
      <c r="F6528" s="1"/>
      <c r="G6528" s="1" t="s">
        <v>146</v>
      </c>
      <c r="H6528" s="1" t="s">
        <v>247</v>
      </c>
      <c r="I6528"/>
      <c r="J6528"/>
      <c r="K6528"/>
      <c r="L6528"/>
      <c r="M6528"/>
      <c r="N6528"/>
      <c r="O6528"/>
      <c r="Q6528" t="s">
        <v>25</v>
      </c>
      <c r="R6528" s="1"/>
      <c r="S6528" s="1"/>
      <c r="T6528" s="1" t="s">
        <v>155</v>
      </c>
      <c r="U6528" s="1" t="s">
        <v>90</v>
      </c>
      <c r="V6528" t="s">
        <v>29</v>
      </c>
      <c r="W6528"/>
      <c r="X6528" t="s">
        <v>30</v>
      </c>
    </row>
    <row r="6529" spans="2:24">
      <c r="B6529" s="2" t="s">
        <v>9817</v>
      </c>
      <c r="C6529" s="1">
        <v>9797841010</v>
      </c>
      <c r="D6529" s="1"/>
      <c r="E6529" s="1"/>
      <c r="F6529" s="1"/>
      <c r="G6529" s="1" t="s">
        <v>146</v>
      </c>
      <c r="H6529" s="1" t="s">
        <v>247</v>
      </c>
      <c r="I6529"/>
      <c r="J6529"/>
      <c r="K6529"/>
      <c r="L6529"/>
      <c r="M6529"/>
      <c r="N6529"/>
      <c r="O6529"/>
      <c r="Q6529" t="s">
        <v>25</v>
      </c>
      <c r="R6529" s="1" t="s">
        <v>9818</v>
      </c>
      <c r="S6529" s="1"/>
      <c r="T6529" s="1" t="s">
        <v>147</v>
      </c>
      <c r="U6529" s="1" t="s">
        <v>148</v>
      </c>
      <c r="V6529" t="s">
        <v>29</v>
      </c>
      <c r="W6529"/>
      <c r="X6529" t="s">
        <v>30</v>
      </c>
    </row>
    <row r="6530" spans="2:24">
      <c r="B6530" s="2" t="s">
        <v>9819</v>
      </c>
      <c r="C6530" s="1">
        <v>9927057673</v>
      </c>
      <c r="D6530" s="1"/>
      <c r="E6530" s="1"/>
      <c r="F6530" s="1"/>
      <c r="G6530" s="1" t="s">
        <v>45</v>
      </c>
      <c r="H6530" s="1" t="s">
        <v>247</v>
      </c>
      <c r="I6530"/>
      <c r="J6530"/>
      <c r="K6530"/>
      <c r="L6530"/>
      <c r="M6530"/>
      <c r="N6530"/>
      <c r="O6530"/>
      <c r="Q6530" t="s">
        <v>25</v>
      </c>
      <c r="R6530" s="1"/>
      <c r="S6530" s="1"/>
      <c r="T6530" s="1" t="s">
        <v>2365</v>
      </c>
      <c r="U6530" s="1" t="s">
        <v>28</v>
      </c>
      <c r="V6530" t="s">
        <v>29</v>
      </c>
      <c r="W6530"/>
      <c r="X6530" t="s">
        <v>30</v>
      </c>
    </row>
    <row r="6531" spans="2:24">
      <c r="B6531" s="2" t="s">
        <v>9820</v>
      </c>
      <c r="C6531" s="1">
        <v>9312627156</v>
      </c>
      <c r="D6531" s="1"/>
      <c r="E6531" s="1"/>
      <c r="F6531" s="1"/>
      <c r="G6531" s="1" t="s">
        <v>146</v>
      </c>
      <c r="H6531" s="1" t="s">
        <v>247</v>
      </c>
      <c r="I6531"/>
      <c r="J6531"/>
      <c r="K6531"/>
      <c r="L6531"/>
      <c r="M6531"/>
      <c r="N6531"/>
      <c r="O6531"/>
      <c r="Q6531" t="s">
        <v>25</v>
      </c>
      <c r="R6531" s="1" t="s">
        <v>9821</v>
      </c>
      <c r="S6531" s="1"/>
      <c r="T6531" s="1" t="s">
        <v>39</v>
      </c>
      <c r="U6531" s="1" t="s">
        <v>28</v>
      </c>
      <c r="V6531" t="s">
        <v>29</v>
      </c>
      <c r="W6531"/>
      <c r="X6531" t="s">
        <v>30</v>
      </c>
    </row>
    <row r="6532" spans="2:24">
      <c r="B6532" s="2" t="s">
        <v>9822</v>
      </c>
      <c r="C6532" s="1">
        <v>7992459597</v>
      </c>
      <c r="D6532" s="1"/>
      <c r="E6532" s="1"/>
      <c r="F6532" s="1"/>
      <c r="G6532" s="1" t="s">
        <v>146</v>
      </c>
      <c r="H6532" s="1" t="s">
        <v>1268</v>
      </c>
      <c r="I6532"/>
      <c r="J6532"/>
      <c r="K6532"/>
      <c r="L6532"/>
      <c r="M6532"/>
      <c r="N6532"/>
      <c r="O6532"/>
      <c r="Q6532" t="s">
        <v>25</v>
      </c>
      <c r="R6532" s="1"/>
      <c r="S6532" s="1"/>
      <c r="T6532" s="1" t="s">
        <v>6738</v>
      </c>
      <c r="U6532" s="1" t="s">
        <v>70</v>
      </c>
      <c r="V6532" t="s">
        <v>29</v>
      </c>
      <c r="W6532"/>
      <c r="X6532" t="s">
        <v>30</v>
      </c>
    </row>
    <row r="6533" spans="2:24">
      <c r="B6533" s="2" t="s">
        <v>9823</v>
      </c>
      <c r="C6533" s="1">
        <v>8240268100</v>
      </c>
      <c r="D6533" s="1"/>
      <c r="E6533" s="1"/>
      <c r="F6533" s="1"/>
      <c r="G6533" s="1" t="s">
        <v>146</v>
      </c>
      <c r="H6533" s="1" t="s">
        <v>695</v>
      </c>
      <c r="I6533"/>
      <c r="J6533"/>
      <c r="K6533"/>
      <c r="L6533"/>
      <c r="M6533"/>
      <c r="N6533"/>
      <c r="O6533"/>
      <c r="Q6533" t="s">
        <v>25</v>
      </c>
      <c r="R6533" s="1" t="s">
        <v>9824</v>
      </c>
      <c r="S6533" s="1"/>
      <c r="T6533" s="1" t="s">
        <v>9093</v>
      </c>
      <c r="U6533" s="1" t="s">
        <v>70</v>
      </c>
      <c r="V6533" t="s">
        <v>29</v>
      </c>
      <c r="W6533"/>
      <c r="X6533" t="s">
        <v>30</v>
      </c>
    </row>
    <row r="6534" spans="2:24">
      <c r="B6534" s="2" t="s">
        <v>9825</v>
      </c>
      <c r="C6534" s="1">
        <v>9812161323</v>
      </c>
      <c r="D6534" s="1"/>
      <c r="E6534" s="1"/>
      <c r="F6534" s="1"/>
      <c r="G6534" s="1" t="s">
        <v>45</v>
      </c>
      <c r="H6534" s="1" t="s">
        <v>46</v>
      </c>
      <c r="I6534"/>
      <c r="J6534"/>
      <c r="K6534"/>
      <c r="L6534"/>
      <c r="M6534"/>
      <c r="N6534"/>
      <c r="O6534"/>
      <c r="Q6534" t="s">
        <v>25</v>
      </c>
      <c r="R6534" s="1" t="s">
        <v>9826</v>
      </c>
      <c r="S6534" s="1"/>
      <c r="T6534" s="1" t="s">
        <v>77</v>
      </c>
      <c r="U6534" s="1" t="s">
        <v>78</v>
      </c>
      <c r="V6534" t="s">
        <v>29</v>
      </c>
      <c r="W6534"/>
      <c r="X6534" t="s">
        <v>30</v>
      </c>
    </row>
    <row r="6535" spans="2:24">
      <c r="B6535" s="2" t="s">
        <v>9827</v>
      </c>
      <c r="C6535" s="1">
        <v>9038427633</v>
      </c>
      <c r="D6535" s="1"/>
      <c r="E6535" s="1"/>
      <c r="F6535" s="1"/>
      <c r="G6535" s="1" t="s">
        <v>146</v>
      </c>
      <c r="H6535" s="1" t="s">
        <v>331</v>
      </c>
      <c r="I6535"/>
      <c r="J6535"/>
      <c r="K6535"/>
      <c r="L6535"/>
      <c r="M6535"/>
      <c r="N6535"/>
      <c r="O6535"/>
      <c r="Q6535" t="s">
        <v>25</v>
      </c>
      <c r="R6535" s="1" t="s">
        <v>9828</v>
      </c>
      <c r="S6535" s="1"/>
      <c r="T6535" s="1" t="s">
        <v>614</v>
      </c>
      <c r="U6535" s="1" t="s">
        <v>70</v>
      </c>
      <c r="V6535" t="s">
        <v>29</v>
      </c>
      <c r="W6535"/>
      <c r="X6535" t="s">
        <v>30</v>
      </c>
    </row>
    <row r="6536" spans="2:24">
      <c r="B6536" s="2" t="s">
        <v>9829</v>
      </c>
      <c r="C6536" s="1">
        <v>9855846109</v>
      </c>
      <c r="D6536" s="1"/>
      <c r="E6536" s="1"/>
      <c r="F6536" s="1"/>
      <c r="G6536" s="1" t="s">
        <v>45</v>
      </c>
      <c r="H6536" s="1" t="s">
        <v>331</v>
      </c>
      <c r="I6536"/>
      <c r="J6536"/>
      <c r="K6536"/>
      <c r="L6536"/>
      <c r="M6536"/>
      <c r="N6536"/>
      <c r="O6536"/>
      <c r="Q6536" t="s">
        <v>25</v>
      </c>
      <c r="R6536" s="1"/>
      <c r="S6536" s="1"/>
      <c r="T6536" s="1" t="s">
        <v>631</v>
      </c>
      <c r="U6536" s="1" t="s">
        <v>102</v>
      </c>
      <c r="V6536" t="s">
        <v>29</v>
      </c>
      <c r="W6536"/>
      <c r="X6536" t="s">
        <v>30</v>
      </c>
    </row>
    <row r="6537" spans="2:24">
      <c r="B6537" s="2" t="s">
        <v>9830</v>
      </c>
      <c r="C6537" s="1">
        <v>9810318423</v>
      </c>
      <c r="D6537" s="1"/>
      <c r="E6537" s="1"/>
      <c r="F6537" s="1"/>
      <c r="G6537" s="1" t="s">
        <v>146</v>
      </c>
      <c r="H6537" s="1" t="s">
        <v>476</v>
      </c>
      <c r="I6537"/>
      <c r="J6537"/>
      <c r="K6537"/>
      <c r="L6537"/>
      <c r="M6537"/>
      <c r="N6537"/>
      <c r="O6537"/>
      <c r="Q6537" t="s">
        <v>25</v>
      </c>
      <c r="R6537" s="1" t="s">
        <v>9831</v>
      </c>
      <c r="S6537" s="1"/>
      <c r="T6537" s="1" t="s">
        <v>73</v>
      </c>
      <c r="U6537" s="1" t="s">
        <v>53</v>
      </c>
      <c r="V6537" t="s">
        <v>29</v>
      </c>
      <c r="W6537"/>
      <c r="X6537" t="s">
        <v>30</v>
      </c>
    </row>
    <row r="6538" spans="2:24">
      <c r="B6538" s="2" t="s">
        <v>9832</v>
      </c>
      <c r="C6538" s="1">
        <v>9210336109</v>
      </c>
      <c r="D6538" s="1"/>
      <c r="E6538" s="1"/>
      <c r="F6538" s="1"/>
      <c r="G6538" s="1" t="s">
        <v>72</v>
      </c>
      <c r="H6538" s="1" t="s">
        <v>46</v>
      </c>
      <c r="I6538"/>
      <c r="J6538"/>
      <c r="K6538"/>
      <c r="L6538"/>
      <c r="M6538"/>
      <c r="N6538"/>
      <c r="O6538"/>
      <c r="Q6538" t="s">
        <v>25</v>
      </c>
      <c r="R6538" s="1"/>
      <c r="S6538" s="1"/>
      <c r="T6538" s="1" t="s">
        <v>1079</v>
      </c>
      <c r="U6538" s="1" t="s">
        <v>53</v>
      </c>
      <c r="V6538" t="s">
        <v>29</v>
      </c>
      <c r="W6538"/>
      <c r="X6538" t="s">
        <v>30</v>
      </c>
    </row>
    <row r="6539" spans="2:24">
      <c r="B6539" s="2" t="s">
        <v>9833</v>
      </c>
      <c r="C6539" s="1">
        <v>9811727377</v>
      </c>
      <c r="D6539" s="1"/>
      <c r="E6539" s="1"/>
      <c r="F6539" s="1"/>
      <c r="G6539" s="1" t="s">
        <v>56</v>
      </c>
      <c r="H6539" s="1" t="s">
        <v>247</v>
      </c>
      <c r="I6539"/>
      <c r="J6539"/>
      <c r="K6539"/>
      <c r="L6539"/>
      <c r="M6539"/>
      <c r="N6539"/>
      <c r="O6539"/>
      <c r="Q6539" t="s">
        <v>25</v>
      </c>
      <c r="R6539" s="1" t="s">
        <v>9834</v>
      </c>
      <c r="S6539" s="1"/>
      <c r="T6539" s="1" t="s">
        <v>423</v>
      </c>
      <c r="U6539" s="1" t="s">
        <v>28</v>
      </c>
      <c r="V6539" t="s">
        <v>29</v>
      </c>
      <c r="W6539"/>
      <c r="X6539" t="s">
        <v>30</v>
      </c>
    </row>
    <row r="6540" spans="2:24">
      <c r="B6540" s="2" t="s">
        <v>9835</v>
      </c>
      <c r="C6540" s="1">
        <v>9658604721</v>
      </c>
      <c r="D6540" s="1"/>
      <c r="E6540" s="1"/>
      <c r="F6540" s="1"/>
      <c r="G6540" s="1" t="s">
        <v>45</v>
      </c>
      <c r="H6540" s="1" t="s">
        <v>695</v>
      </c>
      <c r="I6540"/>
      <c r="J6540"/>
      <c r="K6540"/>
      <c r="L6540"/>
      <c r="M6540"/>
      <c r="N6540"/>
      <c r="O6540"/>
      <c r="Q6540" t="s">
        <v>25</v>
      </c>
      <c r="R6540" s="1"/>
      <c r="S6540" s="1"/>
      <c r="T6540" s="1" t="s">
        <v>1014</v>
      </c>
      <c r="U6540" s="1" t="s">
        <v>240</v>
      </c>
      <c r="V6540" t="s">
        <v>29</v>
      </c>
      <c r="W6540"/>
      <c r="X6540" t="s">
        <v>30</v>
      </c>
    </row>
    <row r="6541" spans="2:24">
      <c r="B6541" s="2" t="s">
        <v>9836</v>
      </c>
      <c r="C6541" s="1">
        <v>9811184896</v>
      </c>
      <c r="D6541" s="1"/>
      <c r="E6541" s="1"/>
      <c r="F6541" s="1"/>
      <c r="G6541" s="1" t="s">
        <v>146</v>
      </c>
      <c r="H6541" s="1" t="s">
        <v>476</v>
      </c>
      <c r="I6541"/>
      <c r="J6541"/>
      <c r="K6541"/>
      <c r="L6541"/>
      <c r="M6541"/>
      <c r="N6541"/>
      <c r="O6541"/>
      <c r="Q6541" t="s">
        <v>25</v>
      </c>
      <c r="R6541" s="1" t="s">
        <v>9837</v>
      </c>
      <c r="S6541" s="1"/>
      <c r="T6541" s="1" t="s">
        <v>789</v>
      </c>
      <c r="U6541" s="1" t="s">
        <v>53</v>
      </c>
      <c r="V6541" t="s">
        <v>29</v>
      </c>
      <c r="W6541"/>
      <c r="X6541" t="s">
        <v>30</v>
      </c>
    </row>
    <row r="6542" spans="2:24">
      <c r="B6542" s="2" t="s">
        <v>9838</v>
      </c>
      <c r="C6542" s="1">
        <f>919890440693</f>
        <v>919890440693</v>
      </c>
      <c r="D6542" s="1"/>
      <c r="E6542" s="1"/>
      <c r="F6542" s="1"/>
      <c r="G6542" s="1" t="s">
        <v>45</v>
      </c>
      <c r="H6542" s="1" t="s">
        <v>46</v>
      </c>
      <c r="I6542"/>
      <c r="J6542"/>
      <c r="K6542"/>
      <c r="L6542"/>
      <c r="M6542"/>
      <c r="N6542"/>
      <c r="O6542"/>
      <c r="Q6542" t="s">
        <v>25</v>
      </c>
      <c r="R6542" s="1" t="s">
        <v>9839</v>
      </c>
      <c r="S6542" s="1"/>
      <c r="T6542" s="1" t="s">
        <v>305</v>
      </c>
      <c r="U6542" s="1" t="s">
        <v>33</v>
      </c>
      <c r="V6542" t="s">
        <v>29</v>
      </c>
      <c r="W6542"/>
      <c r="X6542" t="s">
        <v>30</v>
      </c>
    </row>
    <row r="6543" spans="2:24">
      <c r="B6543" s="2" t="s">
        <v>9840</v>
      </c>
      <c r="C6543" s="1">
        <v>9810018379</v>
      </c>
      <c r="D6543" s="1"/>
      <c r="E6543" s="1"/>
      <c r="F6543" s="1"/>
      <c r="G6543" s="1" t="s">
        <v>56</v>
      </c>
      <c r="H6543" s="1" t="s">
        <v>247</v>
      </c>
      <c r="I6543"/>
      <c r="J6543"/>
      <c r="K6543"/>
      <c r="L6543"/>
      <c r="M6543"/>
      <c r="N6543"/>
      <c r="O6543"/>
      <c r="Q6543" t="s">
        <v>25</v>
      </c>
      <c r="R6543" s="1" t="s">
        <v>9841</v>
      </c>
      <c r="S6543" s="1"/>
      <c r="T6543" s="1" t="s">
        <v>93</v>
      </c>
      <c r="U6543" s="1" t="s">
        <v>53</v>
      </c>
      <c r="V6543" t="s">
        <v>29</v>
      </c>
      <c r="W6543"/>
      <c r="X6543" t="s">
        <v>30</v>
      </c>
    </row>
    <row r="6544" spans="2:24">
      <c r="B6544" s="2" t="s">
        <v>9842</v>
      </c>
      <c r="C6544" s="1">
        <v>9812544430</v>
      </c>
      <c r="D6544" s="1"/>
      <c r="E6544" s="1"/>
      <c r="F6544" s="1"/>
      <c r="G6544" s="1" t="s">
        <v>146</v>
      </c>
      <c r="H6544" s="1" t="s">
        <v>247</v>
      </c>
      <c r="I6544"/>
      <c r="J6544"/>
      <c r="K6544"/>
      <c r="L6544"/>
      <c r="M6544"/>
      <c r="N6544"/>
      <c r="O6544"/>
      <c r="Q6544" t="s">
        <v>25</v>
      </c>
      <c r="R6544" s="1"/>
      <c r="S6544" s="1"/>
      <c r="T6544" s="1" t="s">
        <v>2031</v>
      </c>
      <c r="U6544" s="1" t="s">
        <v>78</v>
      </c>
      <c r="V6544" t="s">
        <v>29</v>
      </c>
      <c r="W6544"/>
      <c r="X6544" t="s">
        <v>30</v>
      </c>
    </row>
    <row r="6545" spans="2:24">
      <c r="B6545" s="2" t="s">
        <v>9843</v>
      </c>
      <c r="C6545" s="1">
        <v>9802856667</v>
      </c>
      <c r="D6545" s="1"/>
      <c r="E6545" s="1"/>
      <c r="F6545" s="1"/>
      <c r="G6545" s="1" t="s">
        <v>45</v>
      </c>
      <c r="H6545" s="1" t="s">
        <v>57</v>
      </c>
      <c r="I6545"/>
      <c r="J6545"/>
      <c r="K6545"/>
      <c r="L6545"/>
      <c r="M6545"/>
      <c r="N6545"/>
      <c r="O6545"/>
      <c r="Q6545" t="s">
        <v>25</v>
      </c>
      <c r="R6545" s="1"/>
      <c r="S6545" s="1"/>
      <c r="T6545" s="1" t="s">
        <v>321</v>
      </c>
      <c r="U6545" s="1" t="s">
        <v>90</v>
      </c>
      <c r="V6545" t="s">
        <v>29</v>
      </c>
      <c r="W6545"/>
      <c r="X6545" t="s">
        <v>30</v>
      </c>
    </row>
    <row r="6546" spans="2:24">
      <c r="B6546" s="2" t="s">
        <v>9844</v>
      </c>
      <c r="C6546" s="1">
        <v>9620690513</v>
      </c>
      <c r="D6546" s="1"/>
      <c r="E6546" s="1"/>
      <c r="F6546" s="1"/>
      <c r="G6546" s="1" t="s">
        <v>146</v>
      </c>
      <c r="H6546" s="1" t="s">
        <v>92</v>
      </c>
      <c r="I6546"/>
      <c r="J6546"/>
      <c r="K6546"/>
      <c r="L6546"/>
      <c r="M6546"/>
      <c r="N6546"/>
      <c r="O6546"/>
      <c r="Q6546" t="s">
        <v>25</v>
      </c>
      <c r="R6546" s="1" t="s">
        <v>9845</v>
      </c>
      <c r="S6546" s="1"/>
      <c r="T6546" s="1" t="s">
        <v>631</v>
      </c>
      <c r="U6546" s="1" t="s">
        <v>102</v>
      </c>
      <c r="V6546" t="s">
        <v>29</v>
      </c>
      <c r="W6546"/>
      <c r="X6546" t="s">
        <v>30</v>
      </c>
    </row>
    <row r="6547" spans="2:24">
      <c r="B6547" s="2" t="s">
        <v>9846</v>
      </c>
      <c r="C6547" s="1">
        <v>9871036895</v>
      </c>
      <c r="D6547" s="1"/>
      <c r="E6547" s="1"/>
      <c r="F6547" s="1"/>
      <c r="G6547" s="1" t="s">
        <v>45</v>
      </c>
      <c r="H6547" s="1" t="s">
        <v>92</v>
      </c>
      <c r="I6547"/>
      <c r="J6547"/>
      <c r="K6547"/>
      <c r="L6547"/>
      <c r="M6547"/>
      <c r="N6547"/>
      <c r="O6547"/>
      <c r="Q6547" t="s">
        <v>25</v>
      </c>
      <c r="R6547" s="1" t="s">
        <v>9847</v>
      </c>
      <c r="S6547" s="1"/>
      <c r="T6547" s="1" t="s">
        <v>820</v>
      </c>
      <c r="U6547" s="1" t="s">
        <v>53</v>
      </c>
      <c r="V6547" t="s">
        <v>29</v>
      </c>
      <c r="W6547"/>
      <c r="X6547" t="s">
        <v>30</v>
      </c>
    </row>
    <row r="6548" spans="2:24">
      <c r="B6548" s="2" t="s">
        <v>9848</v>
      </c>
      <c r="C6548" s="1">
        <v>9830828284</v>
      </c>
      <c r="D6548" s="1"/>
      <c r="E6548" s="1"/>
      <c r="F6548" s="1"/>
      <c r="G6548" s="1" t="s">
        <v>56</v>
      </c>
      <c r="H6548" s="1" t="s">
        <v>46</v>
      </c>
      <c r="I6548"/>
      <c r="J6548"/>
      <c r="K6548"/>
      <c r="L6548"/>
      <c r="M6548"/>
      <c r="N6548"/>
      <c r="O6548"/>
      <c r="Q6548" t="s">
        <v>25</v>
      </c>
      <c r="R6548" s="1"/>
      <c r="S6548" s="1"/>
      <c r="T6548" s="1" t="s">
        <v>311</v>
      </c>
      <c r="U6548" s="1" t="s">
        <v>78</v>
      </c>
      <c r="V6548" t="s">
        <v>29</v>
      </c>
      <c r="W6548"/>
      <c r="X6548" t="s">
        <v>30</v>
      </c>
    </row>
    <row r="6549" spans="2:24">
      <c r="B6549" s="2" t="s">
        <v>9849</v>
      </c>
      <c r="C6549" s="1">
        <v>9996666649</v>
      </c>
      <c r="D6549" s="1"/>
      <c r="E6549" s="1"/>
      <c r="F6549" s="1"/>
      <c r="G6549" s="1" t="s">
        <v>146</v>
      </c>
      <c r="H6549" s="1" t="s">
        <v>476</v>
      </c>
      <c r="I6549"/>
      <c r="J6549"/>
      <c r="K6549"/>
      <c r="L6549"/>
      <c r="M6549"/>
      <c r="N6549"/>
      <c r="O6549"/>
      <c r="Q6549" t="s">
        <v>25</v>
      </c>
      <c r="R6549" s="1" t="s">
        <v>9850</v>
      </c>
      <c r="S6549" s="1"/>
      <c r="T6549" s="1" t="s">
        <v>1550</v>
      </c>
      <c r="U6549" s="1" t="s">
        <v>78</v>
      </c>
      <c r="V6549" t="s">
        <v>29</v>
      </c>
      <c r="W6549"/>
      <c r="X6549" t="s">
        <v>30</v>
      </c>
    </row>
    <row r="6550" spans="2:24">
      <c r="B6550" s="2" t="s">
        <v>9851</v>
      </c>
      <c r="C6550" s="1">
        <f>919651339933</f>
        <v>919651339933</v>
      </c>
      <c r="D6550" s="1"/>
      <c r="E6550" s="1"/>
      <c r="F6550" s="1"/>
      <c r="G6550" s="1" t="s">
        <v>45</v>
      </c>
      <c r="H6550" s="1" t="s">
        <v>247</v>
      </c>
      <c r="I6550"/>
      <c r="J6550"/>
      <c r="K6550"/>
      <c r="L6550"/>
      <c r="M6550"/>
      <c r="N6550"/>
      <c r="O6550"/>
      <c r="Q6550" t="s">
        <v>25</v>
      </c>
      <c r="R6550" s="1"/>
      <c r="S6550" s="1"/>
      <c r="T6550" s="1" t="s">
        <v>333</v>
      </c>
      <c r="U6550" s="1" t="s">
        <v>28</v>
      </c>
      <c r="V6550" t="s">
        <v>29</v>
      </c>
      <c r="W6550"/>
      <c r="X6550" t="s">
        <v>30</v>
      </c>
    </row>
    <row r="6551" spans="2:24">
      <c r="B6551" s="2" t="s">
        <v>9852</v>
      </c>
      <c r="C6551" s="1">
        <v>8770419719</v>
      </c>
      <c r="D6551" s="1"/>
      <c r="E6551" s="1"/>
      <c r="F6551" s="1"/>
      <c r="G6551" s="1" t="s">
        <v>56</v>
      </c>
      <c r="H6551" s="1" t="s">
        <v>57</v>
      </c>
      <c r="I6551"/>
      <c r="J6551"/>
      <c r="K6551"/>
      <c r="L6551"/>
      <c r="M6551"/>
      <c r="N6551"/>
      <c r="O6551"/>
      <c r="Q6551" t="s">
        <v>25</v>
      </c>
      <c r="R6551" s="1" t="s">
        <v>9853</v>
      </c>
      <c r="S6551" s="1"/>
      <c r="T6551" s="1" t="s">
        <v>9854</v>
      </c>
      <c r="U6551" s="1" t="s">
        <v>350</v>
      </c>
      <c r="V6551" t="s">
        <v>29</v>
      </c>
      <c r="W6551"/>
      <c r="X6551" t="s">
        <v>30</v>
      </c>
    </row>
    <row r="6552" spans="2:24">
      <c r="B6552" s="2" t="s">
        <v>9855</v>
      </c>
      <c r="C6552" s="1">
        <v>7906981293</v>
      </c>
      <c r="D6552" s="1"/>
      <c r="E6552" s="1"/>
      <c r="F6552" s="1"/>
      <c r="G6552" s="1" t="s">
        <v>146</v>
      </c>
      <c r="H6552" s="1" t="s">
        <v>57</v>
      </c>
      <c r="I6552"/>
      <c r="J6552"/>
      <c r="K6552"/>
      <c r="L6552"/>
      <c r="M6552"/>
      <c r="N6552"/>
      <c r="O6552"/>
      <c r="Q6552" t="s">
        <v>25</v>
      </c>
      <c r="R6552" s="1"/>
      <c r="S6552" s="1"/>
      <c r="T6552" s="1" t="s">
        <v>734</v>
      </c>
      <c r="U6552" s="1" t="s">
        <v>289</v>
      </c>
      <c r="V6552" t="s">
        <v>29</v>
      </c>
      <c r="W6552"/>
      <c r="X6552" t="s">
        <v>30</v>
      </c>
    </row>
    <row r="6553" spans="2:24">
      <c r="B6553" s="2" t="s">
        <v>9856</v>
      </c>
      <c r="C6553" s="1">
        <v>7305313171</v>
      </c>
      <c r="D6553" s="1"/>
      <c r="E6553" s="1"/>
      <c r="F6553" s="1"/>
      <c r="G6553" s="1" t="s">
        <v>72</v>
      </c>
      <c r="H6553" s="1" t="s">
        <v>57</v>
      </c>
      <c r="I6553"/>
      <c r="J6553"/>
      <c r="K6553"/>
      <c r="L6553"/>
      <c r="M6553"/>
      <c r="N6553"/>
      <c r="O6553"/>
      <c r="Q6553" t="s">
        <v>25</v>
      </c>
      <c r="R6553" s="1" t="s">
        <v>9857</v>
      </c>
      <c r="S6553" s="1"/>
      <c r="T6553" s="1" t="s">
        <v>258</v>
      </c>
      <c r="U6553" s="1" t="s">
        <v>179</v>
      </c>
      <c r="V6553" t="s">
        <v>29</v>
      </c>
      <c r="W6553"/>
      <c r="X6553" t="s">
        <v>30</v>
      </c>
    </row>
    <row r="6554" spans="2:24">
      <c r="B6554" s="2" t="s">
        <v>9858</v>
      </c>
      <c r="C6554" s="1">
        <v>9810333970</v>
      </c>
      <c r="D6554" s="1"/>
      <c r="E6554" s="1"/>
      <c r="F6554" s="1"/>
      <c r="G6554" s="1" t="s">
        <v>72</v>
      </c>
      <c r="H6554" s="1" t="s">
        <v>1065</v>
      </c>
      <c r="I6554"/>
      <c r="J6554"/>
      <c r="K6554"/>
      <c r="L6554"/>
      <c r="M6554"/>
      <c r="N6554"/>
      <c r="O6554"/>
      <c r="Q6554" t="s">
        <v>25</v>
      </c>
      <c r="R6554" s="1"/>
      <c r="S6554" s="1"/>
      <c r="T6554" s="1" t="s">
        <v>594</v>
      </c>
      <c r="U6554" s="1" t="s">
        <v>53</v>
      </c>
      <c r="V6554" t="s">
        <v>29</v>
      </c>
      <c r="W6554"/>
      <c r="X6554" t="s">
        <v>30</v>
      </c>
    </row>
    <row r="6555" spans="2:24">
      <c r="B6555" s="2" t="s">
        <v>9859</v>
      </c>
      <c r="C6555" s="1">
        <v>8240531065</v>
      </c>
      <c r="D6555" s="1"/>
      <c r="E6555" s="1"/>
      <c r="F6555" s="1"/>
      <c r="G6555" s="1" t="s">
        <v>146</v>
      </c>
      <c r="H6555" s="1" t="s">
        <v>695</v>
      </c>
      <c r="I6555"/>
      <c r="J6555"/>
      <c r="K6555"/>
      <c r="L6555"/>
      <c r="M6555"/>
      <c r="N6555"/>
      <c r="O6555"/>
      <c r="Q6555" t="s">
        <v>25</v>
      </c>
      <c r="R6555" s="1" t="s">
        <v>9860</v>
      </c>
      <c r="S6555" s="1"/>
      <c r="T6555" s="1" t="s">
        <v>7215</v>
      </c>
      <c r="U6555" s="1" t="s">
        <v>70</v>
      </c>
      <c r="V6555" t="s">
        <v>29</v>
      </c>
      <c r="W6555"/>
      <c r="X6555" t="s">
        <v>30</v>
      </c>
    </row>
    <row r="6556" spans="2:24">
      <c r="B6556" s="2" t="s">
        <v>9861</v>
      </c>
      <c r="C6556" s="1">
        <v>9046651699</v>
      </c>
      <c r="D6556" s="1"/>
      <c r="E6556" s="1"/>
      <c r="F6556" s="1"/>
      <c r="G6556" s="1" t="s">
        <v>72</v>
      </c>
      <c r="H6556" s="1" t="s">
        <v>57</v>
      </c>
      <c r="I6556"/>
      <c r="J6556"/>
      <c r="K6556"/>
      <c r="L6556"/>
      <c r="M6556"/>
      <c r="N6556"/>
      <c r="O6556"/>
      <c r="Q6556" t="s">
        <v>25</v>
      </c>
      <c r="R6556" s="1" t="s">
        <v>9862</v>
      </c>
      <c r="S6556" s="1"/>
      <c r="T6556" s="1" t="s">
        <v>6964</v>
      </c>
      <c r="U6556" s="1" t="s">
        <v>70</v>
      </c>
      <c r="V6556" t="s">
        <v>29</v>
      </c>
      <c r="W6556"/>
      <c r="X6556" t="s">
        <v>30</v>
      </c>
    </row>
    <row r="6557" spans="2:24">
      <c r="B6557" s="2" t="s">
        <v>9863</v>
      </c>
      <c r="C6557" s="1">
        <v>9832097555</v>
      </c>
      <c r="D6557" s="1"/>
      <c r="E6557" s="1"/>
      <c r="F6557" s="1"/>
      <c r="G6557" s="1" t="s">
        <v>45</v>
      </c>
      <c r="H6557" s="1" t="s">
        <v>247</v>
      </c>
      <c r="I6557"/>
      <c r="J6557"/>
      <c r="K6557"/>
      <c r="L6557"/>
      <c r="M6557"/>
      <c r="N6557"/>
      <c r="O6557"/>
      <c r="Q6557" t="s">
        <v>25</v>
      </c>
      <c r="R6557" s="1" t="s">
        <v>9864</v>
      </c>
      <c r="S6557" s="1"/>
      <c r="T6557" s="1" t="s">
        <v>1243</v>
      </c>
      <c r="U6557" s="1" t="s">
        <v>70</v>
      </c>
      <c r="V6557" t="s">
        <v>29</v>
      </c>
      <c r="W6557"/>
      <c r="X6557" t="s">
        <v>30</v>
      </c>
    </row>
    <row r="6558" spans="2:24">
      <c r="B6558" s="2" t="s">
        <v>9865</v>
      </c>
      <c r="C6558" s="1">
        <v>8744844884</v>
      </c>
      <c r="D6558" s="1"/>
      <c r="E6558" s="1"/>
      <c r="F6558" s="1"/>
      <c r="G6558" s="1" t="s">
        <v>146</v>
      </c>
      <c r="H6558" s="1" t="s">
        <v>247</v>
      </c>
      <c r="I6558"/>
      <c r="J6558"/>
      <c r="K6558"/>
      <c r="L6558"/>
      <c r="M6558"/>
      <c r="N6558"/>
      <c r="O6558"/>
      <c r="Q6558" t="s">
        <v>25</v>
      </c>
      <c r="R6558" s="1" t="s">
        <v>9866</v>
      </c>
      <c r="S6558" s="1"/>
      <c r="T6558" s="1" t="s">
        <v>73</v>
      </c>
      <c r="U6558" s="1" t="s">
        <v>53</v>
      </c>
      <c r="V6558" t="s">
        <v>29</v>
      </c>
      <c r="W6558"/>
      <c r="X6558" t="s">
        <v>30</v>
      </c>
    </row>
    <row r="6559" spans="2:24">
      <c r="B6559" s="2" t="s">
        <v>9867</v>
      </c>
      <c r="C6559" s="1">
        <v>9145496625</v>
      </c>
      <c r="D6559" s="1"/>
      <c r="E6559" s="1"/>
      <c r="F6559" s="1"/>
      <c r="G6559" s="1" t="s">
        <v>45</v>
      </c>
      <c r="H6559" s="1" t="s">
        <v>57</v>
      </c>
      <c r="I6559"/>
      <c r="J6559"/>
      <c r="K6559"/>
      <c r="L6559"/>
      <c r="M6559"/>
      <c r="N6559"/>
      <c r="O6559"/>
      <c r="Q6559" t="s">
        <v>25</v>
      </c>
      <c r="R6559" s="1"/>
      <c r="S6559" s="1"/>
      <c r="T6559" s="1" t="s">
        <v>305</v>
      </c>
      <c r="U6559" s="1" t="s">
        <v>33</v>
      </c>
      <c r="V6559" t="s">
        <v>29</v>
      </c>
      <c r="W6559"/>
      <c r="X6559" t="s">
        <v>30</v>
      </c>
    </row>
    <row r="6560" spans="2:24">
      <c r="B6560" s="2" t="s">
        <v>9868</v>
      </c>
      <c r="C6560" s="1">
        <v>9717473554</v>
      </c>
      <c r="D6560" s="1"/>
      <c r="E6560" s="1"/>
      <c r="F6560" s="1"/>
      <c r="G6560" s="1" t="s">
        <v>56</v>
      </c>
      <c r="H6560" s="1" t="s">
        <v>331</v>
      </c>
      <c r="I6560"/>
      <c r="J6560"/>
      <c r="K6560"/>
      <c r="L6560"/>
      <c r="M6560"/>
      <c r="N6560"/>
      <c r="O6560"/>
      <c r="Q6560" t="s">
        <v>25</v>
      </c>
      <c r="R6560" s="1" t="s">
        <v>9869</v>
      </c>
      <c r="S6560" s="1"/>
      <c r="T6560" s="1" t="s">
        <v>301</v>
      </c>
      <c r="U6560" s="1" t="s">
        <v>53</v>
      </c>
      <c r="V6560" t="s">
        <v>29</v>
      </c>
      <c r="W6560"/>
      <c r="X6560" t="s">
        <v>30</v>
      </c>
    </row>
    <row r="6561" spans="2:24">
      <c r="B6561" s="2" t="s">
        <v>9870</v>
      </c>
      <c r="C6561" s="1">
        <v>9665966725</v>
      </c>
      <c r="D6561" s="1"/>
      <c r="E6561" s="1"/>
      <c r="F6561" s="1"/>
      <c r="G6561" s="1" t="s">
        <v>45</v>
      </c>
      <c r="H6561" s="1" t="s">
        <v>46</v>
      </c>
      <c r="I6561"/>
      <c r="J6561"/>
      <c r="K6561"/>
      <c r="L6561"/>
      <c r="M6561"/>
      <c r="N6561"/>
      <c r="O6561"/>
      <c r="Q6561" t="s">
        <v>25</v>
      </c>
      <c r="R6561" s="1"/>
      <c r="S6561" s="1"/>
      <c r="T6561" s="1" t="s">
        <v>137</v>
      </c>
      <c r="U6561" s="1" t="s">
        <v>33</v>
      </c>
      <c r="V6561" t="s">
        <v>29</v>
      </c>
      <c r="W6561"/>
      <c r="X6561" t="s">
        <v>30</v>
      </c>
    </row>
    <row r="6562" spans="2:24">
      <c r="B6562" s="2" t="s">
        <v>9871</v>
      </c>
      <c r="C6562" s="1">
        <v>9344269466</v>
      </c>
      <c r="D6562" s="1"/>
      <c r="E6562" s="1"/>
      <c r="F6562" s="1"/>
      <c r="G6562" s="1" t="s">
        <v>45</v>
      </c>
      <c r="H6562" s="1" t="s">
        <v>331</v>
      </c>
      <c r="I6562"/>
      <c r="J6562"/>
      <c r="K6562"/>
      <c r="L6562"/>
      <c r="M6562"/>
      <c r="N6562"/>
      <c r="O6562"/>
      <c r="Q6562" t="s">
        <v>25</v>
      </c>
      <c r="R6562" s="1"/>
      <c r="S6562" s="1"/>
      <c r="T6562" s="1" t="s">
        <v>2563</v>
      </c>
      <c r="U6562" s="1" t="s">
        <v>179</v>
      </c>
      <c r="V6562" t="s">
        <v>29</v>
      </c>
      <c r="W6562"/>
      <c r="X6562" t="s">
        <v>30</v>
      </c>
    </row>
    <row r="6563" spans="2:24">
      <c r="B6563" s="2" t="s">
        <v>9872</v>
      </c>
      <c r="C6563" s="1">
        <v>9540242563</v>
      </c>
      <c r="D6563" s="1"/>
      <c r="E6563" s="1"/>
      <c r="F6563" s="1"/>
      <c r="G6563" s="1" t="s">
        <v>72</v>
      </c>
      <c r="H6563" s="1" t="s">
        <v>695</v>
      </c>
      <c r="I6563"/>
      <c r="J6563"/>
      <c r="K6563"/>
      <c r="L6563"/>
      <c r="M6563"/>
      <c r="N6563"/>
      <c r="O6563"/>
      <c r="Q6563" t="s">
        <v>25</v>
      </c>
      <c r="R6563" s="1" t="s">
        <v>9873</v>
      </c>
      <c r="S6563" s="1"/>
      <c r="T6563" s="1" t="s">
        <v>382</v>
      </c>
      <c r="U6563" s="1" t="s">
        <v>53</v>
      </c>
      <c r="V6563" t="s">
        <v>29</v>
      </c>
      <c r="W6563"/>
      <c r="X6563" t="s">
        <v>30</v>
      </c>
    </row>
    <row r="6564" spans="2:24">
      <c r="B6564" s="2" t="s">
        <v>9874</v>
      </c>
      <c r="C6564" s="1">
        <v>7000956657</v>
      </c>
      <c r="D6564" s="1"/>
      <c r="E6564" s="1"/>
      <c r="F6564" s="1"/>
      <c r="G6564" s="1" t="s">
        <v>45</v>
      </c>
      <c r="H6564" s="1" t="s">
        <v>331</v>
      </c>
      <c r="I6564"/>
      <c r="J6564"/>
      <c r="K6564"/>
      <c r="L6564"/>
      <c r="M6564"/>
      <c r="N6564"/>
      <c r="O6564"/>
      <c r="Q6564" t="s">
        <v>25</v>
      </c>
      <c r="R6564" s="1" t="s">
        <v>9875</v>
      </c>
      <c r="S6564" s="1"/>
      <c r="T6564" s="1" t="s">
        <v>234</v>
      </c>
      <c r="U6564" s="1" t="s">
        <v>105</v>
      </c>
      <c r="V6564" t="s">
        <v>29</v>
      </c>
      <c r="W6564"/>
      <c r="X6564" t="s">
        <v>30</v>
      </c>
    </row>
    <row r="6565" spans="2:24">
      <c r="B6565" s="2" t="s">
        <v>9876</v>
      </c>
      <c r="C6565" s="1">
        <v>9837114173</v>
      </c>
      <c r="D6565" s="1"/>
      <c r="E6565" s="1"/>
      <c r="F6565" s="1"/>
      <c r="G6565" s="1" t="s">
        <v>146</v>
      </c>
      <c r="H6565" s="1" t="s">
        <v>247</v>
      </c>
      <c r="I6565"/>
      <c r="J6565"/>
      <c r="K6565"/>
      <c r="L6565"/>
      <c r="M6565"/>
      <c r="N6565"/>
      <c r="O6565"/>
      <c r="Q6565" t="s">
        <v>25</v>
      </c>
      <c r="R6565" s="1" t="s">
        <v>9877</v>
      </c>
      <c r="S6565" s="1"/>
      <c r="T6565" s="1" t="s">
        <v>2799</v>
      </c>
      <c r="U6565" s="1" t="s">
        <v>28</v>
      </c>
      <c r="V6565" t="s">
        <v>29</v>
      </c>
      <c r="W6565"/>
      <c r="X6565" t="s">
        <v>30</v>
      </c>
    </row>
    <row r="6566" spans="2:24">
      <c r="B6566" s="2" t="s">
        <v>9878</v>
      </c>
      <c r="C6566" s="1">
        <v>9319508425</v>
      </c>
      <c r="D6566" s="1"/>
      <c r="E6566" s="1"/>
      <c r="F6566" s="1"/>
      <c r="G6566" s="1" t="s">
        <v>45</v>
      </c>
      <c r="H6566" s="1" t="s">
        <v>46</v>
      </c>
      <c r="I6566"/>
      <c r="J6566"/>
      <c r="K6566"/>
      <c r="L6566"/>
      <c r="M6566"/>
      <c r="N6566"/>
      <c r="O6566"/>
      <c r="Q6566" t="s">
        <v>25</v>
      </c>
      <c r="R6566" s="1" t="s">
        <v>9879</v>
      </c>
      <c r="S6566" s="1"/>
      <c r="T6566" s="1" t="s">
        <v>734</v>
      </c>
      <c r="U6566" s="1" t="s">
        <v>289</v>
      </c>
      <c r="V6566" t="s">
        <v>29</v>
      </c>
      <c r="W6566"/>
      <c r="X6566" t="s">
        <v>30</v>
      </c>
    </row>
    <row r="6567" spans="2:24">
      <c r="B6567" s="2" t="s">
        <v>9880</v>
      </c>
      <c r="C6567" s="1">
        <v>9716357372</v>
      </c>
      <c r="D6567" s="1"/>
      <c r="E6567" s="1"/>
      <c r="F6567" s="1"/>
      <c r="G6567" s="1" t="s">
        <v>72</v>
      </c>
      <c r="H6567" s="1" t="s">
        <v>46</v>
      </c>
      <c r="I6567"/>
      <c r="J6567"/>
      <c r="K6567"/>
      <c r="L6567"/>
      <c r="M6567"/>
      <c r="N6567"/>
      <c r="O6567"/>
      <c r="Q6567" t="s">
        <v>25</v>
      </c>
      <c r="R6567" s="1" t="s">
        <v>9881</v>
      </c>
      <c r="S6567" s="1"/>
      <c r="T6567" s="1" t="s">
        <v>84</v>
      </c>
      <c r="U6567" s="1" t="s">
        <v>53</v>
      </c>
      <c r="V6567" t="s">
        <v>29</v>
      </c>
      <c r="W6567"/>
      <c r="X6567" t="s">
        <v>30</v>
      </c>
    </row>
    <row r="6568" spans="2:24">
      <c r="B6568" s="2" t="s">
        <v>9882</v>
      </c>
      <c r="C6568" s="1">
        <f>919266629491</f>
        <v>919266629491</v>
      </c>
      <c r="D6568" s="1"/>
      <c r="E6568" s="1"/>
      <c r="F6568" s="1"/>
      <c r="G6568" s="1" t="s">
        <v>146</v>
      </c>
      <c r="H6568" s="1" t="s">
        <v>476</v>
      </c>
      <c r="I6568"/>
      <c r="J6568"/>
      <c r="K6568"/>
      <c r="L6568"/>
      <c r="M6568"/>
      <c r="N6568"/>
      <c r="O6568"/>
      <c r="Q6568" t="s">
        <v>25</v>
      </c>
      <c r="R6568" s="1"/>
      <c r="S6568" s="1"/>
      <c r="T6568" s="1" t="s">
        <v>73</v>
      </c>
      <c r="U6568" s="1" t="s">
        <v>53</v>
      </c>
      <c r="V6568" t="s">
        <v>29</v>
      </c>
      <c r="W6568"/>
      <c r="X6568" t="s">
        <v>30</v>
      </c>
    </row>
    <row r="6569" spans="2:24">
      <c r="B6569" s="2" t="s">
        <v>9883</v>
      </c>
      <c r="C6569" s="1">
        <v>9837059563</v>
      </c>
      <c r="D6569" s="1"/>
      <c r="E6569" s="1"/>
      <c r="F6569" s="1"/>
      <c r="G6569" s="1" t="s">
        <v>146</v>
      </c>
      <c r="H6569" s="1" t="s">
        <v>331</v>
      </c>
      <c r="I6569"/>
      <c r="J6569"/>
      <c r="K6569"/>
      <c r="L6569"/>
      <c r="M6569"/>
      <c r="N6569"/>
      <c r="O6569"/>
      <c r="Q6569" t="s">
        <v>25</v>
      </c>
      <c r="R6569" s="1" t="s">
        <v>9884</v>
      </c>
      <c r="S6569" s="1"/>
      <c r="T6569" s="1" t="s">
        <v>4029</v>
      </c>
      <c r="U6569" s="1" t="s">
        <v>289</v>
      </c>
      <c r="V6569" t="s">
        <v>29</v>
      </c>
      <c r="W6569"/>
      <c r="X6569" t="s">
        <v>30</v>
      </c>
    </row>
    <row r="6570" spans="2:24">
      <c r="B6570" s="2" t="s">
        <v>9885</v>
      </c>
      <c r="C6570" s="1">
        <v>8082780847</v>
      </c>
      <c r="D6570" s="1"/>
      <c r="E6570" s="1"/>
      <c r="F6570" s="1"/>
      <c r="G6570" s="1" t="s">
        <v>146</v>
      </c>
      <c r="H6570" s="1" t="s">
        <v>247</v>
      </c>
      <c r="I6570"/>
      <c r="J6570"/>
      <c r="K6570"/>
      <c r="L6570"/>
      <c r="M6570"/>
      <c r="N6570"/>
      <c r="O6570"/>
      <c r="Q6570" t="s">
        <v>25</v>
      </c>
      <c r="R6570" s="1"/>
      <c r="S6570" s="1"/>
      <c r="T6570" s="1" t="s">
        <v>9886</v>
      </c>
      <c r="U6570" s="1" t="s">
        <v>33</v>
      </c>
      <c r="V6570" t="s">
        <v>29</v>
      </c>
      <c r="W6570"/>
      <c r="X6570" t="s">
        <v>30</v>
      </c>
    </row>
    <row r="6571" spans="2:24">
      <c r="B6571" s="2" t="s">
        <v>9887</v>
      </c>
      <c r="C6571" s="1">
        <v>9599188232</v>
      </c>
      <c r="D6571" s="1"/>
      <c r="E6571" s="1"/>
      <c r="F6571" s="1"/>
      <c r="G6571" s="1" t="s">
        <v>56</v>
      </c>
      <c r="H6571" s="1" t="s">
        <v>331</v>
      </c>
      <c r="I6571"/>
      <c r="J6571"/>
      <c r="K6571"/>
      <c r="L6571"/>
      <c r="M6571"/>
      <c r="N6571"/>
      <c r="O6571"/>
      <c r="Q6571" t="s">
        <v>25</v>
      </c>
      <c r="R6571" s="1"/>
      <c r="S6571" s="1"/>
      <c r="T6571" s="1" t="s">
        <v>73</v>
      </c>
      <c r="U6571" s="1" t="s">
        <v>53</v>
      </c>
      <c r="V6571" t="s">
        <v>29</v>
      </c>
      <c r="W6571"/>
      <c r="X6571" t="s">
        <v>30</v>
      </c>
    </row>
    <row r="6572" spans="2:24">
      <c r="B6572" s="2" t="s">
        <v>9888</v>
      </c>
      <c r="C6572" s="1">
        <v>9716282464</v>
      </c>
      <c r="D6572" s="1"/>
      <c r="E6572" s="1"/>
      <c r="F6572" s="1"/>
      <c r="G6572" s="1" t="s">
        <v>146</v>
      </c>
      <c r="H6572" s="1" t="s">
        <v>247</v>
      </c>
      <c r="I6572"/>
      <c r="J6572"/>
      <c r="K6572"/>
      <c r="L6572"/>
      <c r="M6572"/>
      <c r="N6572"/>
      <c r="O6572"/>
      <c r="Q6572" t="s">
        <v>25</v>
      </c>
      <c r="R6572" s="1" t="s">
        <v>9889</v>
      </c>
      <c r="S6572" s="1"/>
      <c r="T6572" s="1" t="s">
        <v>301</v>
      </c>
      <c r="U6572" s="1" t="s">
        <v>53</v>
      </c>
      <c r="V6572" t="s">
        <v>29</v>
      </c>
      <c r="W6572"/>
      <c r="X6572" t="s">
        <v>30</v>
      </c>
    </row>
    <row r="6573" spans="2:24">
      <c r="B6573" s="2" t="s">
        <v>9890</v>
      </c>
      <c r="C6573" s="1">
        <v>7525863747</v>
      </c>
      <c r="D6573" s="1"/>
      <c r="E6573" s="1"/>
      <c r="F6573" s="1"/>
      <c r="G6573" s="1" t="s">
        <v>45</v>
      </c>
      <c r="H6573" s="1" t="s">
        <v>46</v>
      </c>
      <c r="I6573"/>
      <c r="J6573"/>
      <c r="K6573"/>
      <c r="L6573"/>
      <c r="M6573"/>
      <c r="N6573"/>
      <c r="O6573"/>
      <c r="Q6573" t="s">
        <v>25</v>
      </c>
      <c r="R6573" s="1"/>
      <c r="S6573" s="1"/>
      <c r="T6573" s="1" t="s">
        <v>301</v>
      </c>
      <c r="U6573" s="1" t="s">
        <v>53</v>
      </c>
      <c r="V6573" t="s">
        <v>29</v>
      </c>
      <c r="W6573"/>
      <c r="X6573" t="s">
        <v>30</v>
      </c>
    </row>
    <row r="6574" spans="2:24">
      <c r="B6574" s="2" t="s">
        <v>9891</v>
      </c>
      <c r="C6574" s="1">
        <v>9905420551</v>
      </c>
      <c r="D6574" s="1"/>
      <c r="E6574" s="1"/>
      <c r="F6574" s="1"/>
      <c r="G6574" s="1" t="s">
        <v>146</v>
      </c>
      <c r="H6574" s="1" t="s">
        <v>695</v>
      </c>
      <c r="I6574"/>
      <c r="J6574"/>
      <c r="K6574"/>
      <c r="L6574"/>
      <c r="M6574"/>
      <c r="N6574"/>
      <c r="O6574"/>
      <c r="Q6574" t="s">
        <v>25</v>
      </c>
      <c r="R6574" s="1"/>
      <c r="S6574" s="1"/>
      <c r="T6574" s="1" t="s">
        <v>849</v>
      </c>
      <c r="U6574" s="1" t="s">
        <v>284</v>
      </c>
      <c r="V6574" t="s">
        <v>29</v>
      </c>
      <c r="W6574"/>
      <c r="X6574" t="s">
        <v>30</v>
      </c>
    </row>
    <row r="6575" spans="2:24">
      <c r="B6575" s="2" t="s">
        <v>9892</v>
      </c>
      <c r="C6575" s="1">
        <v>9711452677</v>
      </c>
      <c r="D6575" s="1"/>
      <c r="E6575" s="1"/>
      <c r="F6575" s="1"/>
      <c r="G6575" s="1" t="s">
        <v>1956</v>
      </c>
      <c r="H6575" s="1" t="s">
        <v>476</v>
      </c>
      <c r="I6575"/>
      <c r="J6575"/>
      <c r="K6575"/>
      <c r="L6575"/>
      <c r="M6575"/>
      <c r="N6575"/>
      <c r="O6575"/>
      <c r="Q6575" t="s">
        <v>25</v>
      </c>
      <c r="R6575" s="1" t="s">
        <v>9893</v>
      </c>
      <c r="S6575" s="1"/>
      <c r="T6575" s="1" t="s">
        <v>789</v>
      </c>
      <c r="U6575" s="1" t="s">
        <v>53</v>
      </c>
      <c r="V6575" t="s">
        <v>29</v>
      </c>
      <c r="W6575"/>
      <c r="X6575" t="s">
        <v>30</v>
      </c>
    </row>
    <row r="6576" spans="2:24">
      <c r="B6576" s="2" t="s">
        <v>9894</v>
      </c>
      <c r="C6576" s="1">
        <v>7529023322</v>
      </c>
      <c r="D6576" s="1"/>
      <c r="E6576" s="1"/>
      <c r="F6576" s="1"/>
      <c r="G6576" s="1" t="s">
        <v>72</v>
      </c>
      <c r="H6576" s="1" t="s">
        <v>46</v>
      </c>
      <c r="I6576"/>
      <c r="J6576"/>
      <c r="K6576"/>
      <c r="L6576"/>
      <c r="M6576"/>
      <c r="N6576"/>
      <c r="O6576"/>
      <c r="Q6576" t="s">
        <v>25</v>
      </c>
      <c r="R6576" s="1"/>
      <c r="S6576" s="1"/>
      <c r="T6576" s="1" t="s">
        <v>719</v>
      </c>
      <c r="U6576" s="1" t="s">
        <v>90</v>
      </c>
      <c r="V6576" t="s">
        <v>29</v>
      </c>
      <c r="W6576"/>
      <c r="X6576" t="s">
        <v>30</v>
      </c>
    </row>
    <row r="6577" spans="2:24">
      <c r="B6577" s="2" t="s">
        <v>9895</v>
      </c>
      <c r="C6577" s="1">
        <v>7738073331</v>
      </c>
      <c r="D6577" s="1"/>
      <c r="E6577" s="1"/>
      <c r="F6577" s="1"/>
      <c r="G6577" s="1" t="s">
        <v>72</v>
      </c>
      <c r="H6577" s="1" t="s">
        <v>92</v>
      </c>
      <c r="I6577"/>
      <c r="J6577"/>
      <c r="K6577"/>
      <c r="L6577"/>
      <c r="M6577"/>
      <c r="N6577"/>
      <c r="O6577"/>
      <c r="Q6577" t="s">
        <v>25</v>
      </c>
      <c r="R6577" s="1" t="s">
        <v>9896</v>
      </c>
      <c r="S6577" s="1"/>
      <c r="T6577" s="1" t="s">
        <v>211</v>
      </c>
      <c r="U6577" s="1" t="s">
        <v>33</v>
      </c>
      <c r="V6577" t="s">
        <v>29</v>
      </c>
      <c r="W6577"/>
      <c r="X6577" t="s">
        <v>30</v>
      </c>
    </row>
    <row r="6578" spans="2:24">
      <c r="B6578" s="2" t="s">
        <v>9897</v>
      </c>
      <c r="C6578" s="1">
        <v>7015023449</v>
      </c>
      <c r="D6578" s="1"/>
      <c r="E6578" s="1"/>
      <c r="F6578" s="1"/>
      <c r="G6578" s="1" t="s">
        <v>146</v>
      </c>
      <c r="H6578" s="1" t="s">
        <v>247</v>
      </c>
      <c r="I6578"/>
      <c r="J6578"/>
      <c r="K6578"/>
      <c r="L6578"/>
      <c r="M6578"/>
      <c r="N6578"/>
      <c r="O6578"/>
      <c r="Q6578" t="s">
        <v>25</v>
      </c>
      <c r="R6578" s="1" t="s">
        <v>9898</v>
      </c>
      <c r="S6578" s="1"/>
      <c r="T6578" s="1" t="s">
        <v>9899</v>
      </c>
      <c r="U6578" s="1" t="s">
        <v>9301</v>
      </c>
      <c r="V6578" t="s">
        <v>29</v>
      </c>
      <c r="W6578"/>
      <c r="X6578" t="s">
        <v>30</v>
      </c>
    </row>
    <row r="6579" spans="2:24">
      <c r="B6579" s="2" t="s">
        <v>9900</v>
      </c>
      <c r="C6579" s="1" t="s">
        <v>9901</v>
      </c>
      <c r="D6579" s="1"/>
      <c r="E6579" s="1"/>
      <c r="F6579" s="1"/>
      <c r="G6579" s="1" t="s">
        <v>915</v>
      </c>
      <c r="H6579" s="1" t="s">
        <v>46</v>
      </c>
      <c r="I6579"/>
      <c r="J6579"/>
      <c r="K6579"/>
      <c r="L6579"/>
      <c r="M6579"/>
      <c r="N6579"/>
      <c r="O6579"/>
      <c r="Q6579" t="s">
        <v>25</v>
      </c>
      <c r="R6579" s="1" t="s">
        <v>9902</v>
      </c>
      <c r="S6579" s="1"/>
      <c r="T6579" s="1" t="s">
        <v>784</v>
      </c>
      <c r="U6579" s="1" t="s">
        <v>179</v>
      </c>
      <c r="V6579" t="s">
        <v>29</v>
      </c>
      <c r="W6579"/>
      <c r="X6579" t="s">
        <v>30</v>
      </c>
    </row>
    <row r="6580" spans="2:24">
      <c r="B6580" s="2" t="s">
        <v>9903</v>
      </c>
      <c r="C6580" s="1">
        <v>7983072791</v>
      </c>
      <c r="D6580" s="1"/>
      <c r="E6580" s="1"/>
      <c r="F6580" s="1"/>
      <c r="G6580" s="1" t="s">
        <v>45</v>
      </c>
      <c r="H6580" s="1" t="s">
        <v>247</v>
      </c>
      <c r="I6580"/>
      <c r="J6580"/>
      <c r="K6580"/>
      <c r="L6580"/>
      <c r="M6580"/>
      <c r="N6580"/>
      <c r="O6580"/>
      <c r="Q6580" t="s">
        <v>25</v>
      </c>
      <c r="R6580" s="1"/>
      <c r="S6580" s="1"/>
      <c r="T6580" s="1" t="s">
        <v>39</v>
      </c>
      <c r="U6580" s="1" t="s">
        <v>28</v>
      </c>
      <c r="V6580" t="s">
        <v>29</v>
      </c>
      <c r="W6580"/>
      <c r="X6580" t="s">
        <v>30</v>
      </c>
    </row>
    <row r="6581" spans="2:24">
      <c r="B6581" s="2" t="s">
        <v>9904</v>
      </c>
      <c r="C6581" s="1">
        <v>9611223881</v>
      </c>
      <c r="D6581" s="1"/>
      <c r="E6581" s="1"/>
      <c r="F6581" s="1"/>
      <c r="G6581" s="1" t="s">
        <v>72</v>
      </c>
      <c r="H6581" s="1" t="s">
        <v>92</v>
      </c>
      <c r="I6581"/>
      <c r="J6581"/>
      <c r="K6581"/>
      <c r="L6581"/>
      <c r="M6581"/>
      <c r="N6581"/>
      <c r="O6581"/>
      <c r="Q6581" t="s">
        <v>25</v>
      </c>
      <c r="R6581" s="1"/>
      <c r="S6581" s="1"/>
      <c r="T6581" s="1" t="s">
        <v>215</v>
      </c>
      <c r="U6581" s="1" t="s">
        <v>102</v>
      </c>
      <c r="V6581" t="s">
        <v>29</v>
      </c>
      <c r="W6581"/>
      <c r="X6581" t="s">
        <v>30</v>
      </c>
    </row>
    <row r="6582" spans="2:24">
      <c r="B6582" s="2" t="s">
        <v>9905</v>
      </c>
      <c r="C6582" s="1">
        <v>9891291120</v>
      </c>
      <c r="D6582" s="1"/>
      <c r="E6582" s="1"/>
      <c r="F6582" s="1"/>
      <c r="G6582" s="1" t="s">
        <v>146</v>
      </c>
      <c r="H6582" s="1" t="s">
        <v>247</v>
      </c>
      <c r="I6582"/>
      <c r="J6582"/>
      <c r="K6582"/>
      <c r="L6582"/>
      <c r="M6582"/>
      <c r="N6582"/>
      <c r="O6582"/>
      <c r="Q6582" t="s">
        <v>25</v>
      </c>
      <c r="R6582" s="1"/>
      <c r="S6582" s="1"/>
      <c r="T6582" s="1" t="s">
        <v>39</v>
      </c>
      <c r="U6582" s="1" t="s">
        <v>28</v>
      </c>
      <c r="V6582" t="s">
        <v>29</v>
      </c>
      <c r="W6582"/>
      <c r="X6582" t="s">
        <v>30</v>
      </c>
    </row>
    <row r="6583" spans="2:24">
      <c r="B6583" s="2" t="s">
        <v>9906</v>
      </c>
      <c r="C6583" s="1">
        <v>9867674650</v>
      </c>
      <c r="D6583" s="1"/>
      <c r="E6583" s="1"/>
      <c r="F6583" s="1"/>
      <c r="G6583" s="1" t="s">
        <v>56</v>
      </c>
      <c r="H6583" s="1" t="s">
        <v>331</v>
      </c>
      <c r="I6583"/>
      <c r="J6583"/>
      <c r="K6583"/>
      <c r="L6583"/>
      <c r="M6583"/>
      <c r="N6583"/>
      <c r="O6583"/>
      <c r="Q6583" t="s">
        <v>25</v>
      </c>
      <c r="R6583" s="1" t="s">
        <v>9907</v>
      </c>
      <c r="S6583" s="1"/>
      <c r="T6583" s="1" t="s">
        <v>8683</v>
      </c>
      <c r="U6583" s="1" t="s">
        <v>33</v>
      </c>
      <c r="V6583" t="s">
        <v>29</v>
      </c>
      <c r="W6583"/>
      <c r="X6583" t="s">
        <v>30</v>
      </c>
    </row>
    <row r="6584" spans="2:24">
      <c r="B6584" s="2" t="s">
        <v>9908</v>
      </c>
      <c r="C6584" s="1">
        <v>9810991432</v>
      </c>
      <c r="D6584" s="1"/>
      <c r="E6584" s="1"/>
      <c r="F6584" s="1"/>
      <c r="G6584" s="1" t="s">
        <v>146</v>
      </c>
      <c r="H6584" s="1" t="s">
        <v>247</v>
      </c>
      <c r="I6584"/>
      <c r="J6584"/>
      <c r="K6584"/>
      <c r="L6584"/>
      <c r="M6584"/>
      <c r="N6584"/>
      <c r="O6584"/>
      <c r="Q6584" t="s">
        <v>25</v>
      </c>
      <c r="R6584" s="1"/>
      <c r="S6584" s="1"/>
      <c r="T6584" s="1" t="s">
        <v>39</v>
      </c>
      <c r="U6584" s="1" t="s">
        <v>28</v>
      </c>
      <c r="V6584" t="s">
        <v>29</v>
      </c>
      <c r="W6584"/>
      <c r="X6584" t="s">
        <v>30</v>
      </c>
    </row>
    <row r="6585" spans="2:24">
      <c r="B6585" s="2" t="s">
        <v>9909</v>
      </c>
      <c r="C6585" s="1">
        <v>9673602462</v>
      </c>
      <c r="D6585" s="1"/>
      <c r="E6585" s="1"/>
      <c r="F6585" s="1"/>
      <c r="G6585" s="1" t="s">
        <v>146</v>
      </c>
      <c r="H6585" s="1" t="s">
        <v>331</v>
      </c>
      <c r="I6585"/>
      <c r="J6585"/>
      <c r="K6585"/>
      <c r="L6585"/>
      <c r="M6585"/>
      <c r="N6585"/>
      <c r="O6585"/>
      <c r="Q6585" t="s">
        <v>25</v>
      </c>
      <c r="R6585" s="1" t="s">
        <v>9910</v>
      </c>
      <c r="S6585" s="1"/>
      <c r="T6585" s="1" t="s">
        <v>1256</v>
      </c>
      <c r="U6585" s="1" t="s">
        <v>33</v>
      </c>
      <c r="V6585" t="s">
        <v>29</v>
      </c>
      <c r="W6585"/>
      <c r="X6585" t="s">
        <v>30</v>
      </c>
    </row>
    <row r="6586" spans="2:24">
      <c r="B6586" s="2" t="s">
        <v>9911</v>
      </c>
      <c r="C6586" s="1">
        <v>7062908657</v>
      </c>
      <c r="D6586" s="1"/>
      <c r="E6586" s="1"/>
      <c r="F6586" s="1"/>
      <c r="G6586" s="1" t="s">
        <v>146</v>
      </c>
      <c r="H6586" s="1" t="s">
        <v>331</v>
      </c>
      <c r="I6586"/>
      <c r="J6586"/>
      <c r="K6586"/>
      <c r="L6586"/>
      <c r="M6586"/>
      <c r="N6586"/>
      <c r="O6586"/>
      <c r="Q6586" t="s">
        <v>25</v>
      </c>
      <c r="R6586" s="1" t="s">
        <v>9912</v>
      </c>
      <c r="S6586" s="1"/>
      <c r="T6586" s="1" t="s">
        <v>211</v>
      </c>
      <c r="U6586" s="1" t="s">
        <v>33</v>
      </c>
      <c r="V6586" t="s">
        <v>29</v>
      </c>
      <c r="W6586"/>
      <c r="X6586" t="s">
        <v>30</v>
      </c>
    </row>
    <row r="6587" spans="2:24">
      <c r="B6587" s="2" t="s">
        <v>9913</v>
      </c>
      <c r="C6587" s="1">
        <v>9927032275</v>
      </c>
      <c r="D6587" s="1"/>
      <c r="E6587" s="1"/>
      <c r="F6587" s="1"/>
      <c r="G6587" s="1" t="s">
        <v>146</v>
      </c>
      <c r="H6587" s="1" t="s">
        <v>331</v>
      </c>
      <c r="I6587"/>
      <c r="J6587"/>
      <c r="K6587"/>
      <c r="L6587"/>
      <c r="M6587"/>
      <c r="N6587"/>
      <c r="O6587"/>
      <c r="Q6587" t="s">
        <v>25</v>
      </c>
      <c r="R6587" s="1" t="s">
        <v>9914</v>
      </c>
      <c r="S6587" s="1"/>
      <c r="T6587" s="1" t="s">
        <v>328</v>
      </c>
      <c r="U6587" s="1" t="s">
        <v>28</v>
      </c>
      <c r="V6587" t="s">
        <v>29</v>
      </c>
      <c r="W6587"/>
      <c r="X6587" t="s">
        <v>30</v>
      </c>
    </row>
    <row r="6588" spans="2:24">
      <c r="B6588" s="2" t="s">
        <v>9915</v>
      </c>
      <c r="C6588" s="1">
        <v>9811482898</v>
      </c>
      <c r="D6588" s="1"/>
      <c r="E6588" s="1"/>
      <c r="F6588" s="1"/>
      <c r="G6588" s="1" t="s">
        <v>919</v>
      </c>
      <c r="H6588" s="1" t="s">
        <v>331</v>
      </c>
      <c r="I6588"/>
      <c r="J6588"/>
      <c r="K6588"/>
      <c r="L6588"/>
      <c r="M6588"/>
      <c r="N6588"/>
      <c r="O6588"/>
      <c r="Q6588" t="s">
        <v>25</v>
      </c>
      <c r="R6588" s="1"/>
      <c r="S6588" s="1"/>
      <c r="T6588" s="1" t="s">
        <v>594</v>
      </c>
      <c r="U6588" s="1" t="s">
        <v>53</v>
      </c>
      <c r="V6588" t="s">
        <v>29</v>
      </c>
      <c r="W6588"/>
      <c r="X6588" t="s">
        <v>30</v>
      </c>
    </row>
    <row r="6589" spans="2:24">
      <c r="B6589" s="2" t="s">
        <v>9916</v>
      </c>
      <c r="C6589" s="1">
        <v>9423677046</v>
      </c>
      <c r="D6589" s="1"/>
      <c r="E6589" s="1"/>
      <c r="F6589" s="1"/>
      <c r="G6589" s="1" t="s">
        <v>45</v>
      </c>
      <c r="H6589" s="1" t="s">
        <v>46</v>
      </c>
      <c r="I6589"/>
      <c r="J6589"/>
      <c r="K6589"/>
      <c r="L6589"/>
      <c r="M6589"/>
      <c r="N6589"/>
      <c r="O6589"/>
      <c r="Q6589" t="s">
        <v>25</v>
      </c>
      <c r="R6589" s="1" t="s">
        <v>9917</v>
      </c>
      <c r="S6589" s="1"/>
      <c r="T6589" s="1" t="s">
        <v>142</v>
      </c>
      <c r="U6589" s="1" t="s">
        <v>33</v>
      </c>
      <c r="V6589" t="s">
        <v>29</v>
      </c>
      <c r="W6589"/>
      <c r="X6589" t="s">
        <v>30</v>
      </c>
    </row>
    <row r="6590" spans="2:24">
      <c r="B6590" s="2" t="s">
        <v>9918</v>
      </c>
      <c r="C6590" s="1">
        <v>9411229393</v>
      </c>
      <c r="D6590" s="1"/>
      <c r="E6590" s="1"/>
      <c r="F6590" s="1"/>
      <c r="G6590" s="1" t="s">
        <v>45</v>
      </c>
      <c r="H6590" s="1" t="s">
        <v>331</v>
      </c>
      <c r="I6590"/>
      <c r="J6590"/>
      <c r="K6590"/>
      <c r="L6590"/>
      <c r="M6590"/>
      <c r="N6590"/>
      <c r="O6590"/>
      <c r="Q6590" t="s">
        <v>25</v>
      </c>
      <c r="R6590" s="1" t="s">
        <v>9919</v>
      </c>
      <c r="S6590" s="1"/>
      <c r="T6590" s="1" t="s">
        <v>1326</v>
      </c>
      <c r="U6590" s="1" t="s">
        <v>28</v>
      </c>
      <c r="V6590" t="s">
        <v>29</v>
      </c>
      <c r="W6590"/>
      <c r="X6590" t="s">
        <v>30</v>
      </c>
    </row>
    <row r="6591" spans="2:24">
      <c r="B6591" s="2" t="s">
        <v>9920</v>
      </c>
      <c r="C6591" s="1">
        <v>9320992382</v>
      </c>
      <c r="D6591" s="1"/>
      <c r="E6591" s="1"/>
      <c r="F6591" s="1"/>
      <c r="G6591" s="1" t="s">
        <v>45</v>
      </c>
      <c r="H6591" s="1" t="s">
        <v>331</v>
      </c>
      <c r="I6591"/>
      <c r="J6591"/>
      <c r="K6591"/>
      <c r="L6591"/>
      <c r="M6591"/>
      <c r="N6591"/>
      <c r="O6591"/>
      <c r="Q6591" t="s">
        <v>25</v>
      </c>
      <c r="R6591" s="1" t="s">
        <v>9921</v>
      </c>
      <c r="S6591" s="1"/>
      <c r="T6591" s="1" t="s">
        <v>3770</v>
      </c>
      <c r="U6591" s="1" t="s">
        <v>33</v>
      </c>
      <c r="V6591" t="s">
        <v>29</v>
      </c>
      <c r="W6591"/>
      <c r="X6591" t="s">
        <v>30</v>
      </c>
    </row>
    <row r="6592" spans="2:24">
      <c r="B6592" s="2" t="s">
        <v>9922</v>
      </c>
      <c r="C6592" s="1">
        <f>919814871117</f>
        <v>919814871117</v>
      </c>
      <c r="D6592" s="1"/>
      <c r="E6592" s="1"/>
      <c r="F6592" s="1"/>
      <c r="G6592" s="1" t="s">
        <v>45</v>
      </c>
      <c r="H6592" s="1" t="s">
        <v>57</v>
      </c>
      <c r="I6592"/>
      <c r="J6592"/>
      <c r="K6592"/>
      <c r="L6592"/>
      <c r="M6592"/>
      <c r="N6592"/>
      <c r="O6592"/>
      <c r="Q6592" t="s">
        <v>25</v>
      </c>
      <c r="R6592" s="1" t="s">
        <v>9923</v>
      </c>
      <c r="S6592" s="1"/>
      <c r="T6592" s="1" t="s">
        <v>155</v>
      </c>
      <c r="U6592" s="1" t="s">
        <v>90</v>
      </c>
      <c r="V6592" t="s">
        <v>29</v>
      </c>
      <c r="W6592"/>
      <c r="X6592" t="s">
        <v>30</v>
      </c>
    </row>
    <row r="6593" spans="2:24">
      <c r="B6593" s="2" t="s">
        <v>9924</v>
      </c>
      <c r="C6593" s="1">
        <v>7018721546</v>
      </c>
      <c r="D6593" s="1"/>
      <c r="E6593" s="1"/>
      <c r="F6593" s="1"/>
      <c r="G6593" s="1" t="s">
        <v>915</v>
      </c>
      <c r="H6593" s="1" t="s">
        <v>331</v>
      </c>
      <c r="I6593"/>
      <c r="J6593"/>
      <c r="K6593"/>
      <c r="L6593"/>
      <c r="M6593"/>
      <c r="N6593"/>
      <c r="O6593"/>
      <c r="Q6593" t="s">
        <v>25</v>
      </c>
      <c r="R6593" s="1" t="s">
        <v>9925</v>
      </c>
      <c r="S6593" s="1"/>
      <c r="T6593" s="1" t="s">
        <v>4895</v>
      </c>
      <c r="U6593" s="1" t="s">
        <v>477</v>
      </c>
      <c r="V6593" t="s">
        <v>29</v>
      </c>
      <c r="W6593"/>
      <c r="X6593" t="s">
        <v>30</v>
      </c>
    </row>
    <row r="6594" spans="2:24">
      <c r="B6594" s="2" t="s">
        <v>9926</v>
      </c>
      <c r="C6594" s="1">
        <v>9167442409</v>
      </c>
      <c r="D6594" s="1"/>
      <c r="E6594" s="1"/>
      <c r="F6594" s="1"/>
      <c r="G6594" s="1" t="s">
        <v>45</v>
      </c>
      <c r="H6594" s="1" t="s">
        <v>92</v>
      </c>
      <c r="I6594"/>
      <c r="J6594"/>
      <c r="K6594"/>
      <c r="L6594"/>
      <c r="M6594"/>
      <c r="N6594"/>
      <c r="O6594"/>
      <c r="Q6594" t="s">
        <v>25</v>
      </c>
      <c r="R6594" s="1"/>
      <c r="S6594" s="1"/>
      <c r="T6594" s="1" t="s">
        <v>3273</v>
      </c>
      <c r="U6594" s="1" t="s">
        <v>33</v>
      </c>
      <c r="V6594" t="s">
        <v>29</v>
      </c>
      <c r="W6594"/>
      <c r="X6594" t="s">
        <v>30</v>
      </c>
    </row>
    <row r="6595" spans="2:24">
      <c r="B6595" s="2" t="s">
        <v>9927</v>
      </c>
      <c r="C6595" s="1">
        <v>9998507853</v>
      </c>
      <c r="D6595" s="1"/>
      <c r="E6595" s="1"/>
      <c r="F6595" s="1"/>
      <c r="G6595" s="1" t="s">
        <v>146</v>
      </c>
      <c r="H6595" s="1" t="s">
        <v>4543</v>
      </c>
      <c r="I6595"/>
      <c r="J6595"/>
      <c r="K6595"/>
      <c r="L6595"/>
      <c r="M6595"/>
      <c r="N6595"/>
      <c r="O6595"/>
      <c r="Q6595" t="s">
        <v>25</v>
      </c>
      <c r="R6595" s="1" t="s">
        <v>9928</v>
      </c>
      <c r="S6595" s="1"/>
      <c r="T6595" s="1" t="s">
        <v>255</v>
      </c>
      <c r="U6595" s="1" t="s">
        <v>116</v>
      </c>
      <c r="V6595" t="s">
        <v>29</v>
      </c>
      <c r="W6595"/>
      <c r="X6595" t="s">
        <v>30</v>
      </c>
    </row>
    <row r="6596" spans="2:24">
      <c r="B6596" s="2" t="s">
        <v>9929</v>
      </c>
      <c r="C6596" s="1">
        <v>9811005408</v>
      </c>
      <c r="D6596" s="1"/>
      <c r="E6596" s="1"/>
      <c r="F6596" s="1"/>
      <c r="G6596" s="1" t="s">
        <v>72</v>
      </c>
      <c r="H6596" s="1" t="s">
        <v>57</v>
      </c>
      <c r="I6596"/>
      <c r="J6596"/>
      <c r="K6596"/>
      <c r="L6596"/>
      <c r="M6596"/>
      <c r="N6596"/>
      <c r="O6596"/>
      <c r="Q6596" t="s">
        <v>25</v>
      </c>
      <c r="R6596" s="1"/>
      <c r="S6596" s="1"/>
      <c r="T6596" s="1" t="s">
        <v>423</v>
      </c>
      <c r="U6596" s="1" t="s">
        <v>28</v>
      </c>
      <c r="V6596" t="s">
        <v>29</v>
      </c>
      <c r="W6596"/>
      <c r="X6596" t="s">
        <v>30</v>
      </c>
    </row>
    <row r="6597" spans="2:24">
      <c r="B6597" s="2" t="s">
        <v>9930</v>
      </c>
      <c r="C6597" s="1">
        <v>7718995400</v>
      </c>
      <c r="D6597" s="1"/>
      <c r="E6597" s="1"/>
      <c r="F6597" s="1"/>
      <c r="G6597" s="1" t="s">
        <v>72</v>
      </c>
      <c r="H6597" s="1" t="s">
        <v>231</v>
      </c>
      <c r="I6597"/>
      <c r="J6597"/>
      <c r="K6597"/>
      <c r="L6597"/>
      <c r="M6597"/>
      <c r="N6597"/>
      <c r="O6597"/>
      <c r="Q6597" t="s">
        <v>25</v>
      </c>
      <c r="R6597" s="1" t="s">
        <v>9931</v>
      </c>
      <c r="S6597" s="1"/>
      <c r="T6597" s="1" t="s">
        <v>211</v>
      </c>
      <c r="U6597" s="1" t="s">
        <v>33</v>
      </c>
      <c r="V6597" t="s">
        <v>29</v>
      </c>
      <c r="W6597"/>
      <c r="X6597" t="s">
        <v>30</v>
      </c>
    </row>
    <row r="6598" spans="2:24">
      <c r="B6598" s="2" t="s">
        <v>9932</v>
      </c>
      <c r="C6598" s="1">
        <v>7011937428</v>
      </c>
      <c r="D6598" s="1"/>
      <c r="E6598" s="1"/>
      <c r="F6598" s="1"/>
      <c r="G6598" s="1" t="s">
        <v>72</v>
      </c>
      <c r="H6598" s="1" t="s">
        <v>57</v>
      </c>
      <c r="I6598"/>
      <c r="J6598"/>
      <c r="K6598"/>
      <c r="L6598"/>
      <c r="M6598"/>
      <c r="N6598"/>
      <c r="O6598"/>
      <c r="Q6598" t="s">
        <v>25</v>
      </c>
      <c r="R6598" s="1" t="s">
        <v>9933</v>
      </c>
      <c r="S6598" s="1"/>
      <c r="T6598" s="1" t="s">
        <v>6654</v>
      </c>
      <c r="U6598" s="1" t="s">
        <v>28</v>
      </c>
      <c r="V6598" t="s">
        <v>29</v>
      </c>
      <c r="W6598"/>
      <c r="X6598" t="s">
        <v>30</v>
      </c>
    </row>
    <row r="6599" spans="2:24">
      <c r="B6599" s="2" t="s">
        <v>9934</v>
      </c>
      <c r="C6599" s="1">
        <v>7386246785</v>
      </c>
      <c r="D6599" s="1"/>
      <c r="E6599" s="1"/>
      <c r="F6599" s="1"/>
      <c r="G6599" s="1" t="s">
        <v>45</v>
      </c>
      <c r="H6599" s="1" t="s">
        <v>331</v>
      </c>
      <c r="I6599"/>
      <c r="J6599"/>
      <c r="K6599"/>
      <c r="L6599"/>
      <c r="M6599"/>
      <c r="N6599"/>
      <c r="O6599"/>
      <c r="Q6599" t="s">
        <v>25</v>
      </c>
      <c r="R6599" s="1"/>
      <c r="S6599" s="1"/>
      <c r="T6599" s="1" t="s">
        <v>184</v>
      </c>
      <c r="U6599" s="1" t="s">
        <v>185</v>
      </c>
      <c r="V6599" t="s">
        <v>29</v>
      </c>
      <c r="W6599"/>
      <c r="X6599" t="s">
        <v>30</v>
      </c>
    </row>
    <row r="6600" spans="2:24">
      <c r="B6600" s="2" t="s">
        <v>9935</v>
      </c>
      <c r="C6600" s="1">
        <f>919999488844</f>
        <v>919999488844</v>
      </c>
      <c r="D6600" s="1"/>
      <c r="E6600" s="1"/>
      <c r="F6600" s="1"/>
      <c r="G6600" s="1" t="s">
        <v>1216</v>
      </c>
      <c r="H6600" s="1" t="s">
        <v>57</v>
      </c>
      <c r="I6600"/>
      <c r="J6600"/>
      <c r="K6600"/>
      <c r="L6600"/>
      <c r="M6600"/>
      <c r="N6600"/>
      <c r="O6600"/>
      <c r="Q6600" t="s">
        <v>25</v>
      </c>
      <c r="R6600" s="1" t="s">
        <v>9936</v>
      </c>
      <c r="S6600" s="1"/>
      <c r="T6600" s="1" t="s">
        <v>382</v>
      </c>
      <c r="U6600" s="1" t="s">
        <v>53</v>
      </c>
      <c r="V6600" t="s">
        <v>29</v>
      </c>
      <c r="W6600"/>
      <c r="X6600" t="s">
        <v>30</v>
      </c>
    </row>
    <row r="6601" spans="2:24">
      <c r="B6601" s="2" t="s">
        <v>9937</v>
      </c>
      <c r="C6601" s="1">
        <v>8824632060</v>
      </c>
      <c r="D6601" s="1"/>
      <c r="E6601" s="1"/>
      <c r="F6601" s="1"/>
      <c r="G6601" s="1" t="s">
        <v>72</v>
      </c>
      <c r="H6601" s="1" t="s">
        <v>92</v>
      </c>
      <c r="I6601"/>
      <c r="J6601"/>
      <c r="K6601"/>
      <c r="L6601"/>
      <c r="M6601"/>
      <c r="N6601"/>
      <c r="O6601"/>
      <c r="Q6601" t="s">
        <v>25</v>
      </c>
      <c r="R6601" s="1"/>
      <c r="S6601" s="1"/>
      <c r="T6601" s="1" t="s">
        <v>382</v>
      </c>
      <c r="U6601" s="1" t="s">
        <v>53</v>
      </c>
      <c r="V6601" t="s">
        <v>29</v>
      </c>
      <c r="W6601"/>
      <c r="X6601" t="s">
        <v>30</v>
      </c>
    </row>
    <row r="6602" spans="2:24">
      <c r="B6602" s="2" t="s">
        <v>9938</v>
      </c>
      <c r="C6602" s="1">
        <v>9339092533</v>
      </c>
      <c r="D6602" s="1"/>
      <c r="E6602" s="1"/>
      <c r="F6602" s="1"/>
      <c r="G6602" s="1" t="s">
        <v>146</v>
      </c>
      <c r="H6602" s="1" t="s">
        <v>247</v>
      </c>
      <c r="I6602"/>
      <c r="J6602"/>
      <c r="K6602"/>
      <c r="L6602"/>
      <c r="M6602"/>
      <c r="N6602"/>
      <c r="O6602"/>
      <c r="Q6602" t="s">
        <v>25</v>
      </c>
      <c r="R6602" s="1" t="s">
        <v>9939</v>
      </c>
      <c r="S6602" s="1"/>
      <c r="T6602" s="1" t="s">
        <v>614</v>
      </c>
      <c r="U6602" s="1" t="s">
        <v>70</v>
      </c>
      <c r="V6602" t="s">
        <v>29</v>
      </c>
      <c r="W6602"/>
      <c r="X6602" t="s">
        <v>30</v>
      </c>
    </row>
    <row r="6603" spans="2:24">
      <c r="B6603" s="2" t="s">
        <v>9940</v>
      </c>
      <c r="C6603" s="1">
        <v>9427337118</v>
      </c>
      <c r="D6603" s="1"/>
      <c r="E6603" s="1"/>
      <c r="F6603" s="1"/>
      <c r="G6603" s="1" t="s">
        <v>45</v>
      </c>
      <c r="H6603" s="1" t="s">
        <v>247</v>
      </c>
      <c r="I6603"/>
      <c r="J6603"/>
      <c r="K6603"/>
      <c r="L6603"/>
      <c r="M6603"/>
      <c r="N6603"/>
      <c r="O6603"/>
      <c r="Q6603" t="s">
        <v>25</v>
      </c>
      <c r="R6603" s="1" t="s">
        <v>9941</v>
      </c>
      <c r="S6603" s="1"/>
      <c r="T6603" s="1" t="s">
        <v>345</v>
      </c>
      <c r="U6603" s="1" t="s">
        <v>116</v>
      </c>
      <c r="V6603" t="s">
        <v>29</v>
      </c>
      <c r="W6603"/>
      <c r="X6603" t="s">
        <v>30</v>
      </c>
    </row>
    <row r="6604" spans="2:24">
      <c r="B6604" s="2" t="s">
        <v>9942</v>
      </c>
      <c r="C6604" s="1">
        <v>9837073642</v>
      </c>
      <c r="D6604" s="1"/>
      <c r="E6604" s="1"/>
      <c r="F6604" s="1"/>
      <c r="G6604" s="1" t="s">
        <v>146</v>
      </c>
      <c r="H6604" s="1" t="s">
        <v>331</v>
      </c>
      <c r="I6604"/>
      <c r="J6604"/>
      <c r="K6604"/>
      <c r="L6604"/>
      <c r="M6604"/>
      <c r="N6604"/>
      <c r="O6604"/>
      <c r="Q6604" t="s">
        <v>25</v>
      </c>
      <c r="R6604" s="1"/>
      <c r="S6604" s="1"/>
      <c r="T6604" s="1" t="s">
        <v>1515</v>
      </c>
      <c r="U6604" s="1" t="s">
        <v>28</v>
      </c>
      <c r="V6604" t="s">
        <v>29</v>
      </c>
      <c r="W6604"/>
      <c r="X6604" t="s">
        <v>30</v>
      </c>
    </row>
    <row r="6605" spans="2:24">
      <c r="B6605" s="2" t="s">
        <v>9943</v>
      </c>
      <c r="C6605" s="1">
        <v>9342047032</v>
      </c>
      <c r="D6605" s="1"/>
      <c r="E6605" s="1"/>
      <c r="F6605" s="1"/>
      <c r="G6605" s="1" t="s">
        <v>72</v>
      </c>
      <c r="H6605" s="1" t="s">
        <v>46</v>
      </c>
      <c r="I6605"/>
      <c r="J6605"/>
      <c r="K6605"/>
      <c r="L6605"/>
      <c r="M6605"/>
      <c r="N6605"/>
      <c r="O6605"/>
      <c r="Q6605" t="s">
        <v>25</v>
      </c>
      <c r="R6605" s="1"/>
      <c r="S6605" s="1"/>
      <c r="T6605" s="1" t="s">
        <v>631</v>
      </c>
      <c r="U6605" s="1" t="s">
        <v>102</v>
      </c>
      <c r="V6605" t="s">
        <v>29</v>
      </c>
      <c r="W6605"/>
      <c r="X6605" t="s">
        <v>30</v>
      </c>
    </row>
    <row r="6606" spans="2:24">
      <c r="B6606" s="2" t="s">
        <v>9944</v>
      </c>
      <c r="C6606" s="1">
        <v>917500443029</v>
      </c>
      <c r="D6606" s="1"/>
      <c r="E6606" s="1"/>
      <c r="F6606" s="1"/>
      <c r="G6606" s="1" t="s">
        <v>146</v>
      </c>
      <c r="H6606" s="1" t="s">
        <v>331</v>
      </c>
      <c r="I6606"/>
      <c r="J6606"/>
      <c r="K6606"/>
      <c r="L6606"/>
      <c r="M6606"/>
      <c r="N6606"/>
      <c r="O6606"/>
      <c r="Q6606" t="s">
        <v>25</v>
      </c>
      <c r="R6606" s="1"/>
      <c r="S6606" s="1"/>
      <c r="T6606" s="1" t="s">
        <v>288</v>
      </c>
      <c r="U6606" s="1" t="s">
        <v>289</v>
      </c>
      <c r="V6606" t="s">
        <v>29</v>
      </c>
      <c r="W6606"/>
      <c r="X6606" t="s">
        <v>30</v>
      </c>
    </row>
    <row r="6607" spans="2:24">
      <c r="B6607" s="2" t="s">
        <v>9945</v>
      </c>
      <c r="C6607" s="1">
        <v>7624906772</v>
      </c>
      <c r="D6607" s="1"/>
      <c r="E6607" s="1"/>
      <c r="F6607" s="1"/>
      <c r="G6607" s="1" t="s">
        <v>56</v>
      </c>
      <c r="H6607" s="1" t="s">
        <v>46</v>
      </c>
      <c r="I6607"/>
      <c r="J6607"/>
      <c r="K6607"/>
      <c r="L6607"/>
      <c r="M6607"/>
      <c r="N6607"/>
      <c r="O6607"/>
      <c r="Q6607" t="s">
        <v>25</v>
      </c>
      <c r="R6607" s="1" t="s">
        <v>9946</v>
      </c>
      <c r="S6607" s="1"/>
      <c r="T6607" s="1" t="s">
        <v>352</v>
      </c>
      <c r="U6607" s="1" t="s">
        <v>102</v>
      </c>
      <c r="V6607" t="s">
        <v>29</v>
      </c>
      <c r="W6607"/>
      <c r="X6607" t="s">
        <v>30</v>
      </c>
    </row>
    <row r="6608" spans="2:24">
      <c r="B6608" s="2" t="s">
        <v>9947</v>
      </c>
      <c r="C6608" s="1">
        <v>9989086667</v>
      </c>
      <c r="D6608" s="1"/>
      <c r="E6608" s="1"/>
      <c r="F6608" s="1"/>
      <c r="G6608" s="1" t="s">
        <v>56</v>
      </c>
      <c r="H6608" s="1" t="s">
        <v>46</v>
      </c>
      <c r="I6608"/>
      <c r="J6608"/>
      <c r="K6608"/>
      <c r="L6608"/>
      <c r="M6608"/>
      <c r="N6608"/>
      <c r="O6608"/>
      <c r="Q6608" t="s">
        <v>25</v>
      </c>
      <c r="R6608" s="1" t="s">
        <v>9948</v>
      </c>
      <c r="S6608" s="1"/>
      <c r="T6608" s="1" t="s">
        <v>1405</v>
      </c>
      <c r="U6608" s="1" t="s">
        <v>276</v>
      </c>
      <c r="V6608" t="s">
        <v>29</v>
      </c>
      <c r="W6608"/>
      <c r="X6608" t="s">
        <v>30</v>
      </c>
    </row>
    <row r="6609" spans="2:24">
      <c r="B6609" s="2" t="s">
        <v>9949</v>
      </c>
      <c r="C6609" s="1">
        <v>9213613203</v>
      </c>
      <c r="D6609" s="1"/>
      <c r="E6609" s="1"/>
      <c r="F6609" s="1"/>
      <c r="G6609" s="1" t="s">
        <v>56</v>
      </c>
      <c r="H6609" s="1" t="s">
        <v>331</v>
      </c>
      <c r="I6609"/>
      <c r="J6609"/>
      <c r="K6609"/>
      <c r="L6609"/>
      <c r="M6609"/>
      <c r="N6609"/>
      <c r="O6609"/>
      <c r="Q6609" t="s">
        <v>25</v>
      </c>
      <c r="R6609" s="1" t="s">
        <v>9950</v>
      </c>
      <c r="S6609" s="1"/>
      <c r="T6609" s="1" t="s">
        <v>594</v>
      </c>
      <c r="U6609" s="1" t="s">
        <v>53</v>
      </c>
      <c r="V6609" t="s">
        <v>29</v>
      </c>
      <c r="W6609"/>
      <c r="X6609" t="s">
        <v>30</v>
      </c>
    </row>
    <row r="6610" spans="2:24">
      <c r="B6610" s="2" t="s">
        <v>9951</v>
      </c>
      <c r="C6610" s="1">
        <v>8588855347</v>
      </c>
      <c r="D6610" s="1"/>
      <c r="E6610" s="1"/>
      <c r="F6610" s="1"/>
      <c r="G6610" s="1" t="s">
        <v>146</v>
      </c>
      <c r="H6610" s="1" t="s">
        <v>247</v>
      </c>
      <c r="I6610"/>
      <c r="J6610"/>
      <c r="K6610"/>
      <c r="L6610"/>
      <c r="M6610"/>
      <c r="N6610"/>
      <c r="O6610"/>
      <c r="Q6610" t="s">
        <v>25</v>
      </c>
      <c r="R6610" s="1" t="s">
        <v>9952</v>
      </c>
      <c r="S6610" s="1"/>
      <c r="T6610" s="1" t="s">
        <v>301</v>
      </c>
      <c r="U6610" s="1" t="s">
        <v>53</v>
      </c>
      <c r="V6610" t="s">
        <v>29</v>
      </c>
      <c r="W6610"/>
      <c r="X6610" t="s">
        <v>30</v>
      </c>
    </row>
    <row r="6611" spans="2:24">
      <c r="B6611" s="2" t="s">
        <v>9953</v>
      </c>
      <c r="C6611" s="1">
        <v>9848059552</v>
      </c>
      <c r="D6611" s="1"/>
      <c r="E6611" s="1"/>
      <c r="F6611" s="1"/>
      <c r="G6611" s="1" t="s">
        <v>56</v>
      </c>
      <c r="H6611" s="1" t="s">
        <v>46</v>
      </c>
      <c r="I6611"/>
      <c r="J6611"/>
      <c r="K6611"/>
      <c r="L6611"/>
      <c r="M6611"/>
      <c r="N6611"/>
      <c r="O6611"/>
      <c r="Q6611" t="s">
        <v>25</v>
      </c>
      <c r="R6611" s="1" t="s">
        <v>9954</v>
      </c>
      <c r="S6611" s="1"/>
      <c r="T6611" s="1" t="s">
        <v>184</v>
      </c>
      <c r="U6611" s="1" t="s">
        <v>185</v>
      </c>
      <c r="V6611" t="s">
        <v>29</v>
      </c>
      <c r="W6611"/>
      <c r="X6611" t="s">
        <v>30</v>
      </c>
    </row>
    <row r="6612" spans="2:24">
      <c r="B6612" s="2" t="s">
        <v>9955</v>
      </c>
      <c r="C6612" s="1">
        <v>9927327788</v>
      </c>
      <c r="D6612" s="1"/>
      <c r="E6612" s="1"/>
      <c r="F6612" s="1"/>
      <c r="G6612" s="1" t="s">
        <v>1216</v>
      </c>
      <c r="H6612" s="1" t="s">
        <v>46</v>
      </c>
      <c r="I6612"/>
      <c r="J6612"/>
      <c r="K6612"/>
      <c r="L6612"/>
      <c r="M6612"/>
      <c r="N6612"/>
      <c r="O6612"/>
      <c r="Q6612" t="s">
        <v>25</v>
      </c>
      <c r="R6612" s="1" t="s">
        <v>9956</v>
      </c>
      <c r="S6612" s="1"/>
      <c r="T6612" s="1" t="s">
        <v>2365</v>
      </c>
      <c r="U6612" s="1" t="s">
        <v>28</v>
      </c>
      <c r="V6612" t="s">
        <v>29</v>
      </c>
      <c r="W6612"/>
      <c r="X6612" t="s">
        <v>30</v>
      </c>
    </row>
    <row r="6613" spans="2:24">
      <c r="B6613" s="2" t="s">
        <v>9957</v>
      </c>
      <c r="C6613" s="1">
        <v>7488647962</v>
      </c>
      <c r="D6613" s="1"/>
      <c r="E6613" s="1"/>
      <c r="F6613" s="1"/>
      <c r="G6613" s="1" t="s">
        <v>45</v>
      </c>
      <c r="H6613" s="1" t="s">
        <v>57</v>
      </c>
      <c r="I6613"/>
      <c r="J6613"/>
      <c r="K6613"/>
      <c r="L6613"/>
      <c r="M6613"/>
      <c r="N6613"/>
      <c r="O6613"/>
      <c r="Q6613" t="s">
        <v>25</v>
      </c>
      <c r="R6613" s="1" t="s">
        <v>9958</v>
      </c>
      <c r="S6613" s="1"/>
      <c r="T6613" s="1" t="s">
        <v>970</v>
      </c>
      <c r="U6613" s="1" t="s">
        <v>284</v>
      </c>
      <c r="V6613" t="s">
        <v>29</v>
      </c>
      <c r="W6613"/>
      <c r="X6613" t="s">
        <v>30</v>
      </c>
    </row>
    <row r="6614" spans="2:24">
      <c r="B6614" s="2" t="s">
        <v>9959</v>
      </c>
      <c r="C6614" s="1">
        <v>9810022550</v>
      </c>
      <c r="D6614" s="1"/>
      <c r="E6614" s="1"/>
      <c r="F6614" s="1"/>
      <c r="G6614" s="1" t="s">
        <v>146</v>
      </c>
      <c r="H6614" s="1" t="s">
        <v>247</v>
      </c>
      <c r="I6614"/>
      <c r="J6614"/>
      <c r="K6614"/>
      <c r="L6614"/>
      <c r="M6614"/>
      <c r="N6614"/>
      <c r="O6614"/>
      <c r="Q6614" t="s">
        <v>25</v>
      </c>
      <c r="R6614" s="1"/>
      <c r="S6614" s="1"/>
      <c r="T6614" s="1" t="s">
        <v>73</v>
      </c>
      <c r="U6614" s="1" t="s">
        <v>53</v>
      </c>
      <c r="V6614" t="s">
        <v>29</v>
      </c>
      <c r="W6614"/>
      <c r="X6614" t="s">
        <v>30</v>
      </c>
    </row>
    <row r="6615" spans="2:24">
      <c r="B6615" s="2" t="s">
        <v>9960</v>
      </c>
      <c r="C6615" s="1">
        <v>8732881329</v>
      </c>
      <c r="D6615" s="1"/>
      <c r="E6615" s="1"/>
      <c r="F6615" s="1"/>
      <c r="G6615" s="1" t="s">
        <v>56</v>
      </c>
      <c r="H6615" s="1" t="s">
        <v>46</v>
      </c>
      <c r="I6615"/>
      <c r="J6615"/>
      <c r="K6615"/>
      <c r="L6615"/>
      <c r="M6615"/>
      <c r="N6615"/>
      <c r="O6615"/>
      <c r="Q6615" t="s">
        <v>25</v>
      </c>
      <c r="R6615" s="1" t="s">
        <v>9961</v>
      </c>
      <c r="S6615" s="1"/>
      <c r="T6615" s="1" t="s">
        <v>9962</v>
      </c>
      <c r="U6615" s="1" t="s">
        <v>50</v>
      </c>
      <c r="V6615" t="s">
        <v>29</v>
      </c>
      <c r="W6615"/>
      <c r="X6615" t="s">
        <v>30</v>
      </c>
    </row>
    <row r="6616" spans="2:24">
      <c r="B6616" s="2" t="s">
        <v>9963</v>
      </c>
      <c r="C6616" s="1">
        <v>8001736016</v>
      </c>
      <c r="D6616" s="1"/>
      <c r="E6616" s="1"/>
      <c r="F6616" s="1"/>
      <c r="G6616" s="1" t="s">
        <v>146</v>
      </c>
      <c r="H6616" s="1" t="s">
        <v>695</v>
      </c>
      <c r="I6616"/>
      <c r="J6616"/>
      <c r="K6616"/>
      <c r="L6616"/>
      <c r="M6616"/>
      <c r="N6616"/>
      <c r="O6616"/>
      <c r="Q6616" t="s">
        <v>25</v>
      </c>
      <c r="R6616" s="1"/>
      <c r="S6616" s="1"/>
      <c r="T6616" s="1" t="s">
        <v>7286</v>
      </c>
      <c r="U6616" s="1" t="s">
        <v>70</v>
      </c>
      <c r="V6616" t="s">
        <v>29</v>
      </c>
      <c r="W6616"/>
      <c r="X6616" t="s">
        <v>30</v>
      </c>
    </row>
    <row r="6617" spans="2:24">
      <c r="B6617" s="2" t="s">
        <v>9964</v>
      </c>
      <c r="C6617" s="1">
        <v>9635610398</v>
      </c>
      <c r="D6617" s="1"/>
      <c r="E6617" s="1"/>
      <c r="F6617" s="1"/>
      <c r="G6617" s="1" t="s">
        <v>146</v>
      </c>
      <c r="H6617" s="1" t="s">
        <v>476</v>
      </c>
      <c r="I6617"/>
      <c r="J6617"/>
      <c r="K6617"/>
      <c r="L6617"/>
      <c r="M6617"/>
      <c r="N6617"/>
      <c r="O6617"/>
      <c r="Q6617" t="s">
        <v>25</v>
      </c>
      <c r="R6617" s="1"/>
      <c r="S6617" s="1"/>
      <c r="T6617" s="1" t="s">
        <v>1509</v>
      </c>
      <c r="U6617" s="1" t="s">
        <v>70</v>
      </c>
      <c r="V6617" t="s">
        <v>29</v>
      </c>
      <c r="W6617"/>
      <c r="X6617" t="s">
        <v>30</v>
      </c>
    </row>
    <row r="6618" spans="2:24">
      <c r="B6618" s="2" t="s">
        <v>9965</v>
      </c>
      <c r="C6618" s="1">
        <v>8882820086</v>
      </c>
      <c r="D6618" s="1"/>
      <c r="E6618" s="1"/>
      <c r="F6618" s="1"/>
      <c r="G6618" s="1" t="s">
        <v>72</v>
      </c>
      <c r="H6618" s="1" t="s">
        <v>92</v>
      </c>
      <c r="I6618"/>
      <c r="J6618"/>
      <c r="K6618"/>
      <c r="L6618"/>
      <c r="M6618"/>
      <c r="N6618"/>
      <c r="O6618"/>
      <c r="Q6618" t="s">
        <v>25</v>
      </c>
      <c r="R6618" s="1"/>
      <c r="S6618" s="1"/>
      <c r="T6618" s="1" t="s">
        <v>382</v>
      </c>
      <c r="U6618" s="1" t="s">
        <v>53</v>
      </c>
      <c r="V6618" t="s">
        <v>29</v>
      </c>
      <c r="W6618"/>
      <c r="X6618" t="s">
        <v>30</v>
      </c>
    </row>
    <row r="6619" spans="2:24">
      <c r="B6619" s="2" t="s">
        <v>9966</v>
      </c>
      <c r="C6619" s="1">
        <v>9023621610</v>
      </c>
      <c r="D6619" s="1"/>
      <c r="E6619" s="1"/>
      <c r="F6619" s="1"/>
      <c r="G6619" s="1" t="s">
        <v>146</v>
      </c>
      <c r="H6619" s="1" t="s">
        <v>476</v>
      </c>
      <c r="I6619"/>
      <c r="J6619"/>
      <c r="K6619"/>
      <c r="L6619"/>
      <c r="M6619"/>
      <c r="N6619"/>
      <c r="O6619"/>
      <c r="Q6619" t="s">
        <v>25</v>
      </c>
      <c r="R6619" s="1"/>
      <c r="S6619" s="1"/>
      <c r="T6619" s="1" t="s">
        <v>2342</v>
      </c>
      <c r="U6619" s="1" t="s">
        <v>477</v>
      </c>
      <c r="V6619" t="s">
        <v>29</v>
      </c>
      <c r="W6619"/>
      <c r="X6619" t="s">
        <v>30</v>
      </c>
    </row>
    <row r="6620" spans="2:24">
      <c r="B6620" s="2" t="s">
        <v>9967</v>
      </c>
      <c r="C6620" s="1">
        <v>9468373225</v>
      </c>
      <c r="D6620" s="1"/>
      <c r="E6620" s="1"/>
      <c r="F6620" s="1"/>
      <c r="G6620" s="1" t="s">
        <v>199</v>
      </c>
      <c r="H6620" s="1" t="s">
        <v>57</v>
      </c>
      <c r="I6620"/>
      <c r="J6620"/>
      <c r="K6620"/>
      <c r="L6620"/>
      <c r="M6620"/>
      <c r="N6620"/>
      <c r="O6620"/>
      <c r="Q6620" t="s">
        <v>25</v>
      </c>
      <c r="R6620" s="1" t="s">
        <v>9968</v>
      </c>
      <c r="S6620" s="1"/>
      <c r="T6620" s="1" t="s">
        <v>7163</v>
      </c>
      <c r="U6620" s="1" t="s">
        <v>78</v>
      </c>
      <c r="V6620" t="s">
        <v>29</v>
      </c>
      <c r="W6620"/>
      <c r="X6620" t="s">
        <v>30</v>
      </c>
    </row>
    <row r="6621" spans="2:24">
      <c r="B6621" s="2" t="s">
        <v>9969</v>
      </c>
      <c r="C6621" s="1"/>
      <c r="D6621" s="1"/>
      <c r="E6621" s="1"/>
      <c r="F6621" s="1"/>
      <c r="G6621" s="1" t="s">
        <v>5652</v>
      </c>
      <c r="H6621" s="1" t="s">
        <v>247</v>
      </c>
      <c r="I6621"/>
      <c r="J6621"/>
      <c r="K6621"/>
      <c r="L6621"/>
      <c r="M6621"/>
      <c r="N6621"/>
      <c r="O6621"/>
      <c r="Q6621" t="s">
        <v>25</v>
      </c>
      <c r="R6621" s="1"/>
      <c r="S6621" s="1"/>
      <c r="T6621" s="1" t="s">
        <v>73</v>
      </c>
      <c r="U6621" s="1" t="s">
        <v>53</v>
      </c>
      <c r="V6621" t="s">
        <v>29</v>
      </c>
      <c r="W6621"/>
      <c r="X6621" t="s">
        <v>30</v>
      </c>
    </row>
    <row r="6622" spans="2:24">
      <c r="B6622" s="2" t="s">
        <v>9970</v>
      </c>
      <c r="C6622" s="1">
        <v>9810153416</v>
      </c>
      <c r="D6622" s="1"/>
      <c r="E6622" s="1"/>
      <c r="F6622" s="1"/>
      <c r="G6622" s="1" t="s">
        <v>146</v>
      </c>
      <c r="H6622" s="1" t="s">
        <v>476</v>
      </c>
      <c r="I6622"/>
      <c r="J6622"/>
      <c r="K6622"/>
      <c r="L6622"/>
      <c r="M6622"/>
      <c r="N6622"/>
      <c r="O6622"/>
      <c r="Q6622" t="s">
        <v>25</v>
      </c>
      <c r="R6622" s="1" t="s">
        <v>9971</v>
      </c>
      <c r="S6622" s="1"/>
      <c r="T6622" s="1" t="s">
        <v>73</v>
      </c>
      <c r="U6622" s="1" t="s">
        <v>53</v>
      </c>
      <c r="V6622" t="s">
        <v>29</v>
      </c>
      <c r="W6622"/>
      <c r="X6622" t="s">
        <v>30</v>
      </c>
    </row>
    <row r="6623" spans="2:24">
      <c r="B6623" s="2" t="s">
        <v>9972</v>
      </c>
      <c r="C6623" s="1">
        <v>9415281783</v>
      </c>
      <c r="D6623" s="1"/>
      <c r="E6623" s="1"/>
      <c r="F6623" s="1"/>
      <c r="G6623" s="1" t="s">
        <v>146</v>
      </c>
      <c r="H6623" s="1" t="s">
        <v>695</v>
      </c>
      <c r="I6623"/>
      <c r="J6623"/>
      <c r="K6623"/>
      <c r="L6623"/>
      <c r="M6623"/>
      <c r="N6623"/>
      <c r="O6623"/>
      <c r="Q6623" t="s">
        <v>25</v>
      </c>
      <c r="R6623" s="1"/>
      <c r="S6623" s="1"/>
      <c r="T6623" s="1" t="s">
        <v>3146</v>
      </c>
      <c r="U6623" s="1" t="s">
        <v>28</v>
      </c>
      <c r="V6623" t="s">
        <v>29</v>
      </c>
      <c r="W6623"/>
      <c r="X6623" t="s">
        <v>30</v>
      </c>
    </row>
    <row r="6624" spans="2:24">
      <c r="B6624" s="2" t="s">
        <v>9973</v>
      </c>
      <c r="C6624" s="1">
        <v>8600066648</v>
      </c>
      <c r="D6624" s="1"/>
      <c r="E6624" s="1"/>
      <c r="F6624" s="1"/>
      <c r="G6624" s="1" t="s">
        <v>146</v>
      </c>
      <c r="H6624" s="1" t="s">
        <v>476</v>
      </c>
      <c r="I6624"/>
      <c r="J6624"/>
      <c r="K6624"/>
      <c r="L6624"/>
      <c r="M6624"/>
      <c r="N6624"/>
      <c r="O6624"/>
      <c r="Q6624" t="s">
        <v>25</v>
      </c>
      <c r="R6624" s="1"/>
      <c r="S6624" s="1"/>
      <c r="T6624" s="1" t="s">
        <v>3770</v>
      </c>
      <c r="U6624" s="1" t="s">
        <v>33</v>
      </c>
      <c r="V6624" t="s">
        <v>29</v>
      </c>
      <c r="W6624"/>
      <c r="X6624" t="s">
        <v>30</v>
      </c>
    </row>
    <row r="6625" spans="2:24">
      <c r="B6625" s="2" t="s">
        <v>9974</v>
      </c>
      <c r="C6625" s="1">
        <v>9545001005</v>
      </c>
      <c r="D6625" s="1"/>
      <c r="E6625" s="1"/>
      <c r="F6625" s="1"/>
      <c r="G6625" s="1" t="s">
        <v>146</v>
      </c>
      <c r="H6625" s="1" t="s">
        <v>476</v>
      </c>
      <c r="I6625"/>
      <c r="J6625"/>
      <c r="K6625"/>
      <c r="L6625"/>
      <c r="M6625"/>
      <c r="N6625"/>
      <c r="O6625"/>
      <c r="Q6625" t="s">
        <v>25</v>
      </c>
      <c r="R6625" s="1" t="s">
        <v>9975</v>
      </c>
      <c r="S6625" s="1"/>
      <c r="T6625" s="1" t="s">
        <v>3770</v>
      </c>
      <c r="U6625" s="1" t="s">
        <v>33</v>
      </c>
      <c r="V6625" t="s">
        <v>29</v>
      </c>
      <c r="W6625"/>
      <c r="X6625" t="s">
        <v>30</v>
      </c>
    </row>
    <row r="6626" spans="2:24">
      <c r="B6626" s="2" t="s">
        <v>9976</v>
      </c>
      <c r="C6626" s="1">
        <v>9899290793</v>
      </c>
      <c r="D6626" s="1"/>
      <c r="E6626" s="1"/>
      <c r="F6626" s="1"/>
      <c r="G6626" s="1" t="s">
        <v>146</v>
      </c>
      <c r="H6626" s="1" t="s">
        <v>331</v>
      </c>
      <c r="I6626"/>
      <c r="J6626"/>
      <c r="K6626"/>
      <c r="L6626"/>
      <c r="M6626"/>
      <c r="N6626"/>
      <c r="O6626"/>
      <c r="Q6626" t="s">
        <v>25</v>
      </c>
      <c r="R6626" s="1" t="s">
        <v>9977</v>
      </c>
      <c r="S6626" s="1"/>
      <c r="T6626" s="1" t="s">
        <v>84</v>
      </c>
      <c r="U6626" s="1" t="s">
        <v>53</v>
      </c>
      <c r="V6626" t="s">
        <v>29</v>
      </c>
      <c r="W6626"/>
      <c r="X6626" t="s">
        <v>30</v>
      </c>
    </row>
    <row r="6627" spans="2:24">
      <c r="B6627" s="2" t="s">
        <v>9978</v>
      </c>
      <c r="C6627" s="1">
        <v>9650081079</v>
      </c>
      <c r="D6627" s="1"/>
      <c r="E6627" s="1"/>
      <c r="F6627" s="1"/>
      <c r="G6627" s="1" t="s">
        <v>146</v>
      </c>
      <c r="H6627" s="1" t="s">
        <v>247</v>
      </c>
      <c r="I6627"/>
      <c r="J6627"/>
      <c r="K6627"/>
      <c r="L6627"/>
      <c r="M6627"/>
      <c r="N6627"/>
      <c r="O6627"/>
      <c r="Q6627" t="s">
        <v>25</v>
      </c>
      <c r="R6627" s="1" t="s">
        <v>9979</v>
      </c>
      <c r="S6627" s="1"/>
      <c r="T6627" s="1" t="s">
        <v>286</v>
      </c>
      <c r="U6627" s="1" t="s">
        <v>28</v>
      </c>
      <c r="V6627" t="s">
        <v>29</v>
      </c>
      <c r="W6627"/>
      <c r="X6627" t="s">
        <v>30</v>
      </c>
    </row>
    <row r="6628" spans="2:24">
      <c r="B6628" s="2" t="s">
        <v>9980</v>
      </c>
      <c r="C6628" s="1">
        <v>9289700000</v>
      </c>
      <c r="D6628" s="1"/>
      <c r="E6628" s="1"/>
      <c r="F6628" s="1"/>
      <c r="G6628" s="1" t="s">
        <v>146</v>
      </c>
      <c r="H6628" s="1" t="s">
        <v>247</v>
      </c>
      <c r="I6628"/>
      <c r="J6628"/>
      <c r="K6628"/>
      <c r="L6628"/>
      <c r="M6628"/>
      <c r="N6628"/>
      <c r="O6628"/>
      <c r="Q6628" t="s">
        <v>25</v>
      </c>
      <c r="R6628" s="1"/>
      <c r="S6628" s="1"/>
      <c r="T6628" s="1" t="s">
        <v>4640</v>
      </c>
      <c r="U6628" s="1" t="s">
        <v>78</v>
      </c>
      <c r="V6628" t="s">
        <v>29</v>
      </c>
      <c r="W6628"/>
      <c r="X6628" t="s">
        <v>30</v>
      </c>
    </row>
    <row r="6629" spans="2:24">
      <c r="B6629" s="2" t="s">
        <v>9981</v>
      </c>
      <c r="C6629" s="1">
        <v>8585808752</v>
      </c>
      <c r="D6629" s="1"/>
      <c r="E6629" s="1"/>
      <c r="F6629" s="1"/>
      <c r="G6629" s="1" t="s">
        <v>45</v>
      </c>
      <c r="H6629" s="1" t="s">
        <v>57</v>
      </c>
      <c r="I6629"/>
      <c r="J6629"/>
      <c r="K6629"/>
      <c r="L6629"/>
      <c r="M6629"/>
      <c r="N6629"/>
      <c r="O6629"/>
      <c r="Q6629" t="s">
        <v>25</v>
      </c>
      <c r="R6629" s="1" t="s">
        <v>9982</v>
      </c>
      <c r="S6629" s="1"/>
      <c r="T6629" s="1" t="s">
        <v>614</v>
      </c>
      <c r="U6629" s="1" t="s">
        <v>70</v>
      </c>
      <c r="V6629" t="s">
        <v>29</v>
      </c>
      <c r="W6629"/>
      <c r="X6629" t="s">
        <v>30</v>
      </c>
    </row>
    <row r="6630" spans="2:24">
      <c r="B6630" s="2" t="s">
        <v>9983</v>
      </c>
      <c r="C6630" s="1">
        <v>9829825158</v>
      </c>
      <c r="D6630" s="1"/>
      <c r="E6630" s="1"/>
      <c r="F6630" s="1"/>
      <c r="G6630" s="1" t="s">
        <v>2644</v>
      </c>
      <c r="H6630" s="1" t="s">
        <v>46</v>
      </c>
      <c r="I6630"/>
      <c r="J6630"/>
      <c r="K6630"/>
      <c r="L6630"/>
      <c r="M6630"/>
      <c r="N6630"/>
      <c r="O6630"/>
      <c r="Q6630" t="s">
        <v>25</v>
      </c>
      <c r="R6630" s="1" t="s">
        <v>9984</v>
      </c>
      <c r="S6630" s="1"/>
      <c r="T6630" s="1" t="s">
        <v>313</v>
      </c>
      <c r="U6630" s="1" t="s">
        <v>43</v>
      </c>
      <c r="V6630" t="s">
        <v>29</v>
      </c>
      <c r="W6630"/>
      <c r="X6630" t="s">
        <v>30</v>
      </c>
    </row>
    <row r="6631" spans="2:24">
      <c r="B6631" s="2" t="s">
        <v>9985</v>
      </c>
      <c r="C6631" s="1">
        <v>9873376393</v>
      </c>
      <c r="D6631" s="1"/>
      <c r="E6631" s="1"/>
      <c r="F6631" s="1"/>
      <c r="G6631" s="1" t="s">
        <v>45</v>
      </c>
      <c r="H6631" s="1" t="s">
        <v>695</v>
      </c>
      <c r="I6631"/>
      <c r="J6631"/>
      <c r="K6631"/>
      <c r="L6631"/>
      <c r="M6631"/>
      <c r="N6631"/>
      <c r="O6631"/>
      <c r="Q6631" t="s">
        <v>25</v>
      </c>
      <c r="R6631" s="1"/>
      <c r="S6631" s="1"/>
      <c r="T6631" s="1" t="s">
        <v>594</v>
      </c>
      <c r="U6631" s="1" t="s">
        <v>53</v>
      </c>
      <c r="V6631" t="s">
        <v>29</v>
      </c>
      <c r="W6631"/>
      <c r="X6631" t="s">
        <v>30</v>
      </c>
    </row>
    <row r="6632" spans="2:24">
      <c r="B6632" s="2" t="s">
        <v>9986</v>
      </c>
      <c r="C6632" s="1">
        <f>919953678976</f>
        <v>919953678976</v>
      </c>
      <c r="D6632" s="1"/>
      <c r="E6632" s="1"/>
      <c r="F6632" s="1"/>
      <c r="G6632" s="1" t="s">
        <v>72</v>
      </c>
      <c r="H6632" s="1" t="s">
        <v>46</v>
      </c>
      <c r="I6632"/>
      <c r="J6632"/>
      <c r="K6632"/>
      <c r="L6632"/>
      <c r="M6632"/>
      <c r="N6632"/>
      <c r="O6632"/>
      <c r="Q6632" t="s">
        <v>25</v>
      </c>
      <c r="R6632" s="1" t="s">
        <v>9987</v>
      </c>
      <c r="S6632" s="1"/>
      <c r="T6632" s="1" t="s">
        <v>423</v>
      </c>
      <c r="U6632" s="1" t="s">
        <v>28</v>
      </c>
      <c r="V6632" t="s">
        <v>29</v>
      </c>
      <c r="W6632"/>
      <c r="X6632" t="s">
        <v>30</v>
      </c>
    </row>
    <row r="6633" spans="2:24">
      <c r="B6633" s="2" t="s">
        <v>9988</v>
      </c>
      <c r="C6633" s="1">
        <v>9910050098</v>
      </c>
      <c r="D6633" s="1"/>
      <c r="E6633" s="1"/>
      <c r="F6633" s="1"/>
      <c r="G6633" s="1" t="s">
        <v>230</v>
      </c>
      <c r="H6633" s="1" t="s">
        <v>57</v>
      </c>
      <c r="I6633"/>
      <c r="J6633"/>
      <c r="K6633"/>
      <c r="L6633"/>
      <c r="M6633"/>
      <c r="N6633"/>
      <c r="O6633"/>
      <c r="Q6633" t="s">
        <v>25</v>
      </c>
      <c r="R6633" s="1" t="s">
        <v>9989</v>
      </c>
      <c r="S6633" s="1"/>
      <c r="T6633" s="1" t="s">
        <v>594</v>
      </c>
      <c r="U6633" s="1" t="s">
        <v>53</v>
      </c>
      <c r="V6633" t="s">
        <v>29</v>
      </c>
      <c r="W6633"/>
      <c r="X6633" t="s">
        <v>30</v>
      </c>
    </row>
    <row r="6634" spans="2:24">
      <c r="B6634" s="2" t="s">
        <v>9990</v>
      </c>
      <c r="C6634" s="1">
        <v>9837058241</v>
      </c>
      <c r="D6634" s="1"/>
      <c r="E6634" s="1"/>
      <c r="F6634" s="1"/>
      <c r="G6634" s="1" t="s">
        <v>146</v>
      </c>
      <c r="H6634" s="1" t="s">
        <v>1268</v>
      </c>
      <c r="I6634"/>
      <c r="J6634"/>
      <c r="K6634"/>
      <c r="L6634"/>
      <c r="M6634"/>
      <c r="N6634"/>
      <c r="O6634"/>
      <c r="Q6634" t="s">
        <v>25</v>
      </c>
      <c r="R6634" s="1" t="s">
        <v>9991</v>
      </c>
      <c r="S6634" s="1"/>
      <c r="T6634" s="1" t="s">
        <v>286</v>
      </c>
      <c r="U6634" s="1" t="s">
        <v>28</v>
      </c>
      <c r="V6634" t="s">
        <v>29</v>
      </c>
      <c r="W6634"/>
      <c r="X6634" t="s">
        <v>30</v>
      </c>
    </row>
    <row r="6635" spans="2:24">
      <c r="B6635" s="2" t="s">
        <v>9992</v>
      </c>
      <c r="C6635" s="1">
        <f>919212030410</f>
        <v>919212030410</v>
      </c>
      <c r="D6635" s="1"/>
      <c r="E6635" s="1"/>
      <c r="F6635" s="1"/>
      <c r="G6635" s="1" t="s">
        <v>199</v>
      </c>
      <c r="H6635" s="1" t="s">
        <v>57</v>
      </c>
      <c r="I6635"/>
      <c r="J6635"/>
      <c r="K6635"/>
      <c r="L6635"/>
      <c r="M6635"/>
      <c r="N6635"/>
      <c r="O6635"/>
      <c r="Q6635" t="s">
        <v>25</v>
      </c>
      <c r="R6635" s="1" t="s">
        <v>9993</v>
      </c>
      <c r="S6635" s="1"/>
      <c r="T6635" s="1" t="s">
        <v>382</v>
      </c>
      <c r="U6635" s="1" t="s">
        <v>53</v>
      </c>
      <c r="V6635" t="s">
        <v>29</v>
      </c>
      <c r="W6635"/>
      <c r="X6635" t="s">
        <v>30</v>
      </c>
    </row>
    <row r="6636" spans="2:24">
      <c r="B6636" s="2" t="s">
        <v>9994</v>
      </c>
      <c r="C6636" s="1">
        <v>9873919410</v>
      </c>
      <c r="D6636" s="1"/>
      <c r="E6636" s="1"/>
      <c r="F6636" s="1"/>
      <c r="G6636" s="1" t="s">
        <v>1216</v>
      </c>
      <c r="H6636" s="1" t="s">
        <v>57</v>
      </c>
      <c r="I6636"/>
      <c r="J6636"/>
      <c r="K6636"/>
      <c r="L6636"/>
      <c r="M6636"/>
      <c r="N6636"/>
      <c r="O6636"/>
      <c r="Q6636" t="s">
        <v>25</v>
      </c>
      <c r="R6636" s="1"/>
      <c r="S6636" s="1"/>
      <c r="T6636" s="1" t="s">
        <v>382</v>
      </c>
      <c r="U6636" s="1" t="s">
        <v>53</v>
      </c>
      <c r="V6636" t="s">
        <v>29</v>
      </c>
      <c r="W6636"/>
      <c r="X6636" t="s">
        <v>30</v>
      </c>
    </row>
    <row r="6637" spans="2:24">
      <c r="B6637" s="2" t="s">
        <v>9995</v>
      </c>
      <c r="C6637" s="1">
        <v>7064289864</v>
      </c>
      <c r="D6637" s="1"/>
      <c r="E6637" s="1"/>
      <c r="F6637" s="1"/>
      <c r="G6637" s="1" t="s">
        <v>199</v>
      </c>
      <c r="H6637" s="1" t="s">
        <v>57</v>
      </c>
      <c r="I6637"/>
      <c r="J6637"/>
      <c r="K6637"/>
      <c r="L6637"/>
      <c r="M6637"/>
      <c r="N6637"/>
      <c r="O6637"/>
      <c r="Q6637" t="s">
        <v>25</v>
      </c>
      <c r="R6637" s="1" t="s">
        <v>9996</v>
      </c>
      <c r="S6637" s="1"/>
      <c r="T6637" s="1" t="s">
        <v>1014</v>
      </c>
      <c r="U6637" s="1" t="s">
        <v>240</v>
      </c>
      <c r="V6637" t="s">
        <v>29</v>
      </c>
      <c r="W6637"/>
      <c r="X6637" t="s">
        <v>30</v>
      </c>
    </row>
    <row r="6638" spans="2:24">
      <c r="B6638" s="2" t="s">
        <v>9997</v>
      </c>
      <c r="C6638" s="1">
        <v>7736565026</v>
      </c>
      <c r="D6638" s="1"/>
      <c r="E6638" s="1"/>
      <c r="F6638" s="1"/>
      <c r="G6638" s="1" t="s">
        <v>72</v>
      </c>
      <c r="H6638" s="1" t="s">
        <v>57</v>
      </c>
      <c r="I6638"/>
      <c r="J6638"/>
      <c r="K6638"/>
      <c r="L6638"/>
      <c r="M6638"/>
      <c r="N6638"/>
      <c r="O6638"/>
      <c r="Q6638" t="s">
        <v>25</v>
      </c>
      <c r="R6638" s="1" t="s">
        <v>9998</v>
      </c>
      <c r="S6638" s="1"/>
      <c r="T6638" s="1" t="s">
        <v>489</v>
      </c>
      <c r="U6638" s="1" t="s">
        <v>60</v>
      </c>
      <c r="V6638" t="s">
        <v>29</v>
      </c>
      <c r="W6638"/>
      <c r="X6638" t="s">
        <v>30</v>
      </c>
    </row>
    <row r="6639" spans="2:24">
      <c r="B6639" s="2" t="s">
        <v>9999</v>
      </c>
      <c r="C6639" s="1">
        <v>7736565026</v>
      </c>
      <c r="D6639" s="1"/>
      <c r="E6639" s="1"/>
      <c r="F6639" s="1"/>
      <c r="G6639" s="1" t="s">
        <v>72</v>
      </c>
      <c r="H6639" s="1" t="s">
        <v>57</v>
      </c>
      <c r="I6639"/>
      <c r="J6639"/>
      <c r="K6639"/>
      <c r="L6639"/>
      <c r="M6639"/>
      <c r="N6639"/>
      <c r="O6639"/>
      <c r="Q6639" t="s">
        <v>25</v>
      </c>
      <c r="R6639" s="1"/>
      <c r="S6639" s="1"/>
      <c r="T6639" s="1" t="s">
        <v>489</v>
      </c>
      <c r="U6639" s="1" t="s">
        <v>60</v>
      </c>
      <c r="V6639" t="s">
        <v>29</v>
      </c>
      <c r="W6639"/>
      <c r="X6639" t="s">
        <v>30</v>
      </c>
    </row>
    <row r="6640" spans="2:24">
      <c r="B6640" s="2" t="s">
        <v>10000</v>
      </c>
      <c r="C6640" s="1">
        <v>9213737982</v>
      </c>
      <c r="D6640" s="1"/>
      <c r="E6640" s="1"/>
      <c r="F6640" s="1"/>
      <c r="G6640" s="1" t="s">
        <v>146</v>
      </c>
      <c r="H6640" s="1" t="s">
        <v>247</v>
      </c>
      <c r="I6640"/>
      <c r="J6640"/>
      <c r="K6640"/>
      <c r="L6640"/>
      <c r="M6640"/>
      <c r="N6640"/>
      <c r="O6640"/>
      <c r="Q6640" t="s">
        <v>25</v>
      </c>
      <c r="R6640" s="1"/>
      <c r="S6640" s="1"/>
      <c r="T6640" s="1" t="s">
        <v>73</v>
      </c>
      <c r="U6640" s="1" t="s">
        <v>53</v>
      </c>
      <c r="V6640" t="s">
        <v>29</v>
      </c>
      <c r="W6640"/>
      <c r="X6640" t="s">
        <v>30</v>
      </c>
    </row>
    <row r="6641" spans="2:24">
      <c r="B6641" s="2" t="s">
        <v>10001</v>
      </c>
      <c r="C6641" s="1">
        <v>9213359344</v>
      </c>
      <c r="D6641" s="1"/>
      <c r="E6641" s="1"/>
      <c r="F6641" s="1"/>
      <c r="G6641" s="1" t="s">
        <v>146</v>
      </c>
      <c r="H6641" s="1" t="s">
        <v>247</v>
      </c>
      <c r="I6641"/>
      <c r="J6641"/>
      <c r="K6641"/>
      <c r="L6641"/>
      <c r="M6641"/>
      <c r="N6641"/>
      <c r="O6641"/>
      <c r="Q6641" t="s">
        <v>25</v>
      </c>
      <c r="R6641" s="1" t="s">
        <v>10002</v>
      </c>
      <c r="S6641" s="1"/>
      <c r="T6641" s="1" t="s">
        <v>73</v>
      </c>
      <c r="U6641" s="1" t="s">
        <v>53</v>
      </c>
      <c r="V6641" t="s">
        <v>29</v>
      </c>
      <c r="W6641"/>
      <c r="X6641" t="s">
        <v>30</v>
      </c>
    </row>
    <row r="6642" spans="2:24">
      <c r="B6642" s="2" t="s">
        <v>10003</v>
      </c>
      <c r="C6642" s="1">
        <v>9837888116</v>
      </c>
      <c r="D6642" s="1"/>
      <c r="E6642" s="1"/>
      <c r="F6642" s="1"/>
      <c r="G6642" s="1" t="s">
        <v>146</v>
      </c>
      <c r="H6642" s="1" t="s">
        <v>331</v>
      </c>
      <c r="I6642"/>
      <c r="J6642"/>
      <c r="K6642"/>
      <c r="L6642"/>
      <c r="M6642"/>
      <c r="N6642"/>
      <c r="O6642"/>
      <c r="Q6642" t="s">
        <v>25</v>
      </c>
      <c r="R6642" s="1" t="s">
        <v>10004</v>
      </c>
      <c r="S6642" s="1"/>
      <c r="T6642" s="1" t="s">
        <v>6470</v>
      </c>
      <c r="U6642" s="1" t="s">
        <v>289</v>
      </c>
      <c r="V6642" t="s">
        <v>29</v>
      </c>
      <c r="W6642"/>
      <c r="X6642" t="s">
        <v>30</v>
      </c>
    </row>
    <row r="6643" spans="2:24">
      <c r="B6643" s="2" t="s">
        <v>10005</v>
      </c>
      <c r="C6643" s="1">
        <v>8592007882</v>
      </c>
      <c r="D6643" s="1"/>
      <c r="E6643" s="1"/>
      <c r="F6643" s="1"/>
      <c r="G6643" s="1" t="s">
        <v>146</v>
      </c>
      <c r="H6643" s="1" t="s">
        <v>247</v>
      </c>
      <c r="I6643"/>
      <c r="J6643"/>
      <c r="K6643"/>
      <c r="L6643"/>
      <c r="M6643"/>
      <c r="N6643"/>
      <c r="O6643"/>
      <c r="Q6643" t="s">
        <v>25</v>
      </c>
      <c r="R6643" s="1"/>
      <c r="S6643" s="1"/>
      <c r="T6643" s="1" t="s">
        <v>792</v>
      </c>
      <c r="U6643" s="1" t="s">
        <v>60</v>
      </c>
      <c r="V6643" t="s">
        <v>29</v>
      </c>
      <c r="W6643"/>
      <c r="X6643" t="s">
        <v>30</v>
      </c>
    </row>
    <row r="6644" spans="2:24">
      <c r="B6644" s="2" t="s">
        <v>10006</v>
      </c>
      <c r="C6644" s="1">
        <v>7088065449</v>
      </c>
      <c r="D6644" s="1"/>
      <c r="E6644" s="1"/>
      <c r="F6644" s="1"/>
      <c r="G6644" s="1" t="s">
        <v>45</v>
      </c>
      <c r="H6644" s="1" t="s">
        <v>57</v>
      </c>
      <c r="I6644"/>
      <c r="J6644"/>
      <c r="K6644"/>
      <c r="L6644"/>
      <c r="M6644"/>
      <c r="N6644"/>
      <c r="O6644"/>
      <c r="Q6644" t="s">
        <v>25</v>
      </c>
      <c r="R6644" s="1"/>
      <c r="S6644" s="1"/>
      <c r="T6644" s="1" t="s">
        <v>286</v>
      </c>
      <c r="U6644" s="1" t="s">
        <v>28</v>
      </c>
      <c r="V6644" t="s">
        <v>29</v>
      </c>
      <c r="W6644"/>
      <c r="X6644" t="s">
        <v>30</v>
      </c>
    </row>
    <row r="6645" spans="2:24">
      <c r="B6645" s="2" t="s">
        <v>10007</v>
      </c>
      <c r="C6645" s="1">
        <v>97337757503</v>
      </c>
      <c r="D6645" s="1"/>
      <c r="E6645" s="1"/>
      <c r="F6645" s="1"/>
      <c r="G6645" s="1" t="s">
        <v>45</v>
      </c>
      <c r="H6645" s="1" t="s">
        <v>247</v>
      </c>
      <c r="I6645"/>
      <c r="J6645"/>
      <c r="K6645"/>
      <c r="L6645"/>
      <c r="M6645"/>
      <c r="N6645"/>
      <c r="O6645"/>
      <c r="Q6645" t="s">
        <v>25</v>
      </c>
      <c r="R6645" s="1"/>
      <c r="S6645" s="1"/>
      <c r="T6645" s="1" t="s">
        <v>10008</v>
      </c>
      <c r="U6645" s="1" t="s">
        <v>10009</v>
      </c>
      <c r="V6645" t="s">
        <v>29</v>
      </c>
      <c r="W6645"/>
      <c r="X6645" t="s">
        <v>30</v>
      </c>
    </row>
    <row r="6646" spans="2:24">
      <c r="B6646" s="2" t="s">
        <v>10010</v>
      </c>
      <c r="C6646" s="1">
        <v>9419421330</v>
      </c>
      <c r="D6646" s="1"/>
      <c r="E6646" s="1"/>
      <c r="F6646" s="1"/>
      <c r="G6646" s="1" t="s">
        <v>146</v>
      </c>
      <c r="H6646" s="1" t="s">
        <v>247</v>
      </c>
      <c r="I6646"/>
      <c r="J6646"/>
      <c r="K6646"/>
      <c r="L6646"/>
      <c r="M6646"/>
      <c r="N6646"/>
      <c r="O6646"/>
      <c r="Q6646" t="s">
        <v>25</v>
      </c>
      <c r="R6646" s="1"/>
      <c r="S6646" s="1"/>
      <c r="T6646" s="1" t="s">
        <v>147</v>
      </c>
      <c r="U6646" s="1" t="s">
        <v>148</v>
      </c>
      <c r="V6646" t="s">
        <v>29</v>
      </c>
      <c r="W6646"/>
      <c r="X6646" t="s">
        <v>30</v>
      </c>
    </row>
    <row r="6647" spans="2:24">
      <c r="B6647" s="2" t="s">
        <v>10011</v>
      </c>
      <c r="C6647" s="1">
        <v>9355237201</v>
      </c>
      <c r="D6647" s="1"/>
      <c r="E6647" s="1"/>
      <c r="F6647" s="1"/>
      <c r="G6647" s="1" t="s">
        <v>45</v>
      </c>
      <c r="H6647" s="1" t="s">
        <v>476</v>
      </c>
      <c r="I6647"/>
      <c r="J6647"/>
      <c r="K6647"/>
      <c r="L6647"/>
      <c r="M6647"/>
      <c r="N6647"/>
      <c r="O6647"/>
      <c r="Q6647" t="s">
        <v>25</v>
      </c>
      <c r="R6647" s="1"/>
      <c r="S6647" s="1"/>
      <c r="T6647" s="1" t="s">
        <v>10012</v>
      </c>
      <c r="U6647" s="1" t="s">
        <v>477</v>
      </c>
      <c r="V6647" t="s">
        <v>29</v>
      </c>
      <c r="W6647"/>
      <c r="X6647" t="s">
        <v>30</v>
      </c>
    </row>
    <row r="6648" spans="2:24">
      <c r="B6648" s="2" t="s">
        <v>10013</v>
      </c>
      <c r="C6648" s="1">
        <v>8210932457</v>
      </c>
      <c r="D6648" s="1"/>
      <c r="E6648" s="1"/>
      <c r="F6648" s="1"/>
      <c r="G6648" s="1" t="s">
        <v>72</v>
      </c>
      <c r="H6648" s="1" t="s">
        <v>46</v>
      </c>
      <c r="I6648"/>
      <c r="J6648"/>
      <c r="K6648"/>
      <c r="L6648"/>
      <c r="M6648"/>
      <c r="N6648"/>
      <c r="O6648"/>
      <c r="Q6648" t="s">
        <v>25</v>
      </c>
      <c r="R6648" s="1" t="s">
        <v>10014</v>
      </c>
      <c r="S6648" s="1"/>
      <c r="T6648" s="1" t="s">
        <v>10015</v>
      </c>
      <c r="U6648" s="1" t="s">
        <v>284</v>
      </c>
      <c r="V6648" t="s">
        <v>29</v>
      </c>
      <c r="W6648"/>
      <c r="X6648" t="s">
        <v>30</v>
      </c>
    </row>
    <row r="6649" spans="2:24">
      <c r="B6649" s="2" t="s">
        <v>10016</v>
      </c>
      <c r="C6649" s="1">
        <v>8934847277</v>
      </c>
      <c r="D6649" s="1"/>
      <c r="E6649" s="1"/>
      <c r="F6649" s="1"/>
      <c r="G6649" s="1" t="s">
        <v>146</v>
      </c>
      <c r="H6649" s="1" t="s">
        <v>331</v>
      </c>
      <c r="I6649"/>
      <c r="J6649"/>
      <c r="K6649"/>
      <c r="L6649"/>
      <c r="M6649"/>
      <c r="N6649"/>
      <c r="O6649"/>
      <c r="Q6649" t="s">
        <v>25</v>
      </c>
      <c r="R6649" s="1" t="s">
        <v>10017</v>
      </c>
      <c r="S6649" s="1"/>
      <c r="T6649" s="1" t="s">
        <v>2416</v>
      </c>
      <c r="U6649" s="1" t="s">
        <v>28</v>
      </c>
      <c r="V6649" t="s">
        <v>29</v>
      </c>
      <c r="W6649"/>
      <c r="X6649" t="s">
        <v>30</v>
      </c>
    </row>
    <row r="6650" spans="2:24">
      <c r="B6650" s="2" t="s">
        <v>10018</v>
      </c>
      <c r="C6650" s="1">
        <v>8218240917</v>
      </c>
      <c r="D6650" s="1"/>
      <c r="E6650" s="1"/>
      <c r="F6650" s="1"/>
      <c r="G6650" s="1" t="s">
        <v>146</v>
      </c>
      <c r="H6650" s="1" t="s">
        <v>247</v>
      </c>
      <c r="I6650"/>
      <c r="J6650"/>
      <c r="K6650"/>
      <c r="L6650"/>
      <c r="M6650"/>
      <c r="N6650"/>
      <c r="O6650"/>
      <c r="Q6650" t="s">
        <v>25</v>
      </c>
      <c r="R6650" s="1" t="s">
        <v>10019</v>
      </c>
      <c r="S6650" s="1"/>
      <c r="T6650" s="1" t="s">
        <v>8685</v>
      </c>
      <c r="U6650" s="1" t="s">
        <v>28</v>
      </c>
      <c r="V6650" t="s">
        <v>29</v>
      </c>
      <c r="W6650"/>
      <c r="X6650" t="s">
        <v>30</v>
      </c>
    </row>
    <row r="6651" spans="2:24">
      <c r="B6651" s="2" t="s">
        <v>10020</v>
      </c>
      <c r="C6651" s="1">
        <v>9251865958</v>
      </c>
      <c r="D6651" s="1"/>
      <c r="E6651" s="1"/>
      <c r="F6651" s="1"/>
      <c r="G6651" s="1" t="s">
        <v>45</v>
      </c>
      <c r="H6651" s="1" t="s">
        <v>57</v>
      </c>
      <c r="I6651"/>
      <c r="J6651"/>
      <c r="K6651"/>
      <c r="L6651"/>
      <c r="M6651"/>
      <c r="N6651"/>
      <c r="O6651"/>
      <c r="Q6651" t="s">
        <v>25</v>
      </c>
      <c r="R6651" s="1"/>
      <c r="S6651" s="1"/>
      <c r="T6651" s="1" t="s">
        <v>2165</v>
      </c>
      <c r="U6651" s="1" t="s">
        <v>43</v>
      </c>
      <c r="V6651" t="s">
        <v>29</v>
      </c>
      <c r="W6651"/>
      <c r="X6651" t="s">
        <v>30</v>
      </c>
    </row>
    <row r="6652" spans="2:24">
      <c r="B6652" s="2" t="s">
        <v>10021</v>
      </c>
      <c r="C6652" s="1">
        <v>9131524300</v>
      </c>
      <c r="D6652" s="1"/>
      <c r="E6652" s="1"/>
      <c r="F6652" s="1"/>
      <c r="G6652" s="1" t="s">
        <v>45</v>
      </c>
      <c r="H6652" s="1" t="s">
        <v>331</v>
      </c>
      <c r="I6652"/>
      <c r="J6652"/>
      <c r="K6652"/>
      <c r="L6652"/>
      <c r="M6652"/>
      <c r="N6652"/>
      <c r="O6652"/>
      <c r="Q6652" t="s">
        <v>25</v>
      </c>
      <c r="R6652" s="1"/>
      <c r="S6652" s="1"/>
      <c r="T6652" s="1" t="s">
        <v>519</v>
      </c>
      <c r="U6652" s="1" t="s">
        <v>105</v>
      </c>
      <c r="V6652" t="s">
        <v>29</v>
      </c>
      <c r="W6652"/>
      <c r="X6652" t="s">
        <v>30</v>
      </c>
    </row>
    <row r="6653" spans="2:24">
      <c r="B6653" s="2" t="s">
        <v>10022</v>
      </c>
      <c r="C6653" s="1">
        <v>8084789834</v>
      </c>
      <c r="D6653" s="1"/>
      <c r="E6653" s="1"/>
      <c r="F6653" s="1"/>
      <c r="G6653" s="1" t="s">
        <v>146</v>
      </c>
      <c r="H6653" s="1" t="s">
        <v>695</v>
      </c>
      <c r="I6653"/>
      <c r="J6653"/>
      <c r="K6653"/>
      <c r="L6653"/>
      <c r="M6653"/>
      <c r="N6653"/>
      <c r="O6653"/>
      <c r="Q6653" t="s">
        <v>25</v>
      </c>
      <c r="R6653" s="1"/>
      <c r="S6653" s="1"/>
      <c r="T6653" s="1" t="s">
        <v>10023</v>
      </c>
      <c r="U6653" s="1" t="s">
        <v>284</v>
      </c>
      <c r="V6653" t="s">
        <v>29</v>
      </c>
      <c r="W6653"/>
      <c r="X6653" t="s">
        <v>30</v>
      </c>
    </row>
    <row r="6654" spans="2:24">
      <c r="B6654" s="2" t="s">
        <v>10024</v>
      </c>
      <c r="C6654" s="1">
        <v>9811764858</v>
      </c>
      <c r="D6654" s="1"/>
      <c r="E6654" s="1"/>
      <c r="F6654" s="1"/>
      <c r="G6654" s="1" t="s">
        <v>146</v>
      </c>
      <c r="H6654" s="1" t="s">
        <v>247</v>
      </c>
      <c r="I6654"/>
      <c r="J6654"/>
      <c r="K6654"/>
      <c r="L6654"/>
      <c r="M6654"/>
      <c r="N6654"/>
      <c r="O6654"/>
      <c r="Q6654" t="s">
        <v>25</v>
      </c>
      <c r="R6654" s="1"/>
      <c r="S6654" s="1"/>
      <c r="T6654" s="1" t="s">
        <v>301</v>
      </c>
      <c r="U6654" s="1" t="s">
        <v>53</v>
      </c>
      <c r="V6654" t="s">
        <v>29</v>
      </c>
      <c r="W6654"/>
      <c r="X6654" t="s">
        <v>30</v>
      </c>
    </row>
    <row r="6655" spans="2:24">
      <c r="B6655" s="2" t="s">
        <v>10025</v>
      </c>
      <c r="C6655" s="1"/>
      <c r="D6655" s="1"/>
      <c r="E6655" s="1"/>
      <c r="F6655" s="1"/>
      <c r="G6655" s="1" t="s">
        <v>72</v>
      </c>
      <c r="H6655" s="1" t="s">
        <v>1065</v>
      </c>
      <c r="I6655"/>
      <c r="J6655"/>
      <c r="K6655"/>
      <c r="L6655"/>
      <c r="M6655"/>
      <c r="N6655"/>
      <c r="O6655"/>
      <c r="Q6655" t="s">
        <v>25</v>
      </c>
      <c r="R6655" s="1"/>
      <c r="S6655" s="1"/>
      <c r="T6655" s="1" t="s">
        <v>356</v>
      </c>
      <c r="U6655" s="1" t="s">
        <v>78</v>
      </c>
      <c r="V6655" t="s">
        <v>29</v>
      </c>
      <c r="W6655"/>
      <c r="X6655" t="s">
        <v>30</v>
      </c>
    </row>
    <row r="6656" spans="2:24">
      <c r="B6656" s="2" t="s">
        <v>10026</v>
      </c>
      <c r="C6656" s="1">
        <v>9557610111</v>
      </c>
      <c r="D6656" s="1"/>
      <c r="E6656" s="1"/>
      <c r="F6656" s="1"/>
      <c r="G6656" s="1" t="s">
        <v>146</v>
      </c>
      <c r="H6656" s="1" t="s">
        <v>247</v>
      </c>
      <c r="I6656"/>
      <c r="J6656"/>
      <c r="K6656"/>
      <c r="L6656"/>
      <c r="M6656"/>
      <c r="N6656"/>
      <c r="O6656"/>
      <c r="Q6656" t="s">
        <v>25</v>
      </c>
      <c r="R6656" s="1"/>
      <c r="S6656" s="1"/>
      <c r="T6656" s="1" t="s">
        <v>328</v>
      </c>
      <c r="U6656" s="1" t="s">
        <v>28</v>
      </c>
      <c r="V6656" t="s">
        <v>29</v>
      </c>
      <c r="W6656"/>
      <c r="X6656" t="s">
        <v>30</v>
      </c>
    </row>
    <row r="6657" spans="2:24">
      <c r="B6657" s="2" t="s">
        <v>10027</v>
      </c>
      <c r="C6657" s="1">
        <v>9860191100</v>
      </c>
      <c r="D6657" s="1"/>
      <c r="E6657" s="1"/>
      <c r="F6657" s="1"/>
      <c r="G6657" s="1" t="s">
        <v>146</v>
      </c>
      <c r="H6657" s="1" t="s">
        <v>331</v>
      </c>
      <c r="I6657"/>
      <c r="J6657"/>
      <c r="K6657"/>
      <c r="L6657"/>
      <c r="M6657"/>
      <c r="N6657"/>
      <c r="O6657"/>
      <c r="Q6657" t="s">
        <v>25</v>
      </c>
      <c r="R6657" s="1" t="s">
        <v>10028</v>
      </c>
      <c r="S6657" s="1"/>
      <c r="T6657" s="1" t="s">
        <v>211</v>
      </c>
      <c r="U6657" s="1" t="s">
        <v>33</v>
      </c>
      <c r="V6657" t="s">
        <v>29</v>
      </c>
      <c r="W6657"/>
      <c r="X6657" t="s">
        <v>30</v>
      </c>
    </row>
    <row r="6658" spans="2:24">
      <c r="B6658" s="2" t="s">
        <v>10029</v>
      </c>
      <c r="C6658" s="1">
        <v>7979801981</v>
      </c>
      <c r="D6658" s="1"/>
      <c r="E6658" s="1"/>
      <c r="F6658" s="1"/>
      <c r="G6658" s="1" t="s">
        <v>146</v>
      </c>
      <c r="H6658" s="1" t="s">
        <v>1268</v>
      </c>
      <c r="I6658"/>
      <c r="J6658"/>
      <c r="K6658"/>
      <c r="L6658"/>
      <c r="M6658"/>
      <c r="N6658"/>
      <c r="O6658"/>
      <c r="Q6658" t="s">
        <v>25</v>
      </c>
      <c r="R6658" s="1"/>
      <c r="S6658" s="1"/>
      <c r="T6658" s="1" t="s">
        <v>637</v>
      </c>
      <c r="U6658" s="1" t="s">
        <v>158</v>
      </c>
      <c r="V6658" t="s">
        <v>29</v>
      </c>
      <c r="W6658"/>
      <c r="X6658" t="s">
        <v>30</v>
      </c>
    </row>
    <row r="6659" spans="2:24">
      <c r="B6659" s="2" t="s">
        <v>10030</v>
      </c>
      <c r="C6659" s="1">
        <v>8791459462</v>
      </c>
      <c r="D6659" s="1"/>
      <c r="E6659" s="1"/>
      <c r="F6659" s="1"/>
      <c r="G6659" s="1" t="s">
        <v>146</v>
      </c>
      <c r="H6659" s="1" t="s">
        <v>331</v>
      </c>
      <c r="I6659"/>
      <c r="J6659"/>
      <c r="K6659"/>
      <c r="L6659"/>
      <c r="M6659"/>
      <c r="N6659"/>
      <c r="O6659"/>
      <c r="Q6659" t="s">
        <v>25</v>
      </c>
      <c r="R6659" s="1" t="s">
        <v>10031</v>
      </c>
      <c r="S6659" s="1"/>
      <c r="T6659" s="1" t="s">
        <v>39</v>
      </c>
      <c r="U6659" s="1" t="s">
        <v>28</v>
      </c>
      <c r="V6659" t="s">
        <v>29</v>
      </c>
      <c r="W6659"/>
      <c r="X6659" t="s">
        <v>30</v>
      </c>
    </row>
    <row r="6660" spans="2:24">
      <c r="B6660" s="2" t="s">
        <v>10032</v>
      </c>
      <c r="C6660" s="1">
        <v>9810712473</v>
      </c>
      <c r="D6660" s="1"/>
      <c r="E6660" s="1"/>
      <c r="F6660" s="1"/>
      <c r="G6660" s="1" t="s">
        <v>230</v>
      </c>
      <c r="H6660" s="1" t="s">
        <v>247</v>
      </c>
      <c r="I6660"/>
      <c r="J6660"/>
      <c r="K6660"/>
      <c r="L6660"/>
      <c r="M6660"/>
      <c r="N6660"/>
      <c r="O6660"/>
      <c r="Q6660" t="s">
        <v>25</v>
      </c>
      <c r="R6660" s="1" t="s">
        <v>10033</v>
      </c>
      <c r="S6660" s="1"/>
      <c r="T6660" s="1" t="s">
        <v>73</v>
      </c>
      <c r="U6660" s="1" t="s">
        <v>53</v>
      </c>
      <c r="V6660" t="s">
        <v>29</v>
      </c>
      <c r="W6660"/>
      <c r="X6660" t="s">
        <v>30</v>
      </c>
    </row>
    <row r="6661" spans="2:24">
      <c r="B6661" s="2" t="s">
        <v>10034</v>
      </c>
      <c r="C6661" s="1">
        <v>9897420210</v>
      </c>
      <c r="D6661" s="1"/>
      <c r="E6661" s="1"/>
      <c r="F6661" s="1"/>
      <c r="G6661" s="1" t="s">
        <v>146</v>
      </c>
      <c r="H6661" s="1" t="s">
        <v>331</v>
      </c>
      <c r="I6661"/>
      <c r="J6661"/>
      <c r="K6661"/>
      <c r="L6661"/>
      <c r="M6661"/>
      <c r="N6661"/>
      <c r="O6661"/>
      <c r="Q6661" t="s">
        <v>25</v>
      </c>
      <c r="R6661" s="1"/>
      <c r="S6661" s="1"/>
      <c r="T6661" s="1" t="s">
        <v>167</v>
      </c>
      <c r="U6661" s="1" t="s">
        <v>28</v>
      </c>
      <c r="V6661" t="s">
        <v>29</v>
      </c>
      <c r="W6661"/>
      <c r="X6661" t="s">
        <v>30</v>
      </c>
    </row>
    <row r="6662" spans="2:24">
      <c r="B6662" s="2" t="s">
        <v>10035</v>
      </c>
      <c r="C6662" s="1">
        <v>9650193458</v>
      </c>
      <c r="D6662" s="1"/>
      <c r="E6662" s="1"/>
      <c r="F6662" s="1"/>
      <c r="G6662" s="1" t="s">
        <v>146</v>
      </c>
      <c r="H6662" s="1" t="s">
        <v>476</v>
      </c>
      <c r="I6662"/>
      <c r="J6662"/>
      <c r="K6662"/>
      <c r="L6662"/>
      <c r="M6662"/>
      <c r="N6662"/>
      <c r="O6662"/>
      <c r="Q6662" t="s">
        <v>25</v>
      </c>
      <c r="R6662" s="1"/>
      <c r="S6662" s="1"/>
      <c r="T6662" s="1" t="s">
        <v>789</v>
      </c>
      <c r="U6662" s="1" t="s">
        <v>53</v>
      </c>
      <c r="V6662" t="s">
        <v>29</v>
      </c>
      <c r="W6662"/>
      <c r="X6662" t="s">
        <v>30</v>
      </c>
    </row>
    <row r="6663" spans="2:24">
      <c r="B6663" s="2" t="s">
        <v>10036</v>
      </c>
      <c r="C6663" s="1">
        <v>8800384386</v>
      </c>
      <c r="D6663" s="1"/>
      <c r="E6663" s="1"/>
      <c r="F6663" s="1"/>
      <c r="G6663" s="1" t="s">
        <v>72</v>
      </c>
      <c r="H6663" s="1" t="s">
        <v>46</v>
      </c>
      <c r="I6663"/>
      <c r="J6663"/>
      <c r="K6663"/>
      <c r="L6663"/>
      <c r="M6663"/>
      <c r="N6663"/>
      <c r="O6663"/>
      <c r="Q6663" t="s">
        <v>25</v>
      </c>
      <c r="R6663" s="1" t="s">
        <v>10037</v>
      </c>
      <c r="S6663" s="1"/>
      <c r="T6663" s="1" t="s">
        <v>301</v>
      </c>
      <c r="U6663" s="1" t="s">
        <v>53</v>
      </c>
      <c r="V6663" t="s">
        <v>29</v>
      </c>
      <c r="W6663"/>
      <c r="X6663" t="s">
        <v>30</v>
      </c>
    </row>
    <row r="6664" spans="2:24">
      <c r="B6664" s="2" t="s">
        <v>10038</v>
      </c>
      <c r="C6664" s="1">
        <v>9810699869</v>
      </c>
      <c r="D6664" s="1"/>
      <c r="E6664" s="1"/>
      <c r="F6664" s="1"/>
      <c r="G6664" s="1" t="s">
        <v>146</v>
      </c>
      <c r="H6664" s="1" t="s">
        <v>247</v>
      </c>
      <c r="I6664"/>
      <c r="J6664"/>
      <c r="K6664"/>
      <c r="L6664"/>
      <c r="M6664"/>
      <c r="N6664"/>
      <c r="O6664"/>
      <c r="Q6664" t="s">
        <v>25</v>
      </c>
      <c r="R6664" s="1" t="s">
        <v>10039</v>
      </c>
      <c r="S6664" s="1"/>
      <c r="T6664" s="1" t="s">
        <v>73</v>
      </c>
      <c r="U6664" s="1" t="s">
        <v>53</v>
      </c>
      <c r="V6664" t="s">
        <v>29</v>
      </c>
      <c r="W6664"/>
      <c r="X6664" t="s">
        <v>30</v>
      </c>
    </row>
    <row r="6665" spans="2:24">
      <c r="B6665" s="2" t="s">
        <v>10040</v>
      </c>
      <c r="C6665" s="1">
        <v>9480497411</v>
      </c>
      <c r="D6665" s="1"/>
      <c r="E6665" s="1"/>
      <c r="F6665" s="1"/>
      <c r="G6665" s="1" t="s">
        <v>56</v>
      </c>
      <c r="H6665" s="1" t="s">
        <v>46</v>
      </c>
      <c r="I6665"/>
      <c r="J6665"/>
      <c r="K6665"/>
      <c r="L6665"/>
      <c r="M6665"/>
      <c r="N6665"/>
      <c r="O6665"/>
      <c r="Q6665" t="s">
        <v>25</v>
      </c>
      <c r="R6665" s="1" t="s">
        <v>10041</v>
      </c>
      <c r="S6665" s="1"/>
      <c r="T6665" s="1" t="s">
        <v>10042</v>
      </c>
      <c r="U6665" s="1" t="s">
        <v>102</v>
      </c>
      <c r="V6665" t="s">
        <v>29</v>
      </c>
      <c r="W6665"/>
      <c r="X6665" t="s">
        <v>30</v>
      </c>
    </row>
    <row r="6666" spans="2:24">
      <c r="B6666" s="2" t="s">
        <v>10043</v>
      </c>
      <c r="C6666" s="1">
        <v>9845299335</v>
      </c>
      <c r="D6666" s="1"/>
      <c r="E6666" s="1"/>
      <c r="F6666" s="1"/>
      <c r="G6666" s="1" t="s">
        <v>5011</v>
      </c>
      <c r="H6666" s="1" t="s">
        <v>46</v>
      </c>
      <c r="I6666"/>
      <c r="J6666"/>
      <c r="K6666"/>
      <c r="L6666"/>
      <c r="M6666"/>
      <c r="N6666"/>
      <c r="O6666"/>
      <c r="Q6666" t="s">
        <v>25</v>
      </c>
      <c r="R6666" s="1" t="s">
        <v>10044</v>
      </c>
      <c r="S6666" s="1"/>
      <c r="T6666" s="1" t="s">
        <v>10045</v>
      </c>
      <c r="U6666" s="1" t="s">
        <v>102</v>
      </c>
      <c r="V6666" t="s">
        <v>29</v>
      </c>
      <c r="W6666"/>
      <c r="X6666" t="s">
        <v>30</v>
      </c>
    </row>
    <row r="6667" spans="2:24">
      <c r="B6667" s="2" t="s">
        <v>10046</v>
      </c>
      <c r="C6667" s="1">
        <v>9246377277</v>
      </c>
      <c r="D6667" s="1"/>
      <c r="E6667" s="1"/>
      <c r="F6667" s="1"/>
      <c r="G6667" s="1" t="s">
        <v>10047</v>
      </c>
      <c r="H6667" s="1" t="s">
        <v>46</v>
      </c>
      <c r="I6667"/>
      <c r="J6667"/>
      <c r="K6667"/>
      <c r="L6667"/>
      <c r="M6667"/>
      <c r="N6667"/>
      <c r="O6667"/>
      <c r="Q6667" t="s">
        <v>25</v>
      </c>
      <c r="R6667" s="1"/>
      <c r="S6667" s="1"/>
      <c r="T6667" s="1" t="s">
        <v>184</v>
      </c>
      <c r="U6667" s="1" t="s">
        <v>185</v>
      </c>
      <c r="V6667" t="s">
        <v>29</v>
      </c>
      <c r="W6667"/>
      <c r="X6667" t="s">
        <v>30</v>
      </c>
    </row>
    <row r="6668" spans="2:24">
      <c r="B6668" s="2" t="s">
        <v>10048</v>
      </c>
      <c r="C6668" s="1">
        <v>9811366990</v>
      </c>
      <c r="D6668" s="1"/>
      <c r="E6668" s="1"/>
      <c r="F6668" s="1"/>
      <c r="G6668" s="1" t="s">
        <v>72</v>
      </c>
      <c r="H6668" s="1" t="s">
        <v>46</v>
      </c>
      <c r="I6668"/>
      <c r="J6668"/>
      <c r="K6668"/>
      <c r="L6668"/>
      <c r="M6668"/>
      <c r="N6668"/>
      <c r="O6668"/>
      <c r="Q6668" t="s">
        <v>25</v>
      </c>
      <c r="R6668" s="1" t="s">
        <v>10049</v>
      </c>
      <c r="S6668" s="1"/>
      <c r="T6668" s="1" t="s">
        <v>734</v>
      </c>
      <c r="U6668" s="1" t="s">
        <v>289</v>
      </c>
      <c r="V6668" t="s">
        <v>29</v>
      </c>
      <c r="W6668"/>
      <c r="X6668" t="s">
        <v>30</v>
      </c>
    </row>
    <row r="6669" spans="2:24">
      <c r="B6669" s="2" t="s">
        <v>10050</v>
      </c>
      <c r="C6669" s="1">
        <v>9971932242</v>
      </c>
      <c r="D6669" s="1"/>
      <c r="E6669" s="1"/>
      <c r="F6669" s="1"/>
      <c r="G6669" s="1" t="s">
        <v>146</v>
      </c>
      <c r="H6669" s="1" t="s">
        <v>476</v>
      </c>
      <c r="I6669"/>
      <c r="J6669"/>
      <c r="K6669"/>
      <c r="L6669"/>
      <c r="M6669"/>
      <c r="N6669"/>
      <c r="O6669"/>
      <c r="Q6669" t="s">
        <v>25</v>
      </c>
      <c r="R6669" s="1"/>
      <c r="S6669" s="1"/>
      <c r="T6669" s="1" t="s">
        <v>39</v>
      </c>
      <c r="U6669" s="1" t="s">
        <v>28</v>
      </c>
      <c r="V6669" t="s">
        <v>29</v>
      </c>
      <c r="W6669"/>
      <c r="X6669" t="s">
        <v>30</v>
      </c>
    </row>
    <row r="6670" spans="2:24">
      <c r="B6670" s="2" t="s">
        <v>10051</v>
      </c>
      <c r="C6670" s="1">
        <v>8340635018</v>
      </c>
      <c r="D6670" s="1"/>
      <c r="E6670" s="1"/>
      <c r="F6670" s="1"/>
      <c r="G6670" s="1" t="s">
        <v>56</v>
      </c>
      <c r="H6670" s="1" t="s">
        <v>476</v>
      </c>
      <c r="I6670"/>
      <c r="J6670"/>
      <c r="K6670"/>
      <c r="L6670"/>
      <c r="M6670"/>
      <c r="N6670"/>
      <c r="O6670"/>
      <c r="Q6670" t="s">
        <v>25</v>
      </c>
      <c r="R6670" s="1" t="s">
        <v>10052</v>
      </c>
      <c r="S6670" s="1"/>
      <c r="T6670" s="1" t="s">
        <v>849</v>
      </c>
      <c r="U6670" s="1" t="s">
        <v>284</v>
      </c>
      <c r="V6670" t="s">
        <v>29</v>
      </c>
      <c r="W6670"/>
      <c r="X6670" t="s">
        <v>30</v>
      </c>
    </row>
    <row r="6671" spans="2:24">
      <c r="B6671" s="2" t="s">
        <v>10053</v>
      </c>
      <c r="C6671" s="1">
        <v>9839104721</v>
      </c>
      <c r="D6671" s="1"/>
      <c r="E6671" s="1"/>
      <c r="F6671" s="1"/>
      <c r="G6671" s="1" t="s">
        <v>146</v>
      </c>
      <c r="H6671" s="1" t="s">
        <v>331</v>
      </c>
      <c r="I6671"/>
      <c r="J6671"/>
      <c r="K6671"/>
      <c r="L6671"/>
      <c r="M6671"/>
      <c r="N6671"/>
      <c r="O6671"/>
      <c r="Q6671" t="s">
        <v>25</v>
      </c>
      <c r="R6671" s="1" t="s">
        <v>10054</v>
      </c>
      <c r="S6671" s="1"/>
      <c r="T6671" s="1" t="s">
        <v>2416</v>
      </c>
      <c r="U6671" s="1" t="s">
        <v>28</v>
      </c>
      <c r="V6671" t="s">
        <v>29</v>
      </c>
      <c r="W6671"/>
      <c r="X6671" t="s">
        <v>30</v>
      </c>
    </row>
    <row r="6672" spans="2:24">
      <c r="B6672" s="2" t="s">
        <v>10055</v>
      </c>
      <c r="C6672" s="1">
        <v>9599832672</v>
      </c>
      <c r="D6672" s="1"/>
      <c r="E6672" s="1"/>
      <c r="F6672" s="1"/>
      <c r="G6672" s="1" t="s">
        <v>146</v>
      </c>
      <c r="H6672" s="1" t="s">
        <v>247</v>
      </c>
      <c r="I6672"/>
      <c r="J6672"/>
      <c r="K6672"/>
      <c r="L6672"/>
      <c r="M6672"/>
      <c r="N6672"/>
      <c r="O6672"/>
      <c r="Q6672" t="s">
        <v>25</v>
      </c>
      <c r="R6672" s="1"/>
      <c r="S6672" s="1"/>
      <c r="T6672" s="1" t="s">
        <v>382</v>
      </c>
      <c r="U6672" s="1" t="s">
        <v>53</v>
      </c>
      <c r="V6672" t="s">
        <v>29</v>
      </c>
      <c r="W6672"/>
      <c r="X6672" t="s">
        <v>30</v>
      </c>
    </row>
    <row r="6673" spans="2:24">
      <c r="B6673" s="2" t="s">
        <v>10056</v>
      </c>
      <c r="C6673" s="1">
        <v>9868607071</v>
      </c>
      <c r="D6673" s="1"/>
      <c r="E6673" s="1"/>
      <c r="F6673" s="1"/>
      <c r="G6673" s="1" t="s">
        <v>146</v>
      </c>
      <c r="H6673" s="1" t="s">
        <v>476</v>
      </c>
      <c r="I6673"/>
      <c r="J6673"/>
      <c r="K6673"/>
      <c r="L6673"/>
      <c r="M6673"/>
      <c r="N6673"/>
      <c r="O6673"/>
      <c r="Q6673" t="s">
        <v>25</v>
      </c>
      <c r="R6673" s="1" t="s">
        <v>10057</v>
      </c>
      <c r="S6673" s="1"/>
      <c r="T6673" s="1" t="s">
        <v>73</v>
      </c>
      <c r="U6673" s="1" t="s">
        <v>53</v>
      </c>
      <c r="V6673" t="s">
        <v>29</v>
      </c>
      <c r="W6673"/>
      <c r="X6673" t="s">
        <v>30</v>
      </c>
    </row>
    <row r="6674" spans="2:24">
      <c r="B6674" s="2" t="s">
        <v>10058</v>
      </c>
      <c r="C6674" s="1">
        <v>8130627014</v>
      </c>
      <c r="D6674" s="1"/>
      <c r="E6674" s="1"/>
      <c r="F6674" s="1"/>
      <c r="G6674" s="1" t="s">
        <v>146</v>
      </c>
      <c r="H6674" s="1" t="s">
        <v>476</v>
      </c>
      <c r="I6674"/>
      <c r="J6674"/>
      <c r="K6674"/>
      <c r="L6674"/>
      <c r="M6674"/>
      <c r="N6674"/>
      <c r="O6674"/>
      <c r="Q6674" t="s">
        <v>25</v>
      </c>
      <c r="R6674" s="1" t="s">
        <v>10059</v>
      </c>
      <c r="S6674" s="1"/>
      <c r="T6674" s="1" t="s">
        <v>73</v>
      </c>
      <c r="U6674" s="1" t="s">
        <v>53</v>
      </c>
      <c r="V6674" t="s">
        <v>29</v>
      </c>
      <c r="W6674"/>
      <c r="X6674" t="s">
        <v>30</v>
      </c>
    </row>
    <row r="6675" spans="2:24">
      <c r="B6675" s="2" t="s">
        <v>10060</v>
      </c>
      <c r="C6675" s="1">
        <v>9415241845</v>
      </c>
      <c r="D6675" s="1"/>
      <c r="E6675" s="1"/>
      <c r="F6675" s="1"/>
      <c r="G6675" s="1" t="s">
        <v>146</v>
      </c>
      <c r="H6675" s="1" t="s">
        <v>331</v>
      </c>
      <c r="I6675"/>
      <c r="J6675"/>
      <c r="K6675"/>
      <c r="L6675"/>
      <c r="M6675"/>
      <c r="N6675"/>
      <c r="O6675"/>
      <c r="Q6675" t="s">
        <v>25</v>
      </c>
      <c r="R6675" s="1"/>
      <c r="S6675" s="1"/>
      <c r="T6675" s="1" t="s">
        <v>1306</v>
      </c>
      <c r="U6675" s="1" t="s">
        <v>28</v>
      </c>
      <c r="V6675" t="s">
        <v>29</v>
      </c>
      <c r="W6675"/>
      <c r="X6675" t="s">
        <v>30</v>
      </c>
    </row>
    <row r="6676" spans="2:24">
      <c r="B6676" s="2" t="s">
        <v>10061</v>
      </c>
      <c r="C6676" s="1">
        <v>9473145888</v>
      </c>
      <c r="D6676" s="1"/>
      <c r="E6676" s="1"/>
      <c r="F6676" s="1"/>
      <c r="G6676" s="1" t="s">
        <v>146</v>
      </c>
      <c r="H6676" s="1" t="s">
        <v>476</v>
      </c>
      <c r="I6676"/>
      <c r="J6676"/>
      <c r="K6676"/>
      <c r="L6676"/>
      <c r="M6676"/>
      <c r="N6676"/>
      <c r="O6676"/>
      <c r="Q6676" t="s">
        <v>25</v>
      </c>
      <c r="R6676" s="1" t="s">
        <v>10062</v>
      </c>
      <c r="S6676" s="1"/>
      <c r="T6676" s="1" t="s">
        <v>2672</v>
      </c>
      <c r="U6676" s="1" t="s">
        <v>284</v>
      </c>
      <c r="V6676" t="s">
        <v>29</v>
      </c>
      <c r="W6676"/>
      <c r="X6676" t="s">
        <v>30</v>
      </c>
    </row>
    <row r="6677" spans="2:24">
      <c r="B6677" s="2" t="s">
        <v>10063</v>
      </c>
      <c r="C6677" s="1">
        <v>8210012535</v>
      </c>
      <c r="D6677" s="1"/>
      <c r="E6677" s="1"/>
      <c r="F6677" s="1"/>
      <c r="G6677" s="1" t="s">
        <v>146</v>
      </c>
      <c r="H6677" s="1" t="s">
        <v>476</v>
      </c>
      <c r="I6677"/>
      <c r="J6677"/>
      <c r="K6677"/>
      <c r="L6677"/>
      <c r="M6677"/>
      <c r="N6677"/>
      <c r="O6677"/>
      <c r="Q6677" t="s">
        <v>25</v>
      </c>
      <c r="R6677" s="1"/>
      <c r="S6677" s="1"/>
      <c r="T6677" s="1" t="s">
        <v>849</v>
      </c>
      <c r="U6677" s="1" t="s">
        <v>284</v>
      </c>
      <c r="V6677" t="s">
        <v>29</v>
      </c>
      <c r="W6677"/>
      <c r="X6677" t="s">
        <v>30</v>
      </c>
    </row>
    <row r="6678" spans="2:24">
      <c r="B6678" s="2" t="s">
        <v>10064</v>
      </c>
      <c r="C6678" s="1">
        <v>6200898265</v>
      </c>
      <c r="D6678" s="1"/>
      <c r="E6678" s="1"/>
      <c r="F6678" s="1"/>
      <c r="G6678" s="1" t="s">
        <v>146</v>
      </c>
      <c r="H6678" s="1" t="s">
        <v>476</v>
      </c>
      <c r="I6678"/>
      <c r="J6678"/>
      <c r="K6678"/>
      <c r="L6678"/>
      <c r="M6678"/>
      <c r="N6678"/>
      <c r="O6678"/>
      <c r="Q6678" t="s">
        <v>25</v>
      </c>
      <c r="R6678" s="1" t="s">
        <v>10065</v>
      </c>
      <c r="S6678" s="1"/>
      <c r="T6678" s="1" t="s">
        <v>2672</v>
      </c>
      <c r="U6678" s="1" t="s">
        <v>284</v>
      </c>
      <c r="V6678" t="s">
        <v>29</v>
      </c>
      <c r="W6678"/>
      <c r="X6678" t="s">
        <v>30</v>
      </c>
    </row>
    <row r="6679" spans="2:24">
      <c r="B6679" s="2" t="s">
        <v>10066</v>
      </c>
      <c r="C6679" s="1">
        <v>8730830249</v>
      </c>
      <c r="D6679" s="1"/>
      <c r="E6679" s="1"/>
      <c r="F6679" s="1"/>
      <c r="G6679" s="1" t="s">
        <v>72</v>
      </c>
      <c r="H6679" s="1" t="s">
        <v>57</v>
      </c>
      <c r="I6679"/>
      <c r="J6679"/>
      <c r="K6679"/>
      <c r="L6679"/>
      <c r="M6679"/>
      <c r="N6679"/>
      <c r="O6679"/>
      <c r="Q6679" t="s">
        <v>25</v>
      </c>
      <c r="R6679" s="1"/>
      <c r="S6679" s="1"/>
      <c r="T6679" s="1" t="s">
        <v>486</v>
      </c>
      <c r="U6679" s="1" t="s">
        <v>250</v>
      </c>
      <c r="V6679" t="s">
        <v>29</v>
      </c>
      <c r="W6679"/>
      <c r="X6679" t="s">
        <v>30</v>
      </c>
    </row>
    <row r="6680" spans="2:24">
      <c r="B6680" s="2" t="s">
        <v>10067</v>
      </c>
      <c r="C6680" s="1">
        <v>7972661880</v>
      </c>
      <c r="D6680" s="1"/>
      <c r="E6680" s="1"/>
      <c r="F6680" s="1"/>
      <c r="G6680" s="1" t="s">
        <v>146</v>
      </c>
      <c r="H6680" s="1" t="s">
        <v>331</v>
      </c>
      <c r="I6680"/>
      <c r="J6680"/>
      <c r="K6680"/>
      <c r="L6680"/>
      <c r="M6680"/>
      <c r="N6680"/>
      <c r="O6680"/>
      <c r="Q6680" t="s">
        <v>25</v>
      </c>
      <c r="R6680" s="1"/>
      <c r="S6680" s="1"/>
      <c r="T6680" s="1" t="s">
        <v>2726</v>
      </c>
      <c r="U6680" s="1" t="s">
        <v>33</v>
      </c>
      <c r="V6680" t="s">
        <v>29</v>
      </c>
      <c r="W6680"/>
      <c r="X6680" t="s">
        <v>30</v>
      </c>
    </row>
    <row r="6681" spans="2:24">
      <c r="B6681" s="2" t="s">
        <v>10068</v>
      </c>
      <c r="C6681" s="1">
        <v>9456267971</v>
      </c>
      <c r="D6681" s="1"/>
      <c r="E6681" s="1"/>
      <c r="F6681" s="1"/>
      <c r="G6681" s="1" t="s">
        <v>45</v>
      </c>
      <c r="H6681" s="1" t="s">
        <v>46</v>
      </c>
      <c r="I6681"/>
      <c r="J6681"/>
      <c r="K6681"/>
      <c r="L6681"/>
      <c r="M6681"/>
      <c r="N6681"/>
      <c r="O6681"/>
      <c r="Q6681" t="s">
        <v>25</v>
      </c>
      <c r="R6681" s="1" t="s">
        <v>10069</v>
      </c>
      <c r="S6681" s="1"/>
      <c r="T6681" s="1" t="s">
        <v>294</v>
      </c>
      <c r="U6681" s="1" t="s">
        <v>28</v>
      </c>
      <c r="V6681" t="s">
        <v>29</v>
      </c>
      <c r="W6681"/>
      <c r="X6681" t="s">
        <v>30</v>
      </c>
    </row>
    <row r="6682" spans="2:24">
      <c r="B6682" s="2" t="s">
        <v>10070</v>
      </c>
      <c r="C6682" s="1">
        <v>9920204599</v>
      </c>
      <c r="D6682" s="1"/>
      <c r="E6682" s="1"/>
      <c r="F6682" s="1"/>
      <c r="G6682" s="1" t="s">
        <v>45</v>
      </c>
      <c r="H6682" s="1" t="s">
        <v>476</v>
      </c>
      <c r="I6682"/>
      <c r="J6682"/>
      <c r="K6682"/>
      <c r="L6682"/>
      <c r="M6682"/>
      <c r="N6682"/>
      <c r="O6682"/>
      <c r="Q6682" t="s">
        <v>25</v>
      </c>
      <c r="R6682" s="1"/>
      <c r="S6682" s="1"/>
      <c r="T6682" s="1" t="s">
        <v>457</v>
      </c>
      <c r="U6682" s="1" t="s">
        <v>33</v>
      </c>
      <c r="V6682" t="s">
        <v>29</v>
      </c>
      <c r="W6682"/>
      <c r="X6682" t="s">
        <v>30</v>
      </c>
    </row>
    <row r="6683" spans="2:24">
      <c r="B6683" s="2" t="s">
        <v>10071</v>
      </c>
      <c r="C6683" s="1">
        <v>8979124852</v>
      </c>
      <c r="D6683" s="1"/>
      <c r="E6683" s="1"/>
      <c r="F6683" s="1"/>
      <c r="G6683" s="1" t="s">
        <v>146</v>
      </c>
      <c r="H6683" s="1" t="s">
        <v>247</v>
      </c>
      <c r="I6683"/>
      <c r="J6683"/>
      <c r="K6683"/>
      <c r="L6683"/>
      <c r="M6683"/>
      <c r="N6683"/>
      <c r="O6683"/>
      <c r="Q6683" t="s">
        <v>25</v>
      </c>
      <c r="R6683" s="1" t="s">
        <v>10072</v>
      </c>
      <c r="S6683" s="1"/>
      <c r="T6683" s="1" t="s">
        <v>81</v>
      </c>
      <c r="U6683" s="1" t="s">
        <v>28</v>
      </c>
      <c r="V6683" t="s">
        <v>29</v>
      </c>
      <c r="W6683"/>
      <c r="X6683" t="s">
        <v>30</v>
      </c>
    </row>
    <row r="6684" spans="2:24">
      <c r="B6684" s="2" t="s">
        <v>10073</v>
      </c>
      <c r="C6684" s="1">
        <v>9542310714</v>
      </c>
      <c r="D6684" s="1"/>
      <c r="E6684" s="1"/>
      <c r="F6684" s="1"/>
      <c r="G6684" s="1" t="s">
        <v>146</v>
      </c>
      <c r="H6684" s="1" t="s">
        <v>331</v>
      </c>
      <c r="I6684"/>
      <c r="J6684"/>
      <c r="K6684"/>
      <c r="L6684"/>
      <c r="M6684"/>
      <c r="N6684"/>
      <c r="O6684"/>
      <c r="Q6684" t="s">
        <v>25</v>
      </c>
      <c r="R6684" s="1" t="s">
        <v>10074</v>
      </c>
      <c r="S6684" s="1"/>
      <c r="T6684" s="1" t="s">
        <v>4623</v>
      </c>
      <c r="U6684" s="1" t="s">
        <v>276</v>
      </c>
      <c r="V6684" t="s">
        <v>29</v>
      </c>
      <c r="W6684"/>
      <c r="X6684" t="s">
        <v>30</v>
      </c>
    </row>
    <row r="6685" spans="2:24">
      <c r="B6685" s="2" t="s">
        <v>10075</v>
      </c>
      <c r="C6685" s="1">
        <v>9622277088</v>
      </c>
      <c r="D6685" s="1"/>
      <c r="E6685" s="1"/>
      <c r="F6685" s="1"/>
      <c r="G6685" s="1" t="s">
        <v>2644</v>
      </c>
      <c r="H6685" s="1" t="s">
        <v>46</v>
      </c>
      <c r="I6685"/>
      <c r="J6685"/>
      <c r="K6685"/>
      <c r="L6685"/>
      <c r="M6685"/>
      <c r="N6685"/>
      <c r="O6685"/>
      <c r="Q6685" t="s">
        <v>25</v>
      </c>
      <c r="R6685" s="1" t="s">
        <v>10076</v>
      </c>
      <c r="S6685" s="1"/>
      <c r="T6685" s="1" t="s">
        <v>84</v>
      </c>
      <c r="U6685" s="1" t="s">
        <v>53</v>
      </c>
      <c r="V6685" t="s">
        <v>29</v>
      </c>
      <c r="W6685"/>
      <c r="X6685" t="s">
        <v>30</v>
      </c>
    </row>
    <row r="6686" spans="2:24">
      <c r="B6686" s="2" t="s">
        <v>10077</v>
      </c>
      <c r="C6686" s="1">
        <v>7069059005</v>
      </c>
      <c r="D6686" s="1"/>
      <c r="E6686" s="1"/>
      <c r="F6686" s="1"/>
      <c r="G6686" s="1" t="s">
        <v>45</v>
      </c>
      <c r="H6686" s="1" t="s">
        <v>331</v>
      </c>
      <c r="I6686"/>
      <c r="J6686"/>
      <c r="K6686"/>
      <c r="L6686"/>
      <c r="M6686"/>
      <c r="N6686"/>
      <c r="O6686"/>
      <c r="Q6686" t="s">
        <v>25</v>
      </c>
      <c r="R6686" s="1" t="s">
        <v>10078</v>
      </c>
      <c r="S6686" s="1"/>
      <c r="T6686" s="1" t="s">
        <v>965</v>
      </c>
      <c r="U6686" s="1" t="s">
        <v>116</v>
      </c>
      <c r="V6686" t="s">
        <v>29</v>
      </c>
      <c r="W6686"/>
      <c r="X6686" t="s">
        <v>30</v>
      </c>
    </row>
    <row r="6687" spans="2:24">
      <c r="B6687" s="2" t="s">
        <v>10079</v>
      </c>
      <c r="C6687" s="1">
        <v>9999788996</v>
      </c>
      <c r="D6687" s="1"/>
      <c r="E6687" s="1"/>
      <c r="F6687" s="1"/>
      <c r="G6687" s="1" t="s">
        <v>45</v>
      </c>
      <c r="H6687" s="1" t="s">
        <v>46</v>
      </c>
      <c r="I6687"/>
      <c r="J6687"/>
      <c r="K6687"/>
      <c r="L6687"/>
      <c r="M6687"/>
      <c r="N6687"/>
      <c r="O6687"/>
      <c r="Q6687" t="s">
        <v>25</v>
      </c>
      <c r="R6687" s="1"/>
      <c r="S6687" s="1"/>
      <c r="T6687" s="1" t="s">
        <v>73</v>
      </c>
      <c r="U6687" s="1" t="s">
        <v>53</v>
      </c>
      <c r="V6687" t="s">
        <v>29</v>
      </c>
      <c r="W6687"/>
      <c r="X6687" t="s">
        <v>30</v>
      </c>
    </row>
    <row r="6688" spans="2:24">
      <c r="B6688" s="2" t="s">
        <v>10080</v>
      </c>
      <c r="C6688" s="1">
        <v>9310734419</v>
      </c>
      <c r="D6688" s="1"/>
      <c r="E6688" s="1"/>
      <c r="F6688" s="1"/>
      <c r="G6688" s="1" t="s">
        <v>45</v>
      </c>
      <c r="H6688" s="1" t="s">
        <v>247</v>
      </c>
      <c r="I6688"/>
      <c r="J6688"/>
      <c r="K6688"/>
      <c r="L6688"/>
      <c r="M6688"/>
      <c r="N6688"/>
      <c r="O6688"/>
      <c r="Q6688" t="s">
        <v>25</v>
      </c>
      <c r="R6688" s="1"/>
      <c r="S6688" s="1"/>
      <c r="T6688" s="1" t="s">
        <v>356</v>
      </c>
      <c r="U6688" s="1" t="s">
        <v>78</v>
      </c>
      <c r="V6688" t="s">
        <v>29</v>
      </c>
      <c r="W6688"/>
      <c r="X6688" t="s">
        <v>30</v>
      </c>
    </row>
    <row r="6689" spans="2:24">
      <c r="B6689" s="2" t="s">
        <v>10081</v>
      </c>
      <c r="C6689" s="1">
        <v>9835091586</v>
      </c>
      <c r="D6689" s="1"/>
      <c r="E6689" s="1"/>
      <c r="F6689" s="1"/>
      <c r="G6689" s="1" t="s">
        <v>45</v>
      </c>
      <c r="H6689" s="1" t="s">
        <v>695</v>
      </c>
      <c r="I6689"/>
      <c r="J6689"/>
      <c r="K6689"/>
      <c r="L6689"/>
      <c r="M6689"/>
      <c r="N6689"/>
      <c r="O6689"/>
      <c r="Q6689" t="s">
        <v>25</v>
      </c>
      <c r="R6689" s="1" t="s">
        <v>10082</v>
      </c>
      <c r="S6689" s="1"/>
      <c r="T6689" s="1" t="s">
        <v>849</v>
      </c>
      <c r="U6689" s="1" t="s">
        <v>284</v>
      </c>
      <c r="V6689" t="s">
        <v>29</v>
      </c>
      <c r="W6689"/>
      <c r="X6689" t="s">
        <v>30</v>
      </c>
    </row>
    <row r="6690" spans="2:24">
      <c r="B6690" s="2" t="s">
        <v>10083</v>
      </c>
      <c r="C6690" s="1">
        <v>8756944120</v>
      </c>
      <c r="D6690" s="1"/>
      <c r="E6690" s="1"/>
      <c r="F6690" s="1"/>
      <c r="G6690" s="1" t="s">
        <v>146</v>
      </c>
      <c r="H6690" s="1" t="s">
        <v>331</v>
      </c>
      <c r="I6690"/>
      <c r="J6690"/>
      <c r="K6690"/>
      <c r="L6690"/>
      <c r="M6690"/>
      <c r="N6690"/>
      <c r="O6690"/>
      <c r="Q6690" t="s">
        <v>25</v>
      </c>
      <c r="R6690" s="1" t="s">
        <v>10084</v>
      </c>
      <c r="S6690" s="1"/>
      <c r="T6690" s="1" t="s">
        <v>211</v>
      </c>
      <c r="U6690" s="1" t="s">
        <v>33</v>
      </c>
      <c r="V6690" t="s">
        <v>29</v>
      </c>
      <c r="W6690"/>
      <c r="X6690" t="s">
        <v>30</v>
      </c>
    </row>
    <row r="6691" spans="2:24">
      <c r="B6691" s="2" t="s">
        <v>10085</v>
      </c>
      <c r="C6691" s="1">
        <v>8400308631</v>
      </c>
      <c r="D6691" s="1"/>
      <c r="E6691" s="1"/>
      <c r="F6691" s="1"/>
      <c r="G6691" s="1" t="s">
        <v>146</v>
      </c>
      <c r="H6691" s="1" t="s">
        <v>247</v>
      </c>
      <c r="I6691"/>
      <c r="J6691"/>
      <c r="K6691"/>
      <c r="L6691"/>
      <c r="M6691"/>
      <c r="N6691"/>
      <c r="O6691"/>
      <c r="Q6691" t="s">
        <v>25</v>
      </c>
      <c r="R6691" s="1"/>
      <c r="S6691" s="1"/>
      <c r="T6691" s="1" t="s">
        <v>457</v>
      </c>
      <c r="U6691" s="1" t="s">
        <v>33</v>
      </c>
      <c r="V6691" t="s">
        <v>29</v>
      </c>
      <c r="W6691"/>
      <c r="X6691" t="s">
        <v>30</v>
      </c>
    </row>
    <row r="6692" spans="2:24">
      <c r="B6692" s="2" t="s">
        <v>10086</v>
      </c>
      <c r="C6692" s="1">
        <v>9312814161</v>
      </c>
      <c r="D6692" s="1"/>
      <c r="E6692" s="1"/>
      <c r="F6692" s="1"/>
      <c r="G6692" s="1" t="s">
        <v>45</v>
      </c>
      <c r="H6692" s="1" t="s">
        <v>476</v>
      </c>
      <c r="I6692"/>
      <c r="J6692"/>
      <c r="K6692"/>
      <c r="L6692"/>
      <c r="M6692"/>
      <c r="N6692"/>
      <c r="O6692"/>
      <c r="Q6692" t="s">
        <v>25</v>
      </c>
      <c r="R6692" s="1" t="s">
        <v>10087</v>
      </c>
      <c r="S6692" s="1"/>
      <c r="T6692" s="1" t="s">
        <v>39</v>
      </c>
      <c r="U6692" s="1" t="s">
        <v>28</v>
      </c>
      <c r="V6692" t="s">
        <v>29</v>
      </c>
      <c r="W6692"/>
      <c r="X6692" t="s">
        <v>30</v>
      </c>
    </row>
    <row r="6693" spans="2:24">
      <c r="B6693" s="2" t="s">
        <v>10088</v>
      </c>
      <c r="C6693" s="1">
        <v>9023364067</v>
      </c>
      <c r="D6693" s="1"/>
      <c r="E6693" s="1"/>
      <c r="F6693" s="1"/>
      <c r="G6693" s="1" t="s">
        <v>72</v>
      </c>
      <c r="H6693" s="1" t="s">
        <v>1065</v>
      </c>
      <c r="I6693"/>
      <c r="J6693"/>
      <c r="K6693"/>
      <c r="L6693"/>
      <c r="M6693"/>
      <c r="N6693"/>
      <c r="O6693"/>
      <c r="Q6693" t="s">
        <v>25</v>
      </c>
      <c r="R6693" s="1" t="s">
        <v>10089</v>
      </c>
      <c r="S6693" s="1"/>
      <c r="T6693" s="1" t="s">
        <v>255</v>
      </c>
      <c r="U6693" s="1" t="s">
        <v>116</v>
      </c>
      <c r="V6693" t="s">
        <v>29</v>
      </c>
      <c r="W6693"/>
      <c r="X6693" t="s">
        <v>30</v>
      </c>
    </row>
    <row r="6694" spans="2:24">
      <c r="B6694" s="2" t="s">
        <v>10090</v>
      </c>
      <c r="C6694" s="1">
        <v>9769091817</v>
      </c>
      <c r="D6694" s="1"/>
      <c r="E6694" s="1"/>
      <c r="F6694" s="1"/>
      <c r="G6694" s="1" t="s">
        <v>146</v>
      </c>
      <c r="H6694" s="1" t="s">
        <v>331</v>
      </c>
      <c r="I6694"/>
      <c r="J6694"/>
      <c r="K6694"/>
      <c r="L6694"/>
      <c r="M6694"/>
      <c r="N6694"/>
      <c r="O6694"/>
      <c r="Q6694" t="s">
        <v>25</v>
      </c>
      <c r="R6694" s="1" t="s">
        <v>10091</v>
      </c>
      <c r="S6694" s="1"/>
      <c r="T6694" s="1" t="s">
        <v>457</v>
      </c>
      <c r="U6694" s="1" t="s">
        <v>33</v>
      </c>
      <c r="V6694" t="s">
        <v>29</v>
      </c>
      <c r="W6694"/>
      <c r="X6694" t="s">
        <v>30</v>
      </c>
    </row>
    <row r="6695" spans="2:24">
      <c r="B6695" s="2" t="s">
        <v>10092</v>
      </c>
      <c r="C6695" s="1">
        <v>9810623451</v>
      </c>
      <c r="D6695" s="1"/>
      <c r="E6695" s="1"/>
      <c r="F6695" s="1"/>
      <c r="G6695" s="1" t="s">
        <v>146</v>
      </c>
      <c r="H6695" s="1" t="s">
        <v>247</v>
      </c>
      <c r="I6695"/>
      <c r="J6695"/>
      <c r="K6695"/>
      <c r="L6695"/>
      <c r="M6695"/>
      <c r="N6695"/>
      <c r="O6695"/>
      <c r="Q6695" t="s">
        <v>25</v>
      </c>
      <c r="R6695" s="1"/>
      <c r="S6695" s="1"/>
      <c r="T6695" s="1" t="s">
        <v>301</v>
      </c>
      <c r="U6695" s="1" t="s">
        <v>53</v>
      </c>
      <c r="V6695" t="s">
        <v>29</v>
      </c>
      <c r="W6695"/>
      <c r="X6695" t="s">
        <v>30</v>
      </c>
    </row>
    <row r="6696" spans="2:24">
      <c r="B6696" s="2" t="s">
        <v>10093</v>
      </c>
      <c r="C6696" s="1">
        <v>9810185790</v>
      </c>
      <c r="D6696" s="1"/>
      <c r="E6696" s="1"/>
      <c r="F6696" s="1"/>
      <c r="G6696" s="1" t="s">
        <v>146</v>
      </c>
      <c r="H6696" s="1" t="s">
        <v>247</v>
      </c>
      <c r="I6696"/>
      <c r="J6696"/>
      <c r="K6696"/>
      <c r="L6696"/>
      <c r="M6696"/>
      <c r="N6696"/>
      <c r="O6696"/>
      <c r="Q6696" t="s">
        <v>25</v>
      </c>
      <c r="R6696" s="1" t="s">
        <v>10094</v>
      </c>
      <c r="S6696" s="1"/>
      <c r="T6696" s="1" t="s">
        <v>301</v>
      </c>
      <c r="U6696" s="1" t="s">
        <v>53</v>
      </c>
      <c r="V6696" t="s">
        <v>29</v>
      </c>
      <c r="W6696"/>
      <c r="X6696" t="s">
        <v>30</v>
      </c>
    </row>
    <row r="6697" spans="2:24">
      <c r="B6697" s="2" t="s">
        <v>10095</v>
      </c>
      <c r="C6697" s="1">
        <v>9414467390</v>
      </c>
      <c r="D6697" s="1"/>
      <c r="E6697" s="1"/>
      <c r="F6697" s="1"/>
      <c r="G6697" s="1" t="s">
        <v>146</v>
      </c>
      <c r="H6697" s="1" t="s">
        <v>331</v>
      </c>
      <c r="I6697"/>
      <c r="J6697"/>
      <c r="K6697"/>
      <c r="L6697"/>
      <c r="M6697"/>
      <c r="N6697"/>
      <c r="O6697"/>
      <c r="Q6697" t="s">
        <v>25</v>
      </c>
      <c r="R6697" s="1"/>
      <c r="S6697" s="1"/>
      <c r="T6697" s="1" t="s">
        <v>47</v>
      </c>
      <c r="U6697" s="1" t="s">
        <v>43</v>
      </c>
      <c r="V6697" t="s">
        <v>29</v>
      </c>
      <c r="W6697"/>
      <c r="X6697" t="s">
        <v>30</v>
      </c>
    </row>
    <row r="6698" spans="2:24">
      <c r="B6698" s="2" t="s">
        <v>10096</v>
      </c>
      <c r="C6698" s="1">
        <v>9671044500</v>
      </c>
      <c r="D6698" s="1"/>
      <c r="E6698" s="1"/>
      <c r="F6698" s="1"/>
      <c r="G6698" s="1" t="s">
        <v>146</v>
      </c>
      <c r="H6698" s="1" t="s">
        <v>331</v>
      </c>
      <c r="I6698"/>
      <c r="J6698"/>
      <c r="K6698"/>
      <c r="L6698"/>
      <c r="M6698"/>
      <c r="N6698"/>
      <c r="O6698"/>
      <c r="Q6698" t="s">
        <v>25</v>
      </c>
      <c r="R6698" s="1" t="s">
        <v>10097</v>
      </c>
      <c r="S6698" s="1"/>
      <c r="T6698" s="1" t="s">
        <v>1420</v>
      </c>
      <c r="U6698" s="1" t="s">
        <v>78</v>
      </c>
      <c r="V6698" t="s">
        <v>29</v>
      </c>
      <c r="W6698"/>
      <c r="X6698" t="s">
        <v>30</v>
      </c>
    </row>
    <row r="6699" spans="2:24">
      <c r="B6699" s="2" t="s">
        <v>10098</v>
      </c>
      <c r="C6699" s="1">
        <v>9463020205</v>
      </c>
      <c r="D6699" s="1"/>
      <c r="E6699" s="1"/>
      <c r="F6699" s="1"/>
      <c r="G6699" s="1" t="s">
        <v>146</v>
      </c>
      <c r="H6699" s="1" t="s">
        <v>1268</v>
      </c>
      <c r="I6699"/>
      <c r="J6699"/>
      <c r="K6699"/>
      <c r="L6699"/>
      <c r="M6699"/>
      <c r="N6699"/>
      <c r="O6699"/>
      <c r="Q6699" t="s">
        <v>25</v>
      </c>
      <c r="R6699" s="1" t="s">
        <v>10099</v>
      </c>
      <c r="S6699" s="1"/>
      <c r="T6699" s="1" t="s">
        <v>463</v>
      </c>
      <c r="U6699" s="1" t="s">
        <v>78</v>
      </c>
      <c r="V6699" t="s">
        <v>29</v>
      </c>
      <c r="W6699"/>
      <c r="X6699" t="s">
        <v>30</v>
      </c>
    </row>
    <row r="6700" spans="2:24">
      <c r="B6700" s="2" t="s">
        <v>10100</v>
      </c>
      <c r="C6700" s="1">
        <v>7829940042</v>
      </c>
      <c r="D6700" s="1"/>
      <c r="E6700" s="1"/>
      <c r="F6700" s="1"/>
      <c r="G6700" s="1" t="s">
        <v>146</v>
      </c>
      <c r="H6700" s="1" t="s">
        <v>247</v>
      </c>
      <c r="I6700"/>
      <c r="J6700"/>
      <c r="K6700"/>
      <c r="L6700"/>
      <c r="M6700"/>
      <c r="N6700"/>
      <c r="O6700"/>
      <c r="Q6700" t="s">
        <v>25</v>
      </c>
      <c r="R6700" s="1" t="s">
        <v>10101</v>
      </c>
      <c r="S6700" s="1"/>
      <c r="T6700" s="1" t="s">
        <v>590</v>
      </c>
      <c r="U6700" s="1" t="s">
        <v>33</v>
      </c>
      <c r="V6700" t="s">
        <v>29</v>
      </c>
      <c r="W6700"/>
      <c r="X6700" t="s">
        <v>30</v>
      </c>
    </row>
    <row r="6701" spans="2:24">
      <c r="B6701" s="2" t="s">
        <v>10102</v>
      </c>
      <c r="C6701" s="1">
        <v>9414019580</v>
      </c>
      <c r="D6701" s="1"/>
      <c r="E6701" s="1"/>
      <c r="F6701" s="1"/>
      <c r="G6701" s="1" t="s">
        <v>146</v>
      </c>
      <c r="H6701" s="1" t="s">
        <v>247</v>
      </c>
      <c r="I6701"/>
      <c r="J6701"/>
      <c r="K6701"/>
      <c r="L6701"/>
      <c r="M6701"/>
      <c r="N6701"/>
      <c r="O6701"/>
      <c r="Q6701" t="s">
        <v>25</v>
      </c>
      <c r="R6701" s="1" t="s">
        <v>10103</v>
      </c>
      <c r="S6701" s="1"/>
      <c r="T6701" s="1" t="s">
        <v>86</v>
      </c>
      <c r="U6701" s="1" t="s">
        <v>43</v>
      </c>
      <c r="V6701" t="s">
        <v>29</v>
      </c>
      <c r="W6701"/>
      <c r="X6701" t="s">
        <v>30</v>
      </c>
    </row>
    <row r="6702" spans="2:24">
      <c r="B6702" s="2" t="s">
        <v>10104</v>
      </c>
      <c r="C6702" s="1">
        <v>9646100200</v>
      </c>
      <c r="D6702" s="1"/>
      <c r="E6702" s="1"/>
      <c r="F6702" s="1"/>
      <c r="G6702" s="1" t="s">
        <v>45</v>
      </c>
      <c r="H6702" s="1" t="s">
        <v>57</v>
      </c>
      <c r="I6702"/>
      <c r="J6702"/>
      <c r="K6702"/>
      <c r="L6702"/>
      <c r="M6702"/>
      <c r="N6702"/>
      <c r="O6702"/>
      <c r="Q6702" t="s">
        <v>25</v>
      </c>
      <c r="R6702" s="1" t="s">
        <v>10105</v>
      </c>
      <c r="S6702" s="1"/>
      <c r="T6702" s="1" t="s">
        <v>10106</v>
      </c>
      <c r="U6702" s="1" t="s">
        <v>90</v>
      </c>
      <c r="V6702" t="s">
        <v>29</v>
      </c>
      <c r="W6702"/>
      <c r="X6702" t="s">
        <v>30</v>
      </c>
    </row>
    <row r="6703" spans="2:24">
      <c r="B6703" s="2" t="s">
        <v>10107</v>
      </c>
      <c r="C6703" s="1">
        <v>9050251555</v>
      </c>
      <c r="D6703" s="1"/>
      <c r="E6703" s="1"/>
      <c r="F6703" s="1"/>
      <c r="G6703" s="1" t="s">
        <v>146</v>
      </c>
      <c r="H6703" s="1" t="s">
        <v>331</v>
      </c>
      <c r="I6703"/>
      <c r="J6703"/>
      <c r="K6703"/>
      <c r="L6703"/>
      <c r="M6703"/>
      <c r="N6703"/>
      <c r="O6703"/>
      <c r="Q6703" t="s">
        <v>25</v>
      </c>
      <c r="R6703" s="1"/>
      <c r="S6703" s="1"/>
      <c r="T6703" s="1" t="s">
        <v>608</v>
      </c>
      <c r="U6703" s="1" t="s">
        <v>78</v>
      </c>
      <c r="V6703" t="s">
        <v>29</v>
      </c>
      <c r="W6703"/>
      <c r="X6703" t="s">
        <v>30</v>
      </c>
    </row>
    <row r="6704" spans="2:24">
      <c r="B6704" s="2" t="s">
        <v>10108</v>
      </c>
      <c r="C6704" s="1">
        <v>9717533325</v>
      </c>
      <c r="D6704" s="1"/>
      <c r="E6704" s="1"/>
      <c r="F6704" s="1"/>
      <c r="G6704" s="1" t="s">
        <v>56</v>
      </c>
      <c r="H6704" s="1" t="s">
        <v>476</v>
      </c>
      <c r="I6704"/>
      <c r="J6704"/>
      <c r="K6704"/>
      <c r="L6704"/>
      <c r="M6704"/>
      <c r="N6704"/>
      <c r="O6704"/>
      <c r="Q6704" t="s">
        <v>25</v>
      </c>
      <c r="R6704" s="1"/>
      <c r="S6704" s="1"/>
      <c r="T6704" s="1" t="s">
        <v>382</v>
      </c>
      <c r="U6704" s="1" t="s">
        <v>53</v>
      </c>
      <c r="V6704" t="s">
        <v>29</v>
      </c>
      <c r="W6704"/>
      <c r="X6704" t="s">
        <v>30</v>
      </c>
    </row>
    <row r="6705" spans="2:24">
      <c r="B6705" s="2" t="s">
        <v>10109</v>
      </c>
      <c r="C6705" s="1">
        <v>9971594678</v>
      </c>
      <c r="D6705" s="1"/>
      <c r="E6705" s="1"/>
      <c r="F6705" s="1"/>
      <c r="G6705" s="1" t="s">
        <v>56</v>
      </c>
      <c r="H6705" s="1" t="s">
        <v>476</v>
      </c>
      <c r="I6705"/>
      <c r="J6705"/>
      <c r="K6705"/>
      <c r="L6705"/>
      <c r="M6705"/>
      <c r="N6705"/>
      <c r="O6705"/>
      <c r="Q6705" t="s">
        <v>25</v>
      </c>
      <c r="R6705" s="1"/>
      <c r="S6705" s="1"/>
      <c r="T6705" s="1" t="s">
        <v>789</v>
      </c>
      <c r="U6705" s="1" t="s">
        <v>53</v>
      </c>
      <c r="V6705" t="s">
        <v>29</v>
      </c>
      <c r="W6705"/>
      <c r="X6705" t="s">
        <v>30</v>
      </c>
    </row>
    <row r="6706" spans="2:24">
      <c r="B6706" s="2" t="s">
        <v>10110</v>
      </c>
      <c r="C6706" s="1">
        <f>918510038419</f>
        <v>918510038419</v>
      </c>
      <c r="D6706" s="1"/>
      <c r="E6706" s="1"/>
      <c r="F6706" s="1"/>
      <c r="G6706" s="1" t="s">
        <v>146</v>
      </c>
      <c r="H6706" s="1" t="s">
        <v>331</v>
      </c>
      <c r="I6706"/>
      <c r="J6706"/>
      <c r="K6706"/>
      <c r="L6706"/>
      <c r="M6706"/>
      <c r="N6706"/>
      <c r="O6706"/>
      <c r="Q6706" t="s">
        <v>25</v>
      </c>
      <c r="R6706" s="1" t="s">
        <v>10111</v>
      </c>
      <c r="S6706" s="1"/>
      <c r="T6706" s="1" t="s">
        <v>39</v>
      </c>
      <c r="U6706" s="1" t="s">
        <v>28</v>
      </c>
      <c r="V6706" t="s">
        <v>29</v>
      </c>
      <c r="W6706"/>
      <c r="X6706" t="s">
        <v>30</v>
      </c>
    </row>
    <row r="6707" spans="2:24">
      <c r="B6707" s="2" t="s">
        <v>10112</v>
      </c>
      <c r="C6707" s="1">
        <v>9466771487</v>
      </c>
      <c r="D6707" s="1"/>
      <c r="E6707" s="1"/>
      <c r="F6707" s="1"/>
      <c r="G6707" s="1" t="s">
        <v>146</v>
      </c>
      <c r="H6707" s="1" t="s">
        <v>331</v>
      </c>
      <c r="I6707"/>
      <c r="J6707"/>
      <c r="K6707"/>
      <c r="L6707"/>
      <c r="M6707"/>
      <c r="N6707"/>
      <c r="O6707"/>
      <c r="Q6707" t="s">
        <v>25</v>
      </c>
      <c r="R6707" s="1" t="s">
        <v>10113</v>
      </c>
      <c r="S6707" s="1"/>
      <c r="T6707" s="1" t="s">
        <v>271</v>
      </c>
      <c r="U6707" s="1" t="s">
        <v>78</v>
      </c>
      <c r="V6707" t="s">
        <v>29</v>
      </c>
      <c r="W6707"/>
      <c r="X6707" t="s">
        <v>30</v>
      </c>
    </row>
    <row r="6708" spans="2:24">
      <c r="B6708" s="2" t="s">
        <v>10114</v>
      </c>
      <c r="C6708" s="1">
        <v>9654466883</v>
      </c>
      <c r="D6708" s="1"/>
      <c r="E6708" s="1"/>
      <c r="F6708" s="1"/>
      <c r="G6708" s="1" t="s">
        <v>146</v>
      </c>
      <c r="H6708" s="1" t="s">
        <v>247</v>
      </c>
      <c r="I6708"/>
      <c r="J6708"/>
      <c r="K6708"/>
      <c r="L6708"/>
      <c r="M6708"/>
      <c r="N6708"/>
      <c r="O6708"/>
      <c r="Q6708" t="s">
        <v>25</v>
      </c>
      <c r="R6708" s="1"/>
      <c r="S6708" s="1"/>
      <c r="T6708" s="1" t="s">
        <v>73</v>
      </c>
      <c r="U6708" s="1" t="s">
        <v>53</v>
      </c>
      <c r="V6708" t="s">
        <v>29</v>
      </c>
      <c r="W6708"/>
      <c r="X6708" t="s">
        <v>30</v>
      </c>
    </row>
    <row r="6709" spans="2:24">
      <c r="B6709" s="2" t="s">
        <v>10115</v>
      </c>
      <c r="C6709" s="1">
        <v>9213160195</v>
      </c>
      <c r="D6709" s="1"/>
      <c r="E6709" s="1"/>
      <c r="F6709" s="1"/>
      <c r="G6709" s="1" t="s">
        <v>146</v>
      </c>
      <c r="H6709" s="1" t="s">
        <v>476</v>
      </c>
      <c r="I6709"/>
      <c r="J6709"/>
      <c r="K6709"/>
      <c r="L6709"/>
      <c r="M6709"/>
      <c r="N6709"/>
      <c r="O6709"/>
      <c r="Q6709" t="s">
        <v>25</v>
      </c>
      <c r="R6709" s="1" t="s">
        <v>10116</v>
      </c>
      <c r="S6709" s="1"/>
      <c r="T6709" s="1" t="s">
        <v>820</v>
      </c>
      <c r="U6709" s="1" t="s">
        <v>53</v>
      </c>
      <c r="V6709" t="s">
        <v>29</v>
      </c>
      <c r="W6709"/>
      <c r="X6709" t="s">
        <v>30</v>
      </c>
    </row>
    <row r="6710" spans="2:24">
      <c r="B6710" s="2" t="s">
        <v>10117</v>
      </c>
      <c r="C6710" s="1">
        <v>9253448001</v>
      </c>
      <c r="D6710" s="1"/>
      <c r="E6710" s="1"/>
      <c r="F6710" s="1"/>
      <c r="G6710" s="1" t="s">
        <v>45</v>
      </c>
      <c r="H6710" s="1" t="s">
        <v>247</v>
      </c>
      <c r="I6710"/>
      <c r="J6710"/>
      <c r="K6710"/>
      <c r="L6710"/>
      <c r="M6710"/>
      <c r="N6710"/>
      <c r="O6710"/>
      <c r="Q6710" t="s">
        <v>25</v>
      </c>
      <c r="R6710" s="1" t="s">
        <v>10118</v>
      </c>
      <c r="S6710" s="1"/>
      <c r="T6710" s="1" t="s">
        <v>10119</v>
      </c>
      <c r="U6710" s="1" t="s">
        <v>78</v>
      </c>
      <c r="V6710" t="s">
        <v>29</v>
      </c>
      <c r="W6710"/>
      <c r="X6710" t="s">
        <v>30</v>
      </c>
    </row>
    <row r="6711" spans="2:24">
      <c r="B6711" s="2" t="s">
        <v>10120</v>
      </c>
      <c r="C6711" s="1">
        <v>9068644065</v>
      </c>
      <c r="D6711" s="1"/>
      <c r="E6711" s="1"/>
      <c r="F6711" s="1"/>
      <c r="G6711" s="1" t="s">
        <v>146</v>
      </c>
      <c r="H6711" s="1" t="s">
        <v>476</v>
      </c>
      <c r="I6711"/>
      <c r="J6711"/>
      <c r="K6711"/>
      <c r="L6711"/>
      <c r="M6711"/>
      <c r="N6711"/>
      <c r="O6711"/>
      <c r="Q6711" t="s">
        <v>25</v>
      </c>
      <c r="R6711" s="1" t="s">
        <v>10121</v>
      </c>
      <c r="S6711" s="1"/>
      <c r="T6711" s="1" t="s">
        <v>8997</v>
      </c>
      <c r="U6711" s="1" t="s">
        <v>28</v>
      </c>
      <c r="V6711" t="s">
        <v>29</v>
      </c>
      <c r="W6711"/>
      <c r="X6711" t="s">
        <v>30</v>
      </c>
    </row>
    <row r="6712" spans="2:24">
      <c r="B6712" s="2" t="s">
        <v>10122</v>
      </c>
      <c r="C6712" s="1">
        <v>9999975783</v>
      </c>
      <c r="D6712" s="1"/>
      <c r="E6712" s="1"/>
      <c r="F6712" s="1"/>
      <c r="G6712" s="1" t="s">
        <v>45</v>
      </c>
      <c r="H6712" s="1" t="s">
        <v>57</v>
      </c>
      <c r="I6712"/>
      <c r="J6712"/>
      <c r="K6712"/>
      <c r="L6712"/>
      <c r="M6712"/>
      <c r="N6712"/>
      <c r="O6712"/>
      <c r="Q6712" t="s">
        <v>25</v>
      </c>
      <c r="R6712" s="1"/>
      <c r="S6712" s="1"/>
      <c r="T6712" s="1" t="s">
        <v>789</v>
      </c>
      <c r="U6712" s="1" t="s">
        <v>53</v>
      </c>
      <c r="V6712" t="s">
        <v>29</v>
      </c>
      <c r="W6712"/>
      <c r="X6712" t="s">
        <v>30</v>
      </c>
    </row>
    <row r="6713" spans="2:24">
      <c r="B6713" s="2" t="s">
        <v>10123</v>
      </c>
      <c r="C6713" s="1">
        <v>9414156930</v>
      </c>
      <c r="D6713" s="1"/>
      <c r="E6713" s="1"/>
      <c r="F6713" s="1"/>
      <c r="G6713" s="1" t="s">
        <v>146</v>
      </c>
      <c r="H6713" s="1" t="s">
        <v>247</v>
      </c>
      <c r="I6713"/>
      <c r="J6713"/>
      <c r="K6713"/>
      <c r="L6713"/>
      <c r="M6713"/>
      <c r="N6713"/>
      <c r="O6713"/>
      <c r="Q6713" t="s">
        <v>25</v>
      </c>
      <c r="R6713" s="1"/>
      <c r="S6713" s="1"/>
      <c r="T6713" s="1" t="s">
        <v>950</v>
      </c>
      <c r="U6713" s="1" t="s">
        <v>43</v>
      </c>
      <c r="V6713" t="s">
        <v>29</v>
      </c>
      <c r="W6713"/>
      <c r="X6713" t="s">
        <v>30</v>
      </c>
    </row>
    <row r="6714" spans="2:24">
      <c r="B6714" s="2" t="s">
        <v>10124</v>
      </c>
      <c r="C6714" s="1">
        <v>9429080315</v>
      </c>
      <c r="D6714" s="1"/>
      <c r="E6714" s="1"/>
      <c r="F6714" s="1"/>
      <c r="G6714" s="1" t="s">
        <v>146</v>
      </c>
      <c r="H6714" s="1" t="s">
        <v>46</v>
      </c>
      <c r="I6714"/>
      <c r="J6714"/>
      <c r="K6714"/>
      <c r="L6714"/>
      <c r="M6714"/>
      <c r="N6714"/>
      <c r="O6714"/>
      <c r="Q6714" t="s">
        <v>25</v>
      </c>
      <c r="R6714" s="1"/>
      <c r="S6714" s="1"/>
      <c r="T6714" s="1" t="s">
        <v>118</v>
      </c>
      <c r="U6714" s="1" t="s">
        <v>116</v>
      </c>
      <c r="V6714" t="s">
        <v>29</v>
      </c>
      <c r="W6714"/>
      <c r="X6714" t="s">
        <v>30</v>
      </c>
    </row>
    <row r="6715" spans="2:24">
      <c r="B6715" s="2" t="s">
        <v>10125</v>
      </c>
      <c r="C6715" s="1">
        <v>7999261412</v>
      </c>
      <c r="D6715" s="1"/>
      <c r="E6715" s="1"/>
      <c r="F6715" s="1"/>
      <c r="G6715" s="1" t="s">
        <v>146</v>
      </c>
      <c r="H6715" s="1" t="s">
        <v>247</v>
      </c>
      <c r="I6715"/>
      <c r="J6715"/>
      <c r="K6715"/>
      <c r="L6715"/>
      <c r="M6715"/>
      <c r="N6715"/>
      <c r="O6715"/>
      <c r="Q6715" t="s">
        <v>25</v>
      </c>
      <c r="R6715" s="1"/>
      <c r="S6715" s="1"/>
      <c r="T6715" s="1" t="s">
        <v>110</v>
      </c>
      <c r="U6715" s="1" t="s">
        <v>105</v>
      </c>
      <c r="V6715" t="s">
        <v>29</v>
      </c>
      <c r="W6715"/>
      <c r="X6715" t="s">
        <v>30</v>
      </c>
    </row>
    <row r="6716" spans="2:24">
      <c r="B6716" s="2" t="s">
        <v>10126</v>
      </c>
      <c r="C6716" s="1">
        <v>7677166429</v>
      </c>
      <c r="D6716" s="1"/>
      <c r="E6716" s="1"/>
      <c r="F6716" s="1"/>
      <c r="G6716" s="1" t="s">
        <v>56</v>
      </c>
      <c r="H6716" s="1" t="s">
        <v>476</v>
      </c>
      <c r="I6716"/>
      <c r="J6716"/>
      <c r="K6716"/>
      <c r="L6716"/>
      <c r="M6716"/>
      <c r="N6716"/>
      <c r="O6716"/>
      <c r="Q6716" t="s">
        <v>25</v>
      </c>
      <c r="R6716" s="1"/>
      <c r="S6716" s="1"/>
      <c r="T6716" s="1" t="s">
        <v>849</v>
      </c>
      <c r="U6716" s="1" t="s">
        <v>284</v>
      </c>
      <c r="V6716" t="s">
        <v>29</v>
      </c>
      <c r="W6716"/>
      <c r="X6716" t="s">
        <v>30</v>
      </c>
    </row>
    <row r="6717" spans="2:24">
      <c r="B6717" s="2" t="s">
        <v>10127</v>
      </c>
      <c r="C6717" s="1">
        <v>6207673573</v>
      </c>
      <c r="D6717" s="1"/>
      <c r="E6717" s="1"/>
      <c r="F6717" s="1"/>
      <c r="G6717" s="1" t="s">
        <v>146</v>
      </c>
      <c r="H6717" s="1" t="s">
        <v>247</v>
      </c>
      <c r="I6717"/>
      <c r="J6717"/>
      <c r="K6717"/>
      <c r="L6717"/>
      <c r="M6717"/>
      <c r="N6717"/>
      <c r="O6717"/>
      <c r="Q6717" t="s">
        <v>25</v>
      </c>
      <c r="R6717" s="1"/>
      <c r="S6717" s="1"/>
      <c r="T6717" s="1" t="s">
        <v>2672</v>
      </c>
      <c r="U6717" s="1" t="s">
        <v>284</v>
      </c>
      <c r="V6717" t="s">
        <v>29</v>
      </c>
      <c r="W6717"/>
      <c r="X6717" t="s">
        <v>30</v>
      </c>
    </row>
    <row r="6718" spans="2:24">
      <c r="B6718" s="2" t="s">
        <v>10128</v>
      </c>
      <c r="C6718" s="1">
        <v>8726619188</v>
      </c>
      <c r="D6718" s="1"/>
      <c r="E6718" s="1"/>
      <c r="F6718" s="1"/>
      <c r="G6718" s="1" t="s">
        <v>146</v>
      </c>
      <c r="H6718" s="1" t="s">
        <v>247</v>
      </c>
      <c r="I6718"/>
      <c r="J6718"/>
      <c r="K6718"/>
      <c r="L6718"/>
      <c r="M6718"/>
      <c r="N6718"/>
      <c r="O6718"/>
      <c r="Q6718" t="s">
        <v>25</v>
      </c>
      <c r="R6718" s="1" t="s">
        <v>10129</v>
      </c>
      <c r="S6718" s="1"/>
      <c r="T6718" s="1" t="s">
        <v>3870</v>
      </c>
      <c r="U6718" s="1" t="s">
        <v>28</v>
      </c>
      <c r="V6718" t="s">
        <v>29</v>
      </c>
      <c r="W6718"/>
      <c r="X6718" t="s">
        <v>30</v>
      </c>
    </row>
    <row r="6719" spans="2:24">
      <c r="B6719" s="2" t="s">
        <v>10130</v>
      </c>
      <c r="C6719" s="1">
        <v>9635896389</v>
      </c>
      <c r="D6719" s="1"/>
      <c r="E6719" s="1"/>
      <c r="F6719" s="1"/>
      <c r="G6719" s="1" t="s">
        <v>146</v>
      </c>
      <c r="H6719" s="1" t="s">
        <v>247</v>
      </c>
      <c r="I6719"/>
      <c r="J6719"/>
      <c r="K6719"/>
      <c r="L6719"/>
      <c r="M6719"/>
      <c r="N6719"/>
      <c r="O6719"/>
      <c r="Q6719" t="s">
        <v>25</v>
      </c>
      <c r="R6719" s="1" t="s">
        <v>10131</v>
      </c>
      <c r="S6719" s="1"/>
      <c r="T6719" s="1" t="s">
        <v>389</v>
      </c>
      <c r="U6719" s="1" t="s">
        <v>70</v>
      </c>
      <c r="V6719" t="s">
        <v>29</v>
      </c>
      <c r="W6719"/>
      <c r="X6719" t="s">
        <v>30</v>
      </c>
    </row>
    <row r="6720" spans="2:24">
      <c r="B6720" s="2" t="s">
        <v>10132</v>
      </c>
      <c r="C6720" s="1">
        <v>9643544199</v>
      </c>
      <c r="D6720" s="1"/>
      <c r="E6720" s="1"/>
      <c r="F6720" s="1"/>
      <c r="G6720" s="1" t="s">
        <v>146</v>
      </c>
      <c r="H6720" s="1" t="s">
        <v>331</v>
      </c>
      <c r="I6720"/>
      <c r="J6720"/>
      <c r="K6720"/>
      <c r="L6720"/>
      <c r="M6720"/>
      <c r="N6720"/>
      <c r="O6720"/>
      <c r="Q6720" t="s">
        <v>25</v>
      </c>
      <c r="R6720" s="1"/>
      <c r="S6720" s="1"/>
      <c r="T6720" s="1" t="s">
        <v>301</v>
      </c>
      <c r="U6720" s="1" t="s">
        <v>53</v>
      </c>
      <c r="V6720" t="s">
        <v>29</v>
      </c>
      <c r="W6720"/>
      <c r="X6720" t="s">
        <v>30</v>
      </c>
    </row>
    <row r="6721" spans="2:24">
      <c r="B6721" s="2" t="s">
        <v>10133</v>
      </c>
      <c r="C6721" s="1">
        <f>919871051764</f>
        <v>919871051764</v>
      </c>
      <c r="D6721" s="1"/>
      <c r="E6721" s="1"/>
      <c r="F6721" s="1"/>
      <c r="G6721" s="1" t="s">
        <v>72</v>
      </c>
      <c r="H6721" s="1" t="s">
        <v>46</v>
      </c>
      <c r="I6721"/>
      <c r="J6721"/>
      <c r="K6721"/>
      <c r="L6721"/>
      <c r="M6721"/>
      <c r="N6721"/>
      <c r="O6721"/>
      <c r="Q6721" t="s">
        <v>25</v>
      </c>
      <c r="R6721" s="1" t="s">
        <v>10134</v>
      </c>
      <c r="S6721" s="1"/>
      <c r="T6721" s="1" t="s">
        <v>301</v>
      </c>
      <c r="U6721" s="1" t="s">
        <v>53</v>
      </c>
      <c r="V6721" t="s">
        <v>29</v>
      </c>
      <c r="W6721"/>
      <c r="X6721" t="s">
        <v>30</v>
      </c>
    </row>
    <row r="6722" spans="2:24">
      <c r="B6722" s="2" t="s">
        <v>10135</v>
      </c>
      <c r="C6722" s="1">
        <v>8955505931</v>
      </c>
      <c r="D6722" s="1"/>
      <c r="E6722" s="1"/>
      <c r="F6722" s="1"/>
      <c r="G6722" s="1" t="s">
        <v>45</v>
      </c>
      <c r="H6722" s="1" t="s">
        <v>57</v>
      </c>
      <c r="I6722"/>
      <c r="J6722"/>
      <c r="K6722"/>
      <c r="L6722"/>
      <c r="M6722"/>
      <c r="N6722"/>
      <c r="O6722"/>
      <c r="Q6722" t="s">
        <v>25</v>
      </c>
      <c r="R6722" s="1"/>
      <c r="S6722" s="1"/>
      <c r="T6722" s="1" t="s">
        <v>47</v>
      </c>
      <c r="U6722" s="1" t="s">
        <v>43</v>
      </c>
      <c r="V6722" t="s">
        <v>29</v>
      </c>
      <c r="W6722"/>
      <c r="X6722" t="s">
        <v>30</v>
      </c>
    </row>
    <row r="6723" spans="2:24">
      <c r="B6723" s="2" t="s">
        <v>10136</v>
      </c>
      <c r="C6723" s="1">
        <v>9892475586</v>
      </c>
      <c r="D6723" s="1"/>
      <c r="E6723" s="1"/>
      <c r="F6723" s="1"/>
      <c r="G6723" s="1" t="s">
        <v>146</v>
      </c>
      <c r="H6723" s="1" t="s">
        <v>331</v>
      </c>
      <c r="I6723"/>
      <c r="J6723"/>
      <c r="K6723"/>
      <c r="L6723"/>
      <c r="M6723"/>
      <c r="N6723"/>
      <c r="O6723"/>
      <c r="Q6723" t="s">
        <v>25</v>
      </c>
      <c r="R6723" s="1" t="s">
        <v>10137</v>
      </c>
      <c r="S6723" s="1"/>
      <c r="T6723" s="1" t="s">
        <v>211</v>
      </c>
      <c r="U6723" s="1" t="s">
        <v>33</v>
      </c>
      <c r="V6723" t="s">
        <v>29</v>
      </c>
      <c r="W6723"/>
      <c r="X6723" t="s">
        <v>30</v>
      </c>
    </row>
    <row r="6724" spans="2:24">
      <c r="B6724" s="2" t="s">
        <v>10138</v>
      </c>
      <c r="C6724" s="1">
        <v>9386870477</v>
      </c>
      <c r="D6724" s="1"/>
      <c r="E6724" s="1"/>
      <c r="F6724" s="1"/>
      <c r="G6724" s="1" t="s">
        <v>146</v>
      </c>
      <c r="H6724" s="1" t="s">
        <v>331</v>
      </c>
      <c r="I6724"/>
      <c r="J6724"/>
      <c r="K6724"/>
      <c r="L6724"/>
      <c r="M6724"/>
      <c r="N6724"/>
      <c r="O6724"/>
      <c r="Q6724" t="s">
        <v>25</v>
      </c>
      <c r="R6724" s="1"/>
      <c r="S6724" s="1"/>
      <c r="T6724" s="1" t="s">
        <v>849</v>
      </c>
      <c r="U6724" s="1" t="s">
        <v>284</v>
      </c>
      <c r="V6724" t="s">
        <v>29</v>
      </c>
      <c r="W6724"/>
      <c r="X6724" t="s">
        <v>30</v>
      </c>
    </row>
    <row r="6725" spans="2:24">
      <c r="B6725" s="2" t="s">
        <v>10139</v>
      </c>
      <c r="C6725" s="1">
        <v>9312437435</v>
      </c>
      <c r="D6725" s="1"/>
      <c r="E6725" s="1"/>
      <c r="F6725" s="1"/>
      <c r="G6725" s="1" t="s">
        <v>56</v>
      </c>
      <c r="H6725" s="1" t="s">
        <v>331</v>
      </c>
      <c r="I6725"/>
      <c r="J6725"/>
      <c r="K6725"/>
      <c r="L6725"/>
      <c r="M6725"/>
      <c r="N6725"/>
      <c r="O6725"/>
      <c r="Q6725" t="s">
        <v>25</v>
      </c>
      <c r="R6725" s="1"/>
      <c r="S6725" s="1"/>
      <c r="T6725" s="1" t="s">
        <v>356</v>
      </c>
      <c r="U6725" s="1" t="s">
        <v>78</v>
      </c>
      <c r="V6725" t="s">
        <v>29</v>
      </c>
      <c r="W6725"/>
      <c r="X6725" t="s">
        <v>30</v>
      </c>
    </row>
    <row r="6726" spans="2:24">
      <c r="B6726" s="2" t="s">
        <v>10140</v>
      </c>
      <c r="C6726" s="1">
        <v>9899682801</v>
      </c>
      <c r="D6726" s="1"/>
      <c r="E6726" s="1"/>
      <c r="F6726" s="1"/>
      <c r="G6726" s="1" t="s">
        <v>146</v>
      </c>
      <c r="H6726" s="1" t="s">
        <v>247</v>
      </c>
      <c r="I6726"/>
      <c r="J6726"/>
      <c r="K6726"/>
      <c r="L6726"/>
      <c r="M6726"/>
      <c r="N6726"/>
      <c r="O6726"/>
      <c r="Q6726" t="s">
        <v>25</v>
      </c>
      <c r="R6726" s="1" t="s">
        <v>10141</v>
      </c>
      <c r="S6726" s="1"/>
      <c r="T6726" s="1" t="s">
        <v>84</v>
      </c>
      <c r="U6726" s="1" t="s">
        <v>53</v>
      </c>
      <c r="V6726" t="s">
        <v>29</v>
      </c>
      <c r="W6726"/>
      <c r="X6726" t="s">
        <v>30</v>
      </c>
    </row>
    <row r="6727" spans="2:24">
      <c r="B6727" s="2" t="s">
        <v>10142</v>
      </c>
      <c r="C6727" s="1">
        <v>8439284209</v>
      </c>
      <c r="D6727" s="1"/>
      <c r="E6727" s="1"/>
      <c r="F6727" s="1"/>
      <c r="G6727" s="1" t="s">
        <v>146</v>
      </c>
      <c r="H6727" s="1" t="s">
        <v>247</v>
      </c>
      <c r="I6727"/>
      <c r="J6727"/>
      <c r="K6727"/>
      <c r="L6727"/>
      <c r="M6727"/>
      <c r="N6727"/>
      <c r="O6727"/>
      <c r="Q6727" t="s">
        <v>25</v>
      </c>
      <c r="R6727" s="1"/>
      <c r="S6727" s="1"/>
      <c r="T6727" s="1" t="s">
        <v>39</v>
      </c>
      <c r="U6727" s="1" t="s">
        <v>28</v>
      </c>
      <c r="V6727" t="s">
        <v>29</v>
      </c>
      <c r="W6727"/>
      <c r="X6727" t="s">
        <v>30</v>
      </c>
    </row>
    <row r="6728" spans="2:24">
      <c r="B6728" s="2" t="s">
        <v>10143</v>
      </c>
      <c r="C6728" s="1">
        <v>8883188888</v>
      </c>
      <c r="D6728" s="1"/>
      <c r="E6728" s="1"/>
      <c r="F6728" s="1"/>
      <c r="G6728" s="1" t="s">
        <v>146</v>
      </c>
      <c r="H6728" s="1" t="s">
        <v>331</v>
      </c>
      <c r="I6728"/>
      <c r="J6728"/>
      <c r="K6728"/>
      <c r="L6728"/>
      <c r="M6728"/>
      <c r="N6728"/>
      <c r="O6728"/>
      <c r="Q6728" t="s">
        <v>25</v>
      </c>
      <c r="R6728" s="1" t="s">
        <v>10144</v>
      </c>
      <c r="S6728" s="1"/>
      <c r="T6728" s="1" t="s">
        <v>99</v>
      </c>
      <c r="U6728" s="1" t="s">
        <v>43</v>
      </c>
      <c r="V6728" t="s">
        <v>29</v>
      </c>
      <c r="W6728"/>
      <c r="X6728" t="s">
        <v>30</v>
      </c>
    </row>
    <row r="6729" spans="2:24">
      <c r="B6729" s="2" t="s">
        <v>10145</v>
      </c>
      <c r="C6729" s="1">
        <v>9437438974</v>
      </c>
      <c r="D6729" s="1"/>
      <c r="E6729" s="1"/>
      <c r="F6729" s="1"/>
      <c r="G6729" s="1" t="s">
        <v>146</v>
      </c>
      <c r="H6729" s="1" t="s">
        <v>695</v>
      </c>
      <c r="I6729"/>
      <c r="J6729"/>
      <c r="K6729"/>
      <c r="L6729"/>
      <c r="M6729"/>
      <c r="N6729"/>
      <c r="O6729"/>
      <c r="Q6729" t="s">
        <v>25</v>
      </c>
      <c r="R6729" s="1"/>
      <c r="S6729" s="1"/>
      <c r="T6729" s="1" t="s">
        <v>1014</v>
      </c>
      <c r="U6729" s="1" t="s">
        <v>240</v>
      </c>
      <c r="V6729" t="s">
        <v>29</v>
      </c>
      <c r="W6729"/>
      <c r="X6729" t="s">
        <v>30</v>
      </c>
    </row>
    <row r="6730" spans="2:24">
      <c r="B6730" s="2" t="s">
        <v>10146</v>
      </c>
      <c r="C6730" s="1">
        <v>9411012880</v>
      </c>
      <c r="D6730" s="1"/>
      <c r="E6730" s="1"/>
      <c r="F6730" s="1"/>
      <c r="G6730" s="1" t="s">
        <v>146</v>
      </c>
      <c r="H6730" s="1" t="s">
        <v>331</v>
      </c>
      <c r="I6730"/>
      <c r="J6730"/>
      <c r="K6730"/>
      <c r="L6730"/>
      <c r="M6730"/>
      <c r="N6730"/>
      <c r="O6730"/>
      <c r="Q6730" t="s">
        <v>25</v>
      </c>
      <c r="R6730" s="1" t="s">
        <v>10147</v>
      </c>
      <c r="S6730" s="1"/>
      <c r="T6730" s="1" t="s">
        <v>6447</v>
      </c>
      <c r="U6730" s="1" t="s">
        <v>28</v>
      </c>
      <c r="V6730" t="s">
        <v>29</v>
      </c>
      <c r="W6730"/>
      <c r="X6730" t="s">
        <v>30</v>
      </c>
    </row>
    <row r="6731" spans="2:24">
      <c r="B6731" s="2" t="s">
        <v>10148</v>
      </c>
      <c r="C6731" s="1">
        <v>9034107706</v>
      </c>
      <c r="D6731" s="1"/>
      <c r="E6731" s="1"/>
      <c r="F6731" s="1"/>
      <c r="G6731" s="1" t="s">
        <v>146</v>
      </c>
      <c r="H6731" s="1" t="s">
        <v>331</v>
      </c>
      <c r="I6731"/>
      <c r="J6731"/>
      <c r="K6731"/>
      <c r="L6731"/>
      <c r="M6731"/>
      <c r="N6731"/>
      <c r="O6731"/>
      <c r="Q6731" t="s">
        <v>25</v>
      </c>
      <c r="R6731" s="1"/>
      <c r="S6731" s="1"/>
      <c r="T6731" s="1" t="s">
        <v>301</v>
      </c>
      <c r="U6731" s="1" t="s">
        <v>53</v>
      </c>
      <c r="V6731" t="s">
        <v>29</v>
      </c>
      <c r="W6731"/>
      <c r="X6731" t="s">
        <v>30</v>
      </c>
    </row>
    <row r="6732" spans="2:24">
      <c r="B6732" s="2" t="s">
        <v>10149</v>
      </c>
      <c r="C6732" s="1">
        <v>9588867790</v>
      </c>
      <c r="D6732" s="1"/>
      <c r="E6732" s="1"/>
      <c r="F6732" s="1"/>
      <c r="G6732" s="1" t="s">
        <v>146</v>
      </c>
      <c r="H6732" s="1" t="s">
        <v>331</v>
      </c>
      <c r="I6732"/>
      <c r="J6732"/>
      <c r="K6732"/>
      <c r="L6732"/>
      <c r="M6732"/>
      <c r="N6732"/>
      <c r="O6732"/>
      <c r="Q6732" t="s">
        <v>25</v>
      </c>
      <c r="R6732" s="1"/>
      <c r="S6732" s="1"/>
      <c r="T6732" s="1" t="s">
        <v>10150</v>
      </c>
      <c r="U6732" s="1" t="s">
        <v>116</v>
      </c>
      <c r="V6732" t="s">
        <v>29</v>
      </c>
      <c r="W6732"/>
      <c r="X6732" t="s">
        <v>30</v>
      </c>
    </row>
    <row r="6733" spans="2:24">
      <c r="B6733" s="2" t="s">
        <v>10151</v>
      </c>
      <c r="C6733" s="1">
        <v>9624922493</v>
      </c>
      <c r="D6733" s="1"/>
      <c r="E6733" s="1"/>
      <c r="F6733" s="1"/>
      <c r="G6733" s="1" t="s">
        <v>45</v>
      </c>
      <c r="H6733" s="1" t="s">
        <v>46</v>
      </c>
      <c r="I6733"/>
      <c r="J6733"/>
      <c r="K6733"/>
      <c r="L6733"/>
      <c r="M6733"/>
      <c r="N6733"/>
      <c r="O6733"/>
      <c r="Q6733" t="s">
        <v>25</v>
      </c>
      <c r="R6733" s="1"/>
      <c r="S6733" s="1"/>
      <c r="T6733" s="1" t="s">
        <v>115</v>
      </c>
      <c r="U6733" s="1" t="s">
        <v>116</v>
      </c>
      <c r="V6733" t="s">
        <v>29</v>
      </c>
      <c r="W6733"/>
      <c r="X6733" t="s">
        <v>30</v>
      </c>
    </row>
    <row r="6734" spans="2:24">
      <c r="B6734" s="2" t="s">
        <v>10152</v>
      </c>
      <c r="C6734" s="1">
        <v>9412648088</v>
      </c>
      <c r="D6734" s="1"/>
      <c r="E6734" s="1"/>
      <c r="F6734" s="1"/>
      <c r="G6734" s="1" t="s">
        <v>146</v>
      </c>
      <c r="H6734" s="1" t="s">
        <v>331</v>
      </c>
      <c r="I6734"/>
      <c r="J6734"/>
      <c r="K6734"/>
      <c r="L6734"/>
      <c r="M6734"/>
      <c r="N6734"/>
      <c r="O6734"/>
      <c r="Q6734" t="s">
        <v>25</v>
      </c>
      <c r="R6734" s="1"/>
      <c r="S6734" s="1"/>
      <c r="T6734" s="1" t="s">
        <v>410</v>
      </c>
      <c r="U6734" s="1" t="s">
        <v>28</v>
      </c>
      <c r="V6734" t="s">
        <v>29</v>
      </c>
      <c r="W6734"/>
      <c r="X6734" t="s">
        <v>30</v>
      </c>
    </row>
    <row r="6735" spans="2:24">
      <c r="B6735" s="2" t="s">
        <v>10153</v>
      </c>
      <c r="C6735" s="1">
        <v>9422219292</v>
      </c>
      <c r="D6735" s="1"/>
      <c r="E6735" s="1"/>
      <c r="F6735" s="1"/>
      <c r="G6735" s="1" t="s">
        <v>45</v>
      </c>
      <c r="H6735" s="1" t="s">
        <v>331</v>
      </c>
      <c r="I6735"/>
      <c r="J6735"/>
      <c r="K6735"/>
      <c r="L6735"/>
      <c r="M6735"/>
      <c r="N6735"/>
      <c r="O6735"/>
      <c r="Q6735" t="s">
        <v>25</v>
      </c>
      <c r="R6735" s="1" t="s">
        <v>10154</v>
      </c>
      <c r="S6735" s="1"/>
      <c r="T6735" s="1" t="s">
        <v>2999</v>
      </c>
      <c r="U6735" s="1" t="s">
        <v>33</v>
      </c>
      <c r="V6735" t="s">
        <v>29</v>
      </c>
      <c r="W6735"/>
      <c r="X6735" t="s">
        <v>30</v>
      </c>
    </row>
    <row r="6736" spans="2:24">
      <c r="B6736" s="2" t="s">
        <v>10155</v>
      </c>
      <c r="C6736" s="1">
        <v>9212420786</v>
      </c>
      <c r="D6736" s="1"/>
      <c r="E6736" s="1"/>
      <c r="F6736" s="1"/>
      <c r="G6736" s="1" t="s">
        <v>45</v>
      </c>
      <c r="H6736" s="1" t="s">
        <v>247</v>
      </c>
      <c r="I6736"/>
      <c r="J6736"/>
      <c r="K6736"/>
      <c r="L6736"/>
      <c r="M6736"/>
      <c r="N6736"/>
      <c r="O6736"/>
      <c r="Q6736" t="s">
        <v>25</v>
      </c>
      <c r="R6736" s="1" t="s">
        <v>10156</v>
      </c>
      <c r="S6736" s="1"/>
      <c r="T6736" s="1" t="s">
        <v>264</v>
      </c>
      <c r="U6736" s="1" t="s">
        <v>28</v>
      </c>
      <c r="V6736" t="s">
        <v>29</v>
      </c>
      <c r="W6736"/>
      <c r="X6736" t="s">
        <v>30</v>
      </c>
    </row>
    <row r="6737" spans="2:24">
      <c r="B6737" s="2" t="s">
        <v>10157</v>
      </c>
      <c r="C6737" s="1">
        <v>8076106777</v>
      </c>
      <c r="D6737" s="1"/>
      <c r="E6737" s="1"/>
      <c r="F6737" s="1"/>
      <c r="G6737" s="1" t="s">
        <v>146</v>
      </c>
      <c r="H6737" s="1" t="s">
        <v>247</v>
      </c>
      <c r="I6737"/>
      <c r="J6737"/>
      <c r="K6737"/>
      <c r="L6737"/>
      <c r="M6737"/>
      <c r="N6737"/>
      <c r="O6737"/>
      <c r="Q6737" t="s">
        <v>25</v>
      </c>
      <c r="R6737" s="1" t="s">
        <v>10158</v>
      </c>
      <c r="S6737" s="1"/>
      <c r="T6737" s="1" t="s">
        <v>374</v>
      </c>
      <c r="U6737" s="1" t="s">
        <v>78</v>
      </c>
      <c r="V6737" t="s">
        <v>29</v>
      </c>
      <c r="W6737"/>
      <c r="X6737" t="s">
        <v>30</v>
      </c>
    </row>
    <row r="6738" spans="2:24">
      <c r="B6738" s="2" t="s">
        <v>10159</v>
      </c>
      <c r="C6738" s="1">
        <v>7892765143</v>
      </c>
      <c r="D6738" s="1"/>
      <c r="E6738" s="1"/>
      <c r="F6738" s="1"/>
      <c r="G6738" s="1" t="s">
        <v>146</v>
      </c>
      <c r="H6738" s="1" t="s">
        <v>476</v>
      </c>
      <c r="I6738"/>
      <c r="J6738"/>
      <c r="K6738"/>
      <c r="L6738"/>
      <c r="M6738"/>
      <c r="N6738"/>
      <c r="O6738"/>
      <c r="Q6738" t="s">
        <v>25</v>
      </c>
      <c r="R6738" s="1"/>
      <c r="S6738" s="1"/>
      <c r="T6738" s="1" t="s">
        <v>2064</v>
      </c>
      <c r="U6738" s="1" t="s">
        <v>102</v>
      </c>
      <c r="V6738" t="s">
        <v>29</v>
      </c>
      <c r="W6738"/>
      <c r="X6738" t="s">
        <v>30</v>
      </c>
    </row>
    <row r="6739" spans="2:24">
      <c r="B6739" s="2" t="s">
        <v>10160</v>
      </c>
      <c r="C6739" s="1">
        <v>9310824955</v>
      </c>
      <c r="D6739" s="1"/>
      <c r="E6739" s="1"/>
      <c r="F6739" s="1"/>
      <c r="G6739" s="1" t="s">
        <v>56</v>
      </c>
      <c r="H6739" s="1" t="s">
        <v>331</v>
      </c>
      <c r="I6739"/>
      <c r="J6739"/>
      <c r="K6739"/>
      <c r="L6739"/>
      <c r="M6739"/>
      <c r="N6739"/>
      <c r="O6739"/>
      <c r="Q6739" t="s">
        <v>25</v>
      </c>
      <c r="R6739" s="1"/>
      <c r="S6739" s="1"/>
      <c r="T6739" s="1" t="s">
        <v>594</v>
      </c>
      <c r="U6739" s="1" t="s">
        <v>53</v>
      </c>
      <c r="V6739" t="s">
        <v>29</v>
      </c>
      <c r="W6739"/>
      <c r="X6739" t="s">
        <v>30</v>
      </c>
    </row>
    <row r="6740" spans="2:24">
      <c r="B6740" s="2" t="s">
        <v>10161</v>
      </c>
      <c r="C6740" s="1">
        <v>9702238953</v>
      </c>
      <c r="D6740" s="1"/>
      <c r="E6740" s="1"/>
      <c r="F6740" s="1"/>
      <c r="G6740" s="1" t="s">
        <v>45</v>
      </c>
      <c r="H6740" s="1" t="s">
        <v>57</v>
      </c>
      <c r="I6740"/>
      <c r="J6740"/>
      <c r="K6740"/>
      <c r="L6740"/>
      <c r="M6740"/>
      <c r="N6740"/>
      <c r="O6740"/>
      <c r="Q6740" t="s">
        <v>25</v>
      </c>
      <c r="R6740" s="1"/>
      <c r="S6740" s="1"/>
      <c r="T6740" s="1" t="s">
        <v>211</v>
      </c>
      <c r="U6740" s="1" t="s">
        <v>33</v>
      </c>
      <c r="V6740" t="s">
        <v>29</v>
      </c>
      <c r="W6740"/>
      <c r="X6740" t="s">
        <v>30</v>
      </c>
    </row>
    <row r="6741" spans="2:24">
      <c r="B6741" s="2" t="s">
        <v>10162</v>
      </c>
      <c r="C6741" s="1">
        <v>9044840521</v>
      </c>
      <c r="D6741" s="1"/>
      <c r="E6741" s="1"/>
      <c r="F6741" s="1"/>
      <c r="G6741" s="1" t="s">
        <v>45</v>
      </c>
      <c r="H6741" s="1" t="s">
        <v>57</v>
      </c>
      <c r="I6741"/>
      <c r="J6741"/>
      <c r="K6741"/>
      <c r="L6741"/>
      <c r="M6741"/>
      <c r="N6741"/>
      <c r="O6741"/>
      <c r="Q6741" t="s">
        <v>25</v>
      </c>
      <c r="R6741" s="1" t="s">
        <v>10163</v>
      </c>
      <c r="S6741" s="1"/>
      <c r="T6741" s="1" t="s">
        <v>670</v>
      </c>
      <c r="U6741" s="1" t="s">
        <v>28</v>
      </c>
      <c r="V6741" t="s">
        <v>29</v>
      </c>
      <c r="W6741"/>
      <c r="X6741" t="s">
        <v>30</v>
      </c>
    </row>
    <row r="6742" spans="2:24">
      <c r="B6742" s="2" t="s">
        <v>10164</v>
      </c>
      <c r="C6742" s="1">
        <v>8057809373</v>
      </c>
      <c r="D6742" s="1"/>
      <c r="E6742" s="1"/>
      <c r="F6742" s="1"/>
      <c r="G6742" s="1" t="s">
        <v>146</v>
      </c>
      <c r="H6742" s="1" t="s">
        <v>331</v>
      </c>
      <c r="I6742"/>
      <c r="J6742"/>
      <c r="K6742"/>
      <c r="L6742"/>
      <c r="M6742"/>
      <c r="N6742"/>
      <c r="O6742"/>
      <c r="Q6742" t="s">
        <v>25</v>
      </c>
      <c r="R6742" s="1" t="s">
        <v>10165</v>
      </c>
      <c r="S6742" s="1"/>
      <c r="T6742" s="1" t="s">
        <v>3586</v>
      </c>
      <c r="U6742" s="1" t="s">
        <v>289</v>
      </c>
      <c r="V6742" t="s">
        <v>29</v>
      </c>
      <c r="W6742"/>
      <c r="X6742" t="s">
        <v>30</v>
      </c>
    </row>
    <row r="6743" spans="2:24">
      <c r="B6743" s="2" t="s">
        <v>10166</v>
      </c>
      <c r="C6743" s="1"/>
      <c r="D6743" s="1"/>
      <c r="E6743" s="1"/>
      <c r="F6743" s="1"/>
      <c r="G6743" s="1" t="s">
        <v>146</v>
      </c>
      <c r="H6743" s="1" t="s">
        <v>247</v>
      </c>
      <c r="I6743"/>
      <c r="J6743"/>
      <c r="K6743"/>
      <c r="L6743"/>
      <c r="M6743"/>
      <c r="N6743"/>
      <c r="O6743"/>
      <c r="Q6743" t="s">
        <v>25</v>
      </c>
      <c r="R6743" s="1" t="s">
        <v>10167</v>
      </c>
      <c r="S6743" s="1"/>
      <c r="T6743" s="1" t="s">
        <v>2847</v>
      </c>
      <c r="U6743" s="1" t="s">
        <v>33</v>
      </c>
      <c r="V6743" t="s">
        <v>29</v>
      </c>
      <c r="W6743"/>
      <c r="X6743" t="s">
        <v>30</v>
      </c>
    </row>
    <row r="6744" spans="2:24">
      <c r="B6744" s="2" t="s">
        <v>10168</v>
      </c>
      <c r="C6744" s="1">
        <v>8092982963</v>
      </c>
      <c r="D6744" s="1"/>
      <c r="E6744" s="1"/>
      <c r="F6744" s="1"/>
      <c r="G6744" s="1" t="s">
        <v>146</v>
      </c>
      <c r="H6744" s="1" t="s">
        <v>247</v>
      </c>
      <c r="I6744"/>
      <c r="J6744"/>
      <c r="K6744"/>
      <c r="L6744"/>
      <c r="M6744"/>
      <c r="N6744"/>
      <c r="O6744"/>
      <c r="Q6744" t="s">
        <v>25</v>
      </c>
      <c r="R6744" s="1" t="s">
        <v>10169</v>
      </c>
      <c r="S6744" s="1"/>
      <c r="T6744" s="1" t="s">
        <v>10015</v>
      </c>
      <c r="U6744" s="1" t="s">
        <v>284</v>
      </c>
      <c r="V6744" t="s">
        <v>29</v>
      </c>
      <c r="W6744"/>
      <c r="X6744" t="s">
        <v>30</v>
      </c>
    </row>
    <row r="6745" spans="2:24">
      <c r="B6745" s="2" t="s">
        <v>10170</v>
      </c>
      <c r="C6745" s="1">
        <v>9900598715</v>
      </c>
      <c r="D6745" s="1"/>
      <c r="E6745" s="1"/>
      <c r="F6745" s="1"/>
      <c r="G6745" s="1" t="s">
        <v>45</v>
      </c>
      <c r="H6745" s="1" t="s">
        <v>331</v>
      </c>
      <c r="I6745"/>
      <c r="J6745"/>
      <c r="K6745"/>
      <c r="L6745"/>
      <c r="M6745"/>
      <c r="N6745"/>
      <c r="O6745"/>
      <c r="Q6745" t="s">
        <v>25</v>
      </c>
      <c r="R6745" s="1" t="s">
        <v>10171</v>
      </c>
      <c r="S6745" s="1"/>
      <c r="T6745" s="1" t="s">
        <v>10172</v>
      </c>
      <c r="U6745" s="1" t="s">
        <v>102</v>
      </c>
      <c r="V6745" t="s">
        <v>29</v>
      </c>
      <c r="W6745"/>
      <c r="X6745" t="s">
        <v>30</v>
      </c>
    </row>
    <row r="6746" spans="2:24">
      <c r="B6746" s="2" t="s">
        <v>10173</v>
      </c>
      <c r="C6746" s="1">
        <v>9650624040</v>
      </c>
      <c r="D6746" s="1"/>
      <c r="E6746" s="1"/>
      <c r="F6746" s="1"/>
      <c r="G6746" s="1" t="s">
        <v>146</v>
      </c>
      <c r="H6746" s="1" t="s">
        <v>247</v>
      </c>
      <c r="I6746"/>
      <c r="J6746"/>
      <c r="K6746"/>
      <c r="L6746"/>
      <c r="M6746"/>
      <c r="N6746"/>
      <c r="O6746"/>
      <c r="Q6746" t="s">
        <v>25</v>
      </c>
      <c r="R6746" s="1" t="s">
        <v>10174</v>
      </c>
      <c r="S6746" s="1"/>
      <c r="T6746" s="1" t="s">
        <v>789</v>
      </c>
      <c r="U6746" s="1" t="s">
        <v>53</v>
      </c>
      <c r="V6746" t="s">
        <v>29</v>
      </c>
      <c r="W6746"/>
      <c r="X6746" t="s">
        <v>30</v>
      </c>
    </row>
    <row r="6747" spans="2:24">
      <c r="B6747" s="2" t="s">
        <v>10175</v>
      </c>
      <c r="C6747" s="1">
        <f>919333116314</f>
        <v>919333116314</v>
      </c>
      <c r="D6747" s="1"/>
      <c r="E6747" s="1"/>
      <c r="F6747" s="1"/>
      <c r="G6747" s="1" t="s">
        <v>146</v>
      </c>
      <c r="H6747" s="1" t="s">
        <v>1268</v>
      </c>
      <c r="I6747"/>
      <c r="J6747"/>
      <c r="K6747"/>
      <c r="L6747"/>
      <c r="M6747"/>
      <c r="N6747"/>
      <c r="O6747"/>
      <c r="Q6747" t="s">
        <v>25</v>
      </c>
      <c r="R6747" s="1"/>
      <c r="S6747" s="1"/>
      <c r="T6747" s="1" t="s">
        <v>10176</v>
      </c>
      <c r="U6747" s="1" t="s">
        <v>70</v>
      </c>
      <c r="V6747" t="s">
        <v>29</v>
      </c>
      <c r="W6747"/>
      <c r="X6747" t="s">
        <v>30</v>
      </c>
    </row>
    <row r="6748" spans="2:24">
      <c r="B6748" s="2" t="s">
        <v>10177</v>
      </c>
      <c r="C6748" s="1">
        <v>6261602067</v>
      </c>
      <c r="D6748" s="1"/>
      <c r="E6748" s="1"/>
      <c r="F6748" s="1"/>
      <c r="G6748" s="1" t="s">
        <v>1216</v>
      </c>
      <c r="H6748" s="1" t="s">
        <v>57</v>
      </c>
      <c r="I6748"/>
      <c r="J6748"/>
      <c r="K6748"/>
      <c r="L6748"/>
      <c r="M6748"/>
      <c r="N6748"/>
      <c r="O6748"/>
      <c r="Q6748" t="s">
        <v>25</v>
      </c>
      <c r="R6748" s="1"/>
      <c r="S6748" s="1"/>
      <c r="T6748" s="1" t="s">
        <v>1738</v>
      </c>
      <c r="U6748" s="1" t="s">
        <v>105</v>
      </c>
      <c r="V6748" t="s">
        <v>29</v>
      </c>
      <c r="W6748"/>
      <c r="X6748" t="s">
        <v>30</v>
      </c>
    </row>
    <row r="6749" spans="2:24">
      <c r="B6749" s="2" t="s">
        <v>10178</v>
      </c>
      <c r="C6749" s="1">
        <v>9997897974</v>
      </c>
      <c r="D6749" s="1"/>
      <c r="E6749" s="1"/>
      <c r="F6749" s="1"/>
      <c r="G6749" s="1" t="s">
        <v>146</v>
      </c>
      <c r="H6749" s="1" t="s">
        <v>331</v>
      </c>
      <c r="I6749"/>
      <c r="J6749"/>
      <c r="K6749"/>
      <c r="L6749"/>
      <c r="M6749"/>
      <c r="N6749"/>
      <c r="O6749"/>
      <c r="Q6749" t="s">
        <v>25</v>
      </c>
      <c r="R6749" s="1"/>
      <c r="S6749" s="1"/>
      <c r="T6749" s="1" t="s">
        <v>4029</v>
      </c>
      <c r="U6749" s="1" t="s">
        <v>289</v>
      </c>
      <c r="V6749" t="s">
        <v>29</v>
      </c>
      <c r="W6749"/>
      <c r="X6749" t="s">
        <v>30</v>
      </c>
    </row>
    <row r="6750" spans="2:24">
      <c r="B6750" s="2" t="s">
        <v>10179</v>
      </c>
      <c r="C6750" s="1" t="s">
        <v>10180</v>
      </c>
      <c r="D6750" s="1"/>
      <c r="E6750" s="1"/>
      <c r="F6750" s="1"/>
      <c r="G6750" s="1" t="s">
        <v>146</v>
      </c>
      <c r="H6750" s="1" t="s">
        <v>247</v>
      </c>
      <c r="I6750"/>
      <c r="J6750"/>
      <c r="K6750"/>
      <c r="L6750"/>
      <c r="M6750"/>
      <c r="N6750"/>
      <c r="O6750"/>
      <c r="Q6750" t="s">
        <v>25</v>
      </c>
      <c r="R6750" s="1" t="s">
        <v>10181</v>
      </c>
      <c r="S6750" s="1"/>
      <c r="T6750" s="1" t="s">
        <v>73</v>
      </c>
      <c r="U6750" s="1" t="s">
        <v>53</v>
      </c>
      <c r="V6750" t="s">
        <v>29</v>
      </c>
      <c r="W6750"/>
      <c r="X6750" t="s">
        <v>30</v>
      </c>
    </row>
    <row r="6751" spans="2:24">
      <c r="B6751" s="2" t="s">
        <v>10182</v>
      </c>
      <c r="C6751" s="1">
        <v>9949501850</v>
      </c>
      <c r="D6751" s="1"/>
      <c r="E6751" s="1"/>
      <c r="F6751" s="1"/>
      <c r="G6751" s="1" t="s">
        <v>56</v>
      </c>
      <c r="H6751" s="1" t="s">
        <v>46</v>
      </c>
      <c r="I6751"/>
      <c r="J6751"/>
      <c r="K6751"/>
      <c r="L6751"/>
      <c r="M6751"/>
      <c r="N6751"/>
      <c r="O6751"/>
      <c r="Q6751" t="s">
        <v>25</v>
      </c>
      <c r="R6751" s="1"/>
      <c r="S6751" s="1"/>
      <c r="T6751" s="1" t="s">
        <v>184</v>
      </c>
      <c r="U6751" s="1" t="s">
        <v>185</v>
      </c>
      <c r="V6751" t="s">
        <v>29</v>
      </c>
      <c r="W6751"/>
      <c r="X6751" t="s">
        <v>30</v>
      </c>
    </row>
    <row r="6752" spans="2:24">
      <c r="B6752" s="2" t="s">
        <v>10183</v>
      </c>
      <c r="C6752" s="1">
        <v>7875160161</v>
      </c>
      <c r="D6752" s="1"/>
      <c r="E6752" s="1"/>
      <c r="F6752" s="1"/>
      <c r="G6752" s="1" t="s">
        <v>45</v>
      </c>
      <c r="H6752" s="1" t="s">
        <v>57</v>
      </c>
      <c r="I6752"/>
      <c r="J6752"/>
      <c r="K6752"/>
      <c r="L6752"/>
      <c r="M6752"/>
      <c r="N6752"/>
      <c r="O6752"/>
      <c r="Q6752" t="s">
        <v>25</v>
      </c>
      <c r="R6752" s="1" t="s">
        <v>10184</v>
      </c>
      <c r="S6752" s="1"/>
      <c r="T6752" s="1" t="s">
        <v>3036</v>
      </c>
      <c r="U6752" s="1" t="s">
        <v>33</v>
      </c>
      <c r="V6752" t="s">
        <v>29</v>
      </c>
      <c r="W6752"/>
      <c r="X6752" t="s">
        <v>30</v>
      </c>
    </row>
    <row r="6753" spans="2:24">
      <c r="B6753" s="2" t="s">
        <v>10185</v>
      </c>
      <c r="C6753" s="1">
        <v>9967111201</v>
      </c>
      <c r="D6753" s="1"/>
      <c r="E6753" s="1"/>
      <c r="F6753" s="1"/>
      <c r="G6753" s="1" t="s">
        <v>146</v>
      </c>
      <c r="H6753" s="1" t="s">
        <v>331</v>
      </c>
      <c r="I6753"/>
      <c r="J6753"/>
      <c r="K6753"/>
      <c r="L6753"/>
      <c r="M6753"/>
      <c r="N6753"/>
      <c r="O6753"/>
      <c r="Q6753" t="s">
        <v>25</v>
      </c>
      <c r="R6753" s="1" t="s">
        <v>10186</v>
      </c>
      <c r="S6753" s="1"/>
      <c r="T6753" s="1" t="s">
        <v>7538</v>
      </c>
      <c r="U6753" s="1" t="s">
        <v>33</v>
      </c>
      <c r="V6753" t="s">
        <v>29</v>
      </c>
      <c r="W6753"/>
      <c r="X6753" t="s">
        <v>30</v>
      </c>
    </row>
    <row r="6754" spans="2:24">
      <c r="B6754" s="2" t="s">
        <v>10187</v>
      </c>
      <c r="C6754" s="1">
        <v>9725556978</v>
      </c>
      <c r="D6754" s="1"/>
      <c r="E6754" s="1"/>
      <c r="F6754" s="1"/>
      <c r="G6754" s="1" t="s">
        <v>146</v>
      </c>
      <c r="H6754" s="1" t="s">
        <v>476</v>
      </c>
      <c r="I6754"/>
      <c r="J6754"/>
      <c r="K6754"/>
      <c r="L6754"/>
      <c r="M6754"/>
      <c r="N6754"/>
      <c r="O6754"/>
      <c r="Q6754" t="s">
        <v>25</v>
      </c>
      <c r="R6754" s="1"/>
      <c r="S6754" s="1"/>
      <c r="T6754" s="1" t="s">
        <v>2888</v>
      </c>
      <c r="U6754" s="1" t="s">
        <v>43</v>
      </c>
      <c r="V6754" t="s">
        <v>29</v>
      </c>
      <c r="W6754"/>
      <c r="X6754" t="s">
        <v>30</v>
      </c>
    </row>
    <row r="6755" spans="2:24">
      <c r="B6755" s="2" t="s">
        <v>10188</v>
      </c>
      <c r="C6755" s="1">
        <v>9654940114</v>
      </c>
      <c r="D6755" s="1"/>
      <c r="E6755" s="1"/>
      <c r="F6755" s="1"/>
      <c r="G6755" s="1" t="s">
        <v>146</v>
      </c>
      <c r="H6755" s="1" t="s">
        <v>247</v>
      </c>
      <c r="I6755"/>
      <c r="J6755"/>
      <c r="K6755"/>
      <c r="L6755"/>
      <c r="M6755"/>
      <c r="N6755"/>
      <c r="O6755"/>
      <c r="Q6755" t="s">
        <v>25</v>
      </c>
      <c r="R6755" s="1" t="s">
        <v>10189</v>
      </c>
      <c r="S6755" s="1"/>
      <c r="T6755" s="1" t="s">
        <v>39</v>
      </c>
      <c r="U6755" s="1" t="s">
        <v>28</v>
      </c>
      <c r="V6755" t="s">
        <v>29</v>
      </c>
      <c r="W6755"/>
      <c r="X6755" t="s">
        <v>30</v>
      </c>
    </row>
    <row r="6756" spans="2:24">
      <c r="B6756" s="2" t="s">
        <v>10190</v>
      </c>
      <c r="C6756" s="1">
        <v>8114380332</v>
      </c>
      <c r="D6756" s="1"/>
      <c r="E6756" s="1"/>
      <c r="F6756" s="1"/>
      <c r="G6756" s="1" t="s">
        <v>56</v>
      </c>
      <c r="H6756" s="1" t="s">
        <v>247</v>
      </c>
      <c r="I6756"/>
      <c r="J6756"/>
      <c r="K6756"/>
      <c r="L6756"/>
      <c r="M6756"/>
      <c r="N6756"/>
      <c r="O6756"/>
      <c r="Q6756" t="s">
        <v>25</v>
      </c>
      <c r="R6756" s="1" t="s">
        <v>10191</v>
      </c>
      <c r="S6756" s="1"/>
      <c r="T6756" s="1" t="s">
        <v>1014</v>
      </c>
      <c r="U6756" s="1" t="s">
        <v>240</v>
      </c>
      <c r="V6756" t="s">
        <v>29</v>
      </c>
      <c r="W6756"/>
      <c r="X6756" t="s">
        <v>30</v>
      </c>
    </row>
    <row r="6757" spans="2:24">
      <c r="B6757" s="2" t="s">
        <v>10192</v>
      </c>
      <c r="C6757" s="1">
        <v>9830434816</v>
      </c>
      <c r="D6757" s="1"/>
      <c r="E6757" s="1"/>
      <c r="F6757" s="1"/>
      <c r="G6757" s="1" t="s">
        <v>146</v>
      </c>
      <c r="H6757" s="1" t="s">
        <v>476</v>
      </c>
      <c r="I6757"/>
      <c r="J6757"/>
      <c r="K6757"/>
      <c r="L6757"/>
      <c r="M6757"/>
      <c r="N6757"/>
      <c r="O6757"/>
      <c r="Q6757" t="s">
        <v>25</v>
      </c>
      <c r="R6757" s="1"/>
      <c r="S6757" s="1"/>
      <c r="T6757" s="1" t="s">
        <v>5077</v>
      </c>
      <c r="U6757" s="1" t="s">
        <v>70</v>
      </c>
      <c r="V6757" t="s">
        <v>29</v>
      </c>
      <c r="W6757"/>
      <c r="X6757" t="s">
        <v>30</v>
      </c>
    </row>
    <row r="6758" spans="2:24">
      <c r="B6758" s="2" t="s">
        <v>10193</v>
      </c>
      <c r="C6758" s="1">
        <v>9479383317</v>
      </c>
      <c r="D6758" s="1"/>
      <c r="E6758" s="1"/>
      <c r="F6758" s="1"/>
      <c r="G6758" s="1" t="s">
        <v>56</v>
      </c>
      <c r="H6758" s="1" t="s">
        <v>57</v>
      </c>
      <c r="I6758"/>
      <c r="J6758"/>
      <c r="K6758"/>
      <c r="L6758"/>
      <c r="M6758"/>
      <c r="N6758"/>
      <c r="O6758"/>
      <c r="Q6758" t="s">
        <v>25</v>
      </c>
      <c r="R6758" s="1"/>
      <c r="S6758" s="1"/>
      <c r="T6758" s="1" t="s">
        <v>3246</v>
      </c>
      <c r="U6758" s="1" t="s">
        <v>105</v>
      </c>
      <c r="V6758" t="s">
        <v>29</v>
      </c>
      <c r="W6758"/>
      <c r="X6758" t="s">
        <v>30</v>
      </c>
    </row>
    <row r="6759" spans="2:24">
      <c r="B6759" s="2" t="s">
        <v>10194</v>
      </c>
      <c r="C6759" s="1">
        <v>9810888234</v>
      </c>
      <c r="D6759" s="1"/>
      <c r="E6759" s="1"/>
      <c r="F6759" s="1"/>
      <c r="G6759" s="1" t="s">
        <v>72</v>
      </c>
      <c r="H6759" s="1" t="s">
        <v>57</v>
      </c>
      <c r="I6759"/>
      <c r="J6759"/>
      <c r="K6759"/>
      <c r="L6759"/>
      <c r="M6759"/>
      <c r="N6759"/>
      <c r="O6759"/>
      <c r="Q6759" t="s">
        <v>25</v>
      </c>
      <c r="R6759" s="1" t="s">
        <v>10195</v>
      </c>
      <c r="S6759" s="1"/>
      <c r="T6759" s="1" t="s">
        <v>356</v>
      </c>
      <c r="U6759" s="1" t="s">
        <v>78</v>
      </c>
      <c r="V6759" t="s">
        <v>29</v>
      </c>
      <c r="W6759"/>
      <c r="X6759" t="s">
        <v>30</v>
      </c>
    </row>
    <row r="6760" spans="2:24">
      <c r="B6760" s="2" t="s">
        <v>10196</v>
      </c>
      <c r="C6760" s="1">
        <v>9336355568</v>
      </c>
      <c r="D6760" s="1"/>
      <c r="E6760" s="1"/>
      <c r="F6760" s="1"/>
      <c r="G6760" s="1" t="s">
        <v>146</v>
      </c>
      <c r="H6760" s="1" t="s">
        <v>247</v>
      </c>
      <c r="I6760"/>
      <c r="J6760"/>
      <c r="K6760"/>
      <c r="L6760"/>
      <c r="M6760"/>
      <c r="N6760"/>
      <c r="O6760"/>
      <c r="Q6760" t="s">
        <v>25</v>
      </c>
      <c r="R6760" s="1"/>
      <c r="S6760" s="1"/>
      <c r="T6760" s="1" t="s">
        <v>294</v>
      </c>
      <c r="U6760" s="1" t="s">
        <v>28</v>
      </c>
      <c r="V6760" t="s">
        <v>29</v>
      </c>
      <c r="W6760"/>
      <c r="X6760" t="s">
        <v>30</v>
      </c>
    </row>
    <row r="6761" spans="2:24">
      <c r="B6761" s="2" t="s">
        <v>10197</v>
      </c>
      <c r="C6761" s="1">
        <v>7259979055</v>
      </c>
      <c r="D6761" s="1"/>
      <c r="E6761" s="1"/>
      <c r="F6761" s="1"/>
      <c r="G6761" s="1" t="s">
        <v>146</v>
      </c>
      <c r="H6761" s="1" t="s">
        <v>57</v>
      </c>
      <c r="I6761"/>
      <c r="J6761"/>
      <c r="K6761"/>
      <c r="L6761"/>
      <c r="M6761"/>
      <c r="N6761"/>
      <c r="O6761"/>
      <c r="Q6761" t="s">
        <v>25</v>
      </c>
      <c r="R6761" s="1" t="s">
        <v>10198</v>
      </c>
      <c r="S6761" s="1"/>
      <c r="T6761" s="1" t="s">
        <v>631</v>
      </c>
      <c r="U6761" s="1" t="s">
        <v>102</v>
      </c>
      <c r="V6761" t="s">
        <v>29</v>
      </c>
      <c r="W6761"/>
      <c r="X6761" t="s">
        <v>30</v>
      </c>
    </row>
    <row r="6762" spans="2:24">
      <c r="B6762" s="2" t="s">
        <v>10199</v>
      </c>
      <c r="C6762" s="1">
        <v>9140879802</v>
      </c>
      <c r="D6762" s="1"/>
      <c r="E6762" s="1"/>
      <c r="F6762" s="1"/>
      <c r="G6762" s="1" t="s">
        <v>45</v>
      </c>
      <c r="H6762" s="1" t="s">
        <v>331</v>
      </c>
      <c r="I6762"/>
      <c r="J6762"/>
      <c r="K6762"/>
      <c r="L6762"/>
      <c r="M6762"/>
      <c r="N6762"/>
      <c r="O6762"/>
      <c r="Q6762" t="s">
        <v>25</v>
      </c>
      <c r="R6762" s="1"/>
      <c r="S6762" s="1"/>
      <c r="T6762" s="1" t="s">
        <v>264</v>
      </c>
      <c r="U6762" s="1" t="s">
        <v>28</v>
      </c>
      <c r="V6762" t="s">
        <v>29</v>
      </c>
      <c r="W6762"/>
      <c r="X6762" t="s">
        <v>30</v>
      </c>
    </row>
    <row r="6763" spans="2:24">
      <c r="B6763" s="2" t="s">
        <v>10200</v>
      </c>
      <c r="C6763" s="1">
        <v>8423763706</v>
      </c>
      <c r="D6763" s="1"/>
      <c r="E6763" s="1"/>
      <c r="F6763" s="1"/>
      <c r="G6763" s="1" t="s">
        <v>1942</v>
      </c>
      <c r="H6763" s="1" t="s">
        <v>409</v>
      </c>
      <c r="I6763"/>
      <c r="J6763"/>
      <c r="K6763"/>
      <c r="L6763"/>
      <c r="M6763"/>
      <c r="N6763"/>
      <c r="O6763"/>
      <c r="Q6763" t="s">
        <v>25</v>
      </c>
      <c r="R6763" s="1" t="s">
        <v>10201</v>
      </c>
      <c r="S6763" s="1"/>
      <c r="T6763" s="1" t="s">
        <v>533</v>
      </c>
      <c r="U6763" s="1" t="s">
        <v>28</v>
      </c>
      <c r="V6763" t="s">
        <v>29</v>
      </c>
      <c r="W6763"/>
      <c r="X6763" t="s">
        <v>30</v>
      </c>
    </row>
    <row r="6764" spans="2:24">
      <c r="B6764" s="2" t="s">
        <v>10202</v>
      </c>
      <c r="C6764" s="1">
        <v>9896038478</v>
      </c>
      <c r="D6764" s="1"/>
      <c r="E6764" s="1"/>
      <c r="F6764" s="1"/>
      <c r="G6764" s="1" t="s">
        <v>146</v>
      </c>
      <c r="H6764" s="1" t="s">
        <v>331</v>
      </c>
      <c r="I6764"/>
      <c r="J6764"/>
      <c r="K6764"/>
      <c r="L6764"/>
      <c r="M6764"/>
      <c r="N6764"/>
      <c r="O6764"/>
      <c r="Q6764" t="s">
        <v>25</v>
      </c>
      <c r="R6764" s="1"/>
      <c r="S6764" s="1"/>
      <c r="T6764" s="1" t="s">
        <v>10203</v>
      </c>
      <c r="U6764" s="1" t="s">
        <v>78</v>
      </c>
      <c r="V6764" t="s">
        <v>29</v>
      </c>
      <c r="W6764"/>
      <c r="X6764" t="s">
        <v>30</v>
      </c>
    </row>
    <row r="6765" spans="2:24">
      <c r="B6765" s="2" t="s">
        <v>10204</v>
      </c>
      <c r="C6765" s="1">
        <v>9896571714</v>
      </c>
      <c r="D6765" s="1"/>
      <c r="E6765" s="1"/>
      <c r="F6765" s="1"/>
      <c r="G6765" s="1" t="s">
        <v>146</v>
      </c>
      <c r="H6765" s="1" t="s">
        <v>331</v>
      </c>
      <c r="I6765"/>
      <c r="J6765"/>
      <c r="K6765"/>
      <c r="L6765"/>
      <c r="M6765"/>
      <c r="N6765"/>
      <c r="O6765"/>
      <c r="Q6765" t="s">
        <v>25</v>
      </c>
      <c r="R6765" s="1" t="s">
        <v>10205</v>
      </c>
      <c r="S6765" s="1"/>
      <c r="T6765" s="1" t="s">
        <v>1995</v>
      </c>
      <c r="U6765" s="1" t="s">
        <v>78</v>
      </c>
      <c r="V6765" t="s">
        <v>29</v>
      </c>
      <c r="W6765"/>
      <c r="X6765" t="s">
        <v>30</v>
      </c>
    </row>
    <row r="6766" spans="2:24">
      <c r="B6766" s="2" t="s">
        <v>10206</v>
      </c>
      <c r="C6766" s="1">
        <v>9721429775</v>
      </c>
      <c r="D6766" s="1"/>
      <c r="E6766" s="1"/>
      <c r="F6766" s="1"/>
      <c r="G6766" s="1" t="s">
        <v>146</v>
      </c>
      <c r="H6766" s="1" t="s">
        <v>476</v>
      </c>
      <c r="I6766"/>
      <c r="J6766"/>
      <c r="K6766"/>
      <c r="L6766"/>
      <c r="M6766"/>
      <c r="N6766"/>
      <c r="O6766"/>
      <c r="Q6766" t="s">
        <v>25</v>
      </c>
      <c r="R6766" s="1"/>
      <c r="S6766" s="1"/>
      <c r="T6766" s="1" t="s">
        <v>5151</v>
      </c>
      <c r="U6766" s="1" t="s">
        <v>28</v>
      </c>
      <c r="V6766" t="s">
        <v>29</v>
      </c>
      <c r="W6766"/>
      <c r="X6766" t="s">
        <v>30</v>
      </c>
    </row>
    <row r="6767" spans="2:24">
      <c r="B6767" s="2" t="s">
        <v>10207</v>
      </c>
      <c r="C6767" s="1">
        <v>9790972525</v>
      </c>
      <c r="D6767" s="1"/>
      <c r="E6767" s="1"/>
      <c r="F6767" s="1"/>
      <c r="G6767" s="1" t="s">
        <v>146</v>
      </c>
      <c r="H6767" s="1" t="s">
        <v>46</v>
      </c>
      <c r="I6767"/>
      <c r="J6767"/>
      <c r="K6767"/>
      <c r="L6767"/>
      <c r="M6767"/>
      <c r="N6767"/>
      <c r="O6767"/>
      <c r="Q6767" t="s">
        <v>25</v>
      </c>
      <c r="R6767" s="1" t="s">
        <v>10208</v>
      </c>
      <c r="S6767" s="1"/>
      <c r="T6767" s="1" t="s">
        <v>258</v>
      </c>
      <c r="U6767" s="1" t="s">
        <v>179</v>
      </c>
      <c r="V6767" t="s">
        <v>29</v>
      </c>
      <c r="W6767"/>
      <c r="X6767" t="s">
        <v>30</v>
      </c>
    </row>
    <row r="6768" spans="2:24">
      <c r="B6768" s="2" t="s">
        <v>10209</v>
      </c>
      <c r="C6768" s="1">
        <v>8958338402</v>
      </c>
      <c r="D6768" s="1"/>
      <c r="E6768" s="1"/>
      <c r="F6768" s="1"/>
      <c r="G6768" s="1" t="s">
        <v>146</v>
      </c>
      <c r="H6768" s="1" t="s">
        <v>476</v>
      </c>
      <c r="I6768"/>
      <c r="J6768"/>
      <c r="K6768"/>
      <c r="L6768"/>
      <c r="M6768"/>
      <c r="N6768"/>
      <c r="O6768"/>
      <c r="Q6768" t="s">
        <v>25</v>
      </c>
      <c r="R6768" s="1" t="s">
        <v>10210</v>
      </c>
      <c r="S6768" s="1"/>
      <c r="T6768" s="1" t="s">
        <v>66</v>
      </c>
      <c r="U6768" s="1" t="s">
        <v>28</v>
      </c>
      <c r="V6768" t="s">
        <v>29</v>
      </c>
      <c r="W6768"/>
      <c r="X6768" t="s">
        <v>30</v>
      </c>
    </row>
    <row r="6769" spans="2:24">
      <c r="B6769" s="2" t="s">
        <v>10211</v>
      </c>
      <c r="C6769" s="1">
        <v>9861112827</v>
      </c>
      <c r="D6769" s="1"/>
      <c r="E6769" s="1"/>
      <c r="F6769" s="1"/>
      <c r="G6769" s="1" t="s">
        <v>146</v>
      </c>
      <c r="H6769" s="1" t="s">
        <v>695</v>
      </c>
      <c r="I6769"/>
      <c r="J6769"/>
      <c r="K6769"/>
      <c r="L6769"/>
      <c r="M6769"/>
      <c r="N6769"/>
      <c r="O6769"/>
      <c r="Q6769" t="s">
        <v>25</v>
      </c>
      <c r="R6769" s="1"/>
      <c r="S6769" s="1"/>
      <c r="T6769" s="1" t="s">
        <v>5642</v>
      </c>
      <c r="U6769" s="1" t="s">
        <v>240</v>
      </c>
      <c r="V6769" t="s">
        <v>29</v>
      </c>
      <c r="W6769"/>
      <c r="X6769" t="s">
        <v>30</v>
      </c>
    </row>
    <row r="6770" spans="2:24">
      <c r="B6770" s="2" t="s">
        <v>10212</v>
      </c>
      <c r="C6770" s="1">
        <f>919555315756</f>
        <v>919555315756</v>
      </c>
      <c r="D6770" s="1"/>
      <c r="E6770" s="1"/>
      <c r="F6770" s="1"/>
      <c r="G6770" s="1" t="s">
        <v>45</v>
      </c>
      <c r="H6770" s="1" t="s">
        <v>476</v>
      </c>
      <c r="I6770"/>
      <c r="J6770"/>
      <c r="K6770"/>
      <c r="L6770"/>
      <c r="M6770"/>
      <c r="N6770"/>
      <c r="O6770"/>
      <c r="Q6770" t="s">
        <v>25</v>
      </c>
      <c r="R6770" s="1"/>
      <c r="S6770" s="1"/>
      <c r="T6770" s="1" t="s">
        <v>681</v>
      </c>
      <c r="U6770" s="1" t="s">
        <v>289</v>
      </c>
      <c r="V6770" t="s">
        <v>29</v>
      </c>
      <c r="W6770"/>
      <c r="X6770" t="s">
        <v>30</v>
      </c>
    </row>
    <row r="6771" spans="2:24">
      <c r="B6771" s="2" t="s">
        <v>10213</v>
      </c>
      <c r="C6771" s="1">
        <v>9264171358</v>
      </c>
      <c r="D6771" s="1"/>
      <c r="E6771" s="1"/>
      <c r="F6771" s="1"/>
      <c r="G6771" s="1" t="s">
        <v>146</v>
      </c>
      <c r="H6771" s="1" t="s">
        <v>247</v>
      </c>
      <c r="I6771"/>
      <c r="J6771"/>
      <c r="K6771"/>
      <c r="L6771"/>
      <c r="M6771"/>
      <c r="N6771"/>
      <c r="O6771"/>
      <c r="Q6771" t="s">
        <v>25</v>
      </c>
      <c r="R6771" s="1" t="s">
        <v>10214</v>
      </c>
      <c r="S6771" s="1"/>
      <c r="T6771" s="1" t="s">
        <v>566</v>
      </c>
      <c r="U6771" s="1" t="s">
        <v>284</v>
      </c>
      <c r="V6771" t="s">
        <v>29</v>
      </c>
      <c r="W6771"/>
      <c r="X6771" t="s">
        <v>30</v>
      </c>
    </row>
    <row r="6772" spans="2:24">
      <c r="B6772" s="2" t="s">
        <v>10215</v>
      </c>
      <c r="C6772" s="1">
        <v>9850941896</v>
      </c>
      <c r="D6772" s="1"/>
      <c r="E6772" s="1"/>
      <c r="F6772" s="1"/>
      <c r="G6772" s="1" t="s">
        <v>72</v>
      </c>
      <c r="H6772" s="1" t="s">
        <v>476</v>
      </c>
      <c r="I6772"/>
      <c r="J6772"/>
      <c r="K6772"/>
      <c r="L6772"/>
      <c r="M6772"/>
      <c r="N6772"/>
      <c r="O6772"/>
      <c r="Q6772" t="s">
        <v>25</v>
      </c>
      <c r="R6772" s="1" t="s">
        <v>10216</v>
      </c>
      <c r="S6772" s="1"/>
      <c r="T6772" s="1" t="s">
        <v>1014</v>
      </c>
      <c r="U6772" s="1" t="s">
        <v>240</v>
      </c>
      <c r="V6772" t="s">
        <v>29</v>
      </c>
      <c r="W6772"/>
      <c r="X6772" t="s">
        <v>30</v>
      </c>
    </row>
    <row r="6773" spans="2:24">
      <c r="B6773" s="2" t="s">
        <v>10217</v>
      </c>
      <c r="C6773" s="1">
        <v>9654610510</v>
      </c>
      <c r="D6773" s="1"/>
      <c r="E6773" s="1"/>
      <c r="F6773" s="1"/>
      <c r="G6773" s="1" t="s">
        <v>199</v>
      </c>
      <c r="H6773" s="1" t="s">
        <v>46</v>
      </c>
      <c r="I6773"/>
      <c r="J6773"/>
      <c r="K6773"/>
      <c r="L6773"/>
      <c r="M6773"/>
      <c r="N6773"/>
      <c r="O6773"/>
      <c r="Q6773" t="s">
        <v>25</v>
      </c>
      <c r="R6773" s="1"/>
      <c r="S6773" s="1"/>
      <c r="T6773" s="1" t="s">
        <v>356</v>
      </c>
      <c r="U6773" s="1" t="s">
        <v>78</v>
      </c>
      <c r="V6773" t="s">
        <v>29</v>
      </c>
      <c r="W6773"/>
      <c r="X6773" t="s">
        <v>30</v>
      </c>
    </row>
    <row r="6774" spans="2:24">
      <c r="B6774" s="2" t="s">
        <v>10218</v>
      </c>
      <c r="C6774" s="1">
        <v>8882471905</v>
      </c>
      <c r="D6774" s="1"/>
      <c r="E6774" s="1"/>
      <c r="F6774" s="1"/>
      <c r="G6774" s="1" t="s">
        <v>1216</v>
      </c>
      <c r="H6774" s="1" t="s">
        <v>46</v>
      </c>
      <c r="I6774"/>
      <c r="J6774"/>
      <c r="K6774"/>
      <c r="L6774"/>
      <c r="M6774"/>
      <c r="N6774"/>
      <c r="O6774"/>
      <c r="Q6774" t="s">
        <v>25</v>
      </c>
      <c r="R6774" s="1" t="s">
        <v>10219</v>
      </c>
      <c r="S6774" s="1"/>
      <c r="T6774" s="1" t="s">
        <v>423</v>
      </c>
      <c r="U6774" s="1" t="s">
        <v>28</v>
      </c>
      <c r="V6774" t="s">
        <v>29</v>
      </c>
      <c r="W6774"/>
      <c r="X6774" t="s">
        <v>30</v>
      </c>
    </row>
    <row r="6775" spans="2:24">
      <c r="B6775" s="2" t="s">
        <v>10220</v>
      </c>
      <c r="C6775" s="1">
        <v>9978809969</v>
      </c>
      <c r="D6775" s="1"/>
      <c r="E6775" s="1"/>
      <c r="F6775" s="1"/>
      <c r="G6775" s="1" t="s">
        <v>72</v>
      </c>
      <c r="H6775" s="1" t="s">
        <v>57</v>
      </c>
      <c r="I6775"/>
      <c r="J6775"/>
      <c r="K6775"/>
      <c r="L6775"/>
      <c r="M6775"/>
      <c r="N6775"/>
      <c r="O6775"/>
      <c r="Q6775" t="s">
        <v>25</v>
      </c>
      <c r="R6775" s="1"/>
      <c r="S6775" s="1"/>
      <c r="T6775" s="1" t="s">
        <v>255</v>
      </c>
      <c r="U6775" s="1" t="s">
        <v>116</v>
      </c>
      <c r="V6775" t="s">
        <v>29</v>
      </c>
      <c r="W6775"/>
      <c r="X6775" t="s">
        <v>30</v>
      </c>
    </row>
    <row r="6776" spans="2:24">
      <c r="B6776" s="2" t="s">
        <v>10221</v>
      </c>
      <c r="C6776" s="1">
        <v>8329938473</v>
      </c>
      <c r="D6776" s="1"/>
      <c r="E6776" s="1"/>
      <c r="F6776" s="1"/>
      <c r="G6776" s="1" t="s">
        <v>45</v>
      </c>
      <c r="H6776" s="1" t="s">
        <v>331</v>
      </c>
      <c r="I6776"/>
      <c r="J6776"/>
      <c r="K6776"/>
      <c r="L6776"/>
      <c r="M6776"/>
      <c r="N6776"/>
      <c r="O6776"/>
      <c r="Q6776" t="s">
        <v>25</v>
      </c>
      <c r="R6776" s="1" t="s">
        <v>10222</v>
      </c>
      <c r="S6776" s="1"/>
      <c r="T6776" s="1" t="s">
        <v>7008</v>
      </c>
      <c r="U6776" s="1" t="s">
        <v>33</v>
      </c>
      <c r="V6776" t="s">
        <v>29</v>
      </c>
      <c r="W6776"/>
      <c r="X6776" t="s">
        <v>30</v>
      </c>
    </row>
    <row r="6777" spans="2:24">
      <c r="B6777" s="2" t="s">
        <v>10223</v>
      </c>
      <c r="C6777" s="1">
        <f>918758517744</f>
        <v>918758517744</v>
      </c>
      <c r="D6777" s="1"/>
      <c r="E6777" s="1"/>
      <c r="F6777" s="1"/>
      <c r="G6777" s="1" t="s">
        <v>56</v>
      </c>
      <c r="H6777" s="1" t="s">
        <v>1065</v>
      </c>
      <c r="I6777"/>
      <c r="J6777"/>
      <c r="K6777"/>
      <c r="L6777"/>
      <c r="M6777"/>
      <c r="N6777"/>
      <c r="O6777"/>
      <c r="Q6777" t="s">
        <v>25</v>
      </c>
      <c r="R6777" s="1"/>
      <c r="S6777" s="1"/>
      <c r="T6777" s="1" t="s">
        <v>255</v>
      </c>
      <c r="U6777" s="1" t="s">
        <v>116</v>
      </c>
      <c r="V6777" t="s">
        <v>29</v>
      </c>
      <c r="W6777"/>
      <c r="X6777" t="s">
        <v>30</v>
      </c>
    </row>
    <row r="6778" spans="2:24">
      <c r="B6778" s="2" t="s">
        <v>10224</v>
      </c>
      <c r="C6778" s="1">
        <v>9504489313</v>
      </c>
      <c r="D6778" s="1"/>
      <c r="E6778" s="1"/>
      <c r="F6778" s="1"/>
      <c r="G6778" s="1" t="s">
        <v>146</v>
      </c>
      <c r="H6778" s="1" t="s">
        <v>247</v>
      </c>
      <c r="I6778"/>
      <c r="J6778"/>
      <c r="K6778"/>
      <c r="L6778"/>
      <c r="M6778"/>
      <c r="N6778"/>
      <c r="O6778"/>
      <c r="Q6778" t="s">
        <v>25</v>
      </c>
      <c r="R6778" s="1" t="s">
        <v>10225</v>
      </c>
      <c r="S6778" s="1"/>
      <c r="T6778" s="1" t="s">
        <v>2732</v>
      </c>
      <c r="U6778" s="1" t="s">
        <v>284</v>
      </c>
      <c r="V6778" t="s">
        <v>29</v>
      </c>
      <c r="W6778"/>
      <c r="X6778" t="s">
        <v>30</v>
      </c>
    </row>
    <row r="6779" spans="2:24">
      <c r="B6779" s="2" t="s">
        <v>10226</v>
      </c>
      <c r="C6779" s="1">
        <v>9910894840</v>
      </c>
      <c r="D6779" s="1"/>
      <c r="E6779" s="1"/>
      <c r="F6779" s="1"/>
      <c r="G6779" s="1" t="s">
        <v>72</v>
      </c>
      <c r="H6779" s="1" t="s">
        <v>695</v>
      </c>
      <c r="I6779"/>
      <c r="J6779"/>
      <c r="K6779"/>
      <c r="L6779"/>
      <c r="M6779"/>
      <c r="N6779"/>
      <c r="O6779"/>
      <c r="Q6779" t="s">
        <v>25</v>
      </c>
      <c r="R6779" s="1"/>
      <c r="S6779" s="1"/>
      <c r="T6779" s="1" t="s">
        <v>1079</v>
      </c>
      <c r="U6779" s="1" t="s">
        <v>53</v>
      </c>
      <c r="V6779" t="s">
        <v>29</v>
      </c>
      <c r="W6779"/>
      <c r="X6779" t="s">
        <v>30</v>
      </c>
    </row>
    <row r="6780" spans="2:24">
      <c r="B6780" s="2" t="s">
        <v>10227</v>
      </c>
      <c r="C6780" s="1">
        <v>8299573557</v>
      </c>
      <c r="D6780" s="1"/>
      <c r="E6780" s="1"/>
      <c r="F6780" s="1"/>
      <c r="G6780" s="1" t="s">
        <v>146</v>
      </c>
      <c r="H6780" s="1" t="s">
        <v>247</v>
      </c>
      <c r="I6780"/>
      <c r="J6780"/>
      <c r="K6780"/>
      <c r="L6780"/>
      <c r="M6780"/>
      <c r="N6780"/>
      <c r="O6780"/>
      <c r="Q6780" t="s">
        <v>25</v>
      </c>
      <c r="R6780" s="1"/>
      <c r="S6780" s="1"/>
      <c r="T6780" s="1" t="s">
        <v>294</v>
      </c>
      <c r="U6780" s="1" t="s">
        <v>28</v>
      </c>
      <c r="V6780" t="s">
        <v>29</v>
      </c>
      <c r="W6780"/>
      <c r="X6780" t="s">
        <v>30</v>
      </c>
    </row>
    <row r="6781" spans="2:24">
      <c r="B6781" s="2" t="s">
        <v>10228</v>
      </c>
      <c r="C6781" s="1">
        <v>9810312926</v>
      </c>
      <c r="D6781" s="1"/>
      <c r="E6781" s="1"/>
      <c r="F6781" s="1"/>
      <c r="G6781" s="1" t="s">
        <v>146</v>
      </c>
      <c r="H6781" s="1" t="s">
        <v>476</v>
      </c>
      <c r="I6781"/>
      <c r="J6781"/>
      <c r="K6781"/>
      <c r="L6781"/>
      <c r="M6781"/>
      <c r="N6781"/>
      <c r="O6781"/>
      <c r="Q6781" t="s">
        <v>25</v>
      </c>
      <c r="R6781" s="1"/>
      <c r="S6781" s="1"/>
      <c r="T6781" s="1" t="s">
        <v>73</v>
      </c>
      <c r="U6781" s="1" t="s">
        <v>53</v>
      </c>
      <c r="V6781" t="s">
        <v>29</v>
      </c>
      <c r="W6781"/>
      <c r="X6781" t="s">
        <v>30</v>
      </c>
    </row>
    <row r="6782" spans="2:24">
      <c r="B6782" s="2" t="s">
        <v>10229</v>
      </c>
      <c r="C6782" s="1">
        <v>8929442608</v>
      </c>
      <c r="D6782" s="1"/>
      <c r="E6782" s="1"/>
      <c r="F6782" s="1"/>
      <c r="G6782" s="1" t="s">
        <v>1216</v>
      </c>
      <c r="H6782" s="1" t="s">
        <v>46</v>
      </c>
      <c r="I6782"/>
      <c r="J6782"/>
      <c r="K6782"/>
      <c r="L6782"/>
      <c r="M6782"/>
      <c r="N6782"/>
      <c r="O6782"/>
      <c r="Q6782" t="s">
        <v>25</v>
      </c>
      <c r="R6782" s="1" t="s">
        <v>10230</v>
      </c>
      <c r="S6782" s="1"/>
      <c r="T6782" s="1" t="s">
        <v>2031</v>
      </c>
      <c r="U6782" s="1" t="s">
        <v>78</v>
      </c>
      <c r="V6782" t="s">
        <v>29</v>
      </c>
      <c r="W6782"/>
      <c r="X6782" t="s">
        <v>30</v>
      </c>
    </row>
    <row r="6783" spans="2:24">
      <c r="B6783" s="2" t="s">
        <v>10231</v>
      </c>
      <c r="C6783" s="1">
        <v>9728536104</v>
      </c>
      <c r="D6783" s="1"/>
      <c r="E6783" s="1"/>
      <c r="F6783" s="1"/>
      <c r="G6783" s="1" t="s">
        <v>146</v>
      </c>
      <c r="H6783" s="1" t="s">
        <v>247</v>
      </c>
      <c r="I6783"/>
      <c r="J6783"/>
      <c r="K6783"/>
      <c r="L6783"/>
      <c r="M6783"/>
      <c r="N6783"/>
      <c r="O6783"/>
      <c r="Q6783" t="s">
        <v>25</v>
      </c>
      <c r="R6783" s="1"/>
      <c r="S6783" s="1"/>
      <c r="T6783" s="1" t="s">
        <v>311</v>
      </c>
      <c r="U6783" s="1" t="s">
        <v>78</v>
      </c>
      <c r="V6783" t="s">
        <v>29</v>
      </c>
      <c r="W6783"/>
      <c r="X6783" t="s">
        <v>30</v>
      </c>
    </row>
    <row r="6784" spans="2:24">
      <c r="B6784" s="2" t="s">
        <v>10232</v>
      </c>
      <c r="C6784" s="1">
        <v>8059110177</v>
      </c>
      <c r="D6784" s="1"/>
      <c r="E6784" s="1"/>
      <c r="F6784" s="1"/>
      <c r="G6784" s="1" t="s">
        <v>146</v>
      </c>
      <c r="H6784" s="1" t="s">
        <v>476</v>
      </c>
      <c r="I6784"/>
      <c r="J6784"/>
      <c r="K6784"/>
      <c r="L6784"/>
      <c r="M6784"/>
      <c r="N6784"/>
      <c r="O6784"/>
      <c r="Q6784" t="s">
        <v>25</v>
      </c>
      <c r="R6784" s="1"/>
      <c r="S6784" s="1"/>
      <c r="T6784" s="1" t="s">
        <v>2031</v>
      </c>
      <c r="U6784" s="1" t="s">
        <v>78</v>
      </c>
      <c r="V6784" t="s">
        <v>29</v>
      </c>
      <c r="W6784"/>
      <c r="X6784" t="s">
        <v>30</v>
      </c>
    </row>
    <row r="6785" spans="2:24">
      <c r="B6785" s="2" t="s">
        <v>10233</v>
      </c>
      <c r="C6785" s="1">
        <v>9971985734</v>
      </c>
      <c r="D6785" s="1"/>
      <c r="E6785" s="1"/>
      <c r="F6785" s="1"/>
      <c r="G6785" s="1" t="s">
        <v>146</v>
      </c>
      <c r="H6785" s="1" t="s">
        <v>476</v>
      </c>
      <c r="I6785"/>
      <c r="J6785"/>
      <c r="K6785"/>
      <c r="L6785"/>
      <c r="M6785"/>
      <c r="N6785"/>
      <c r="O6785"/>
      <c r="Q6785" t="s">
        <v>25</v>
      </c>
      <c r="R6785" s="1" t="s">
        <v>10234</v>
      </c>
      <c r="S6785" s="1"/>
      <c r="T6785" s="1" t="s">
        <v>73</v>
      </c>
      <c r="U6785" s="1" t="s">
        <v>53</v>
      </c>
      <c r="V6785" t="s">
        <v>29</v>
      </c>
      <c r="W6785"/>
      <c r="X6785" t="s">
        <v>30</v>
      </c>
    </row>
    <row r="6786" spans="2:24">
      <c r="B6786" s="2" t="s">
        <v>10235</v>
      </c>
      <c r="C6786" s="1">
        <v>7905261542</v>
      </c>
      <c r="D6786" s="1"/>
      <c r="E6786" s="1"/>
      <c r="F6786" s="1"/>
      <c r="G6786" s="1" t="s">
        <v>45</v>
      </c>
      <c r="H6786" s="1" t="s">
        <v>247</v>
      </c>
      <c r="I6786"/>
      <c r="J6786"/>
      <c r="K6786"/>
      <c r="L6786"/>
      <c r="M6786"/>
      <c r="N6786"/>
      <c r="O6786"/>
      <c r="Q6786" t="s">
        <v>25</v>
      </c>
      <c r="R6786" s="1" t="s">
        <v>10236</v>
      </c>
      <c r="S6786" s="1"/>
      <c r="T6786" s="1" t="s">
        <v>662</v>
      </c>
      <c r="U6786" s="1" t="s">
        <v>28</v>
      </c>
      <c r="V6786" t="s">
        <v>29</v>
      </c>
      <c r="W6786"/>
      <c r="X6786" t="s">
        <v>30</v>
      </c>
    </row>
    <row r="6787" spans="2:24">
      <c r="B6787" s="2" t="s">
        <v>10237</v>
      </c>
      <c r="C6787" s="1">
        <v>7399026416</v>
      </c>
      <c r="D6787" s="1"/>
      <c r="E6787" s="1"/>
      <c r="F6787" s="1"/>
      <c r="G6787" s="1" t="s">
        <v>72</v>
      </c>
      <c r="H6787" s="1" t="s">
        <v>476</v>
      </c>
      <c r="I6787"/>
      <c r="J6787"/>
      <c r="K6787"/>
      <c r="L6787"/>
      <c r="M6787"/>
      <c r="N6787"/>
      <c r="O6787"/>
      <c r="Q6787" t="s">
        <v>25</v>
      </c>
      <c r="R6787" s="1"/>
      <c r="S6787" s="1"/>
      <c r="T6787" s="1" t="s">
        <v>1896</v>
      </c>
      <c r="U6787" s="1" t="s">
        <v>37</v>
      </c>
      <c r="V6787" t="s">
        <v>29</v>
      </c>
      <c r="W6787"/>
      <c r="X6787" t="s">
        <v>30</v>
      </c>
    </row>
    <row r="6788" spans="2:24">
      <c r="B6788" s="2" t="s">
        <v>10238</v>
      </c>
      <c r="C6788" s="1">
        <v>9873816555</v>
      </c>
      <c r="D6788" s="1"/>
      <c r="E6788" s="1"/>
      <c r="F6788" s="1"/>
      <c r="G6788" s="1" t="s">
        <v>146</v>
      </c>
      <c r="H6788" s="1" t="s">
        <v>331</v>
      </c>
      <c r="I6788"/>
      <c r="J6788"/>
      <c r="K6788"/>
      <c r="L6788"/>
      <c r="M6788"/>
      <c r="N6788"/>
      <c r="O6788"/>
      <c r="Q6788" t="s">
        <v>25</v>
      </c>
      <c r="R6788" s="1"/>
      <c r="S6788" s="1"/>
      <c r="T6788" s="1" t="s">
        <v>594</v>
      </c>
      <c r="U6788" s="1" t="s">
        <v>53</v>
      </c>
      <c r="V6788" t="s">
        <v>29</v>
      </c>
      <c r="W6788"/>
      <c r="X6788" t="s">
        <v>30</v>
      </c>
    </row>
    <row r="6789" spans="2:24">
      <c r="B6789" s="2" t="s">
        <v>10239</v>
      </c>
      <c r="C6789" s="1">
        <v>8617570874</v>
      </c>
      <c r="D6789" s="1"/>
      <c r="E6789" s="1"/>
      <c r="F6789" s="1"/>
      <c r="G6789" s="1" t="s">
        <v>146</v>
      </c>
      <c r="H6789" s="1" t="s">
        <v>331</v>
      </c>
      <c r="I6789"/>
      <c r="J6789"/>
      <c r="K6789"/>
      <c r="L6789"/>
      <c r="M6789"/>
      <c r="N6789"/>
      <c r="O6789"/>
      <c r="Q6789" t="s">
        <v>25</v>
      </c>
      <c r="R6789" s="1"/>
      <c r="S6789" s="1"/>
      <c r="T6789" s="1" t="s">
        <v>3377</v>
      </c>
      <c r="U6789" s="1" t="s">
        <v>70</v>
      </c>
      <c r="V6789" t="s">
        <v>29</v>
      </c>
      <c r="W6789"/>
      <c r="X6789" t="s">
        <v>30</v>
      </c>
    </row>
    <row r="6790" spans="2:24">
      <c r="B6790" s="2" t="s">
        <v>10240</v>
      </c>
      <c r="C6790" s="1">
        <v>9837230229</v>
      </c>
      <c r="D6790" s="1"/>
      <c r="E6790" s="1"/>
      <c r="F6790" s="1"/>
      <c r="G6790" s="1" t="s">
        <v>146</v>
      </c>
      <c r="H6790" s="1" t="s">
        <v>1268</v>
      </c>
      <c r="I6790"/>
      <c r="J6790"/>
      <c r="K6790"/>
      <c r="L6790"/>
      <c r="M6790"/>
      <c r="N6790"/>
      <c r="O6790"/>
      <c r="Q6790" t="s">
        <v>25</v>
      </c>
      <c r="R6790" s="1"/>
      <c r="S6790" s="1"/>
      <c r="T6790" s="1" t="s">
        <v>66</v>
      </c>
      <c r="U6790" s="1" t="s">
        <v>28</v>
      </c>
      <c r="V6790" t="s">
        <v>29</v>
      </c>
      <c r="W6790"/>
      <c r="X6790" t="s">
        <v>30</v>
      </c>
    </row>
    <row r="6791" spans="2:24">
      <c r="B6791" s="2" t="s">
        <v>10241</v>
      </c>
      <c r="C6791" s="1">
        <v>9137021129</v>
      </c>
      <c r="D6791" s="1"/>
      <c r="E6791" s="1"/>
      <c r="F6791" s="1"/>
      <c r="G6791" s="1" t="s">
        <v>45</v>
      </c>
      <c r="H6791" s="1" t="s">
        <v>92</v>
      </c>
      <c r="I6791"/>
      <c r="J6791"/>
      <c r="K6791"/>
      <c r="L6791"/>
      <c r="M6791"/>
      <c r="N6791"/>
      <c r="O6791"/>
      <c r="Q6791" t="s">
        <v>25</v>
      </c>
      <c r="R6791" s="1" t="s">
        <v>10242</v>
      </c>
      <c r="S6791" s="1"/>
      <c r="T6791" s="1" t="s">
        <v>474</v>
      </c>
      <c r="U6791" s="1" t="s">
        <v>33</v>
      </c>
      <c r="V6791" t="s">
        <v>29</v>
      </c>
      <c r="W6791"/>
      <c r="X6791" t="s">
        <v>30</v>
      </c>
    </row>
    <row r="6792" spans="2:24">
      <c r="B6792" s="2" t="s">
        <v>10243</v>
      </c>
      <c r="C6792" s="1">
        <v>9310878373</v>
      </c>
      <c r="D6792" s="1"/>
      <c r="E6792" s="1"/>
      <c r="F6792" s="1"/>
      <c r="G6792" s="1" t="s">
        <v>72</v>
      </c>
      <c r="H6792" s="1" t="s">
        <v>331</v>
      </c>
      <c r="I6792"/>
      <c r="J6792"/>
      <c r="K6792"/>
      <c r="L6792"/>
      <c r="M6792"/>
      <c r="N6792"/>
      <c r="O6792"/>
      <c r="Q6792" t="s">
        <v>25</v>
      </c>
      <c r="R6792" s="1" t="s">
        <v>10244</v>
      </c>
      <c r="S6792" s="1"/>
      <c r="T6792" s="1" t="s">
        <v>457</v>
      </c>
      <c r="U6792" s="1" t="s">
        <v>33</v>
      </c>
      <c r="V6792" t="s">
        <v>29</v>
      </c>
      <c r="W6792"/>
      <c r="X6792" t="s">
        <v>30</v>
      </c>
    </row>
    <row r="6793" spans="2:24">
      <c r="B6793" s="2" t="s">
        <v>10245</v>
      </c>
      <c r="C6793" s="1">
        <v>9443139381</v>
      </c>
      <c r="D6793" s="1"/>
      <c r="E6793" s="1"/>
      <c r="F6793" s="1"/>
      <c r="G6793" s="1" t="s">
        <v>45</v>
      </c>
      <c r="H6793" s="1" t="s">
        <v>331</v>
      </c>
      <c r="I6793"/>
      <c r="J6793"/>
      <c r="K6793"/>
      <c r="L6793"/>
      <c r="M6793"/>
      <c r="N6793"/>
      <c r="O6793"/>
      <c r="Q6793" t="s">
        <v>25</v>
      </c>
      <c r="R6793" s="1" t="s">
        <v>10246</v>
      </c>
      <c r="S6793" s="1"/>
      <c r="T6793" s="1" t="s">
        <v>2563</v>
      </c>
      <c r="U6793" s="1" t="s">
        <v>179</v>
      </c>
      <c r="V6793" t="s">
        <v>29</v>
      </c>
      <c r="W6793"/>
      <c r="X6793" t="s">
        <v>30</v>
      </c>
    </row>
    <row r="6794" spans="2:24">
      <c r="B6794" s="2" t="s">
        <v>10247</v>
      </c>
      <c r="C6794" s="1">
        <v>7204523098</v>
      </c>
      <c r="D6794" s="1"/>
      <c r="E6794" s="1"/>
      <c r="F6794" s="1"/>
      <c r="G6794" s="1" t="s">
        <v>1216</v>
      </c>
      <c r="H6794" s="1" t="s">
        <v>46</v>
      </c>
      <c r="I6794"/>
      <c r="J6794"/>
      <c r="K6794"/>
      <c r="L6794"/>
      <c r="M6794"/>
      <c r="N6794"/>
      <c r="O6794"/>
      <c r="Q6794" t="s">
        <v>25</v>
      </c>
      <c r="R6794" s="1"/>
      <c r="S6794" s="1"/>
      <c r="T6794" s="1" t="s">
        <v>2064</v>
      </c>
      <c r="U6794" s="1" t="s">
        <v>102</v>
      </c>
      <c r="V6794" t="s">
        <v>29</v>
      </c>
      <c r="W6794"/>
      <c r="X6794" t="s">
        <v>30</v>
      </c>
    </row>
    <row r="6795" spans="2:24">
      <c r="B6795" s="2" t="s">
        <v>10248</v>
      </c>
      <c r="C6795" s="1">
        <f>919412418125</f>
        <v>919412418125</v>
      </c>
      <c r="D6795" s="1"/>
      <c r="E6795" s="1"/>
      <c r="F6795" s="1"/>
      <c r="G6795" s="1" t="s">
        <v>146</v>
      </c>
      <c r="H6795" s="1" t="s">
        <v>476</v>
      </c>
      <c r="I6795"/>
      <c r="J6795"/>
      <c r="K6795"/>
      <c r="L6795"/>
      <c r="M6795"/>
      <c r="N6795"/>
      <c r="O6795"/>
      <c r="Q6795" t="s">
        <v>25</v>
      </c>
      <c r="R6795" s="1" t="s">
        <v>10249</v>
      </c>
      <c r="S6795" s="1"/>
      <c r="T6795" s="1" t="s">
        <v>328</v>
      </c>
      <c r="U6795" s="1" t="s">
        <v>28</v>
      </c>
      <c r="V6795" t="s">
        <v>29</v>
      </c>
      <c r="W6795"/>
      <c r="X6795" t="s">
        <v>30</v>
      </c>
    </row>
    <row r="6796" spans="2:24">
      <c r="B6796" s="2" t="s">
        <v>10250</v>
      </c>
      <c r="C6796" s="1">
        <v>9953230251</v>
      </c>
      <c r="D6796" s="1"/>
      <c r="E6796" s="1"/>
      <c r="F6796" s="1"/>
      <c r="G6796" s="1" t="s">
        <v>45</v>
      </c>
      <c r="H6796" s="1" t="s">
        <v>695</v>
      </c>
      <c r="I6796"/>
      <c r="J6796"/>
      <c r="K6796"/>
      <c r="L6796"/>
      <c r="M6796"/>
      <c r="N6796"/>
      <c r="O6796"/>
      <c r="Q6796" t="s">
        <v>25</v>
      </c>
      <c r="R6796" s="1"/>
      <c r="S6796" s="1"/>
      <c r="T6796" s="1" t="s">
        <v>533</v>
      </c>
      <c r="U6796" s="1" t="s">
        <v>28</v>
      </c>
      <c r="V6796" t="s">
        <v>29</v>
      </c>
      <c r="W6796"/>
      <c r="X6796" t="s">
        <v>30</v>
      </c>
    </row>
    <row r="6797" spans="2:24">
      <c r="B6797" s="2" t="s">
        <v>10251</v>
      </c>
      <c r="C6797" s="1">
        <v>9492100998</v>
      </c>
      <c r="D6797" s="1"/>
      <c r="E6797" s="1"/>
      <c r="F6797" s="1"/>
      <c r="G6797" s="1" t="s">
        <v>146</v>
      </c>
      <c r="H6797" s="1" t="s">
        <v>331</v>
      </c>
      <c r="I6797"/>
      <c r="J6797"/>
      <c r="K6797"/>
      <c r="L6797"/>
      <c r="M6797"/>
      <c r="N6797"/>
      <c r="O6797"/>
      <c r="Q6797" t="s">
        <v>25</v>
      </c>
      <c r="R6797" s="1"/>
      <c r="S6797" s="1"/>
      <c r="T6797" s="1" t="s">
        <v>273</v>
      </c>
      <c r="U6797" s="1" t="s">
        <v>185</v>
      </c>
      <c r="V6797" t="s">
        <v>29</v>
      </c>
      <c r="W6797"/>
      <c r="X6797" t="s">
        <v>30</v>
      </c>
    </row>
    <row r="6798" spans="2:24">
      <c r="B6798" s="2" t="s">
        <v>10252</v>
      </c>
      <c r="C6798" s="1">
        <v>9625043533</v>
      </c>
      <c r="D6798" s="1"/>
      <c r="E6798" s="1"/>
      <c r="F6798" s="1"/>
      <c r="G6798" s="1" t="s">
        <v>146</v>
      </c>
      <c r="H6798" s="1" t="s">
        <v>331</v>
      </c>
      <c r="I6798"/>
      <c r="J6798"/>
      <c r="K6798"/>
      <c r="L6798"/>
      <c r="M6798"/>
      <c r="N6798"/>
      <c r="O6798"/>
      <c r="Q6798" t="s">
        <v>25</v>
      </c>
      <c r="R6798" s="1" t="s">
        <v>10253</v>
      </c>
      <c r="S6798" s="1"/>
      <c r="T6798" s="1" t="s">
        <v>660</v>
      </c>
      <c r="U6798" s="1" t="s">
        <v>53</v>
      </c>
      <c r="V6798" t="s">
        <v>29</v>
      </c>
      <c r="W6798"/>
      <c r="X6798" t="s">
        <v>30</v>
      </c>
    </row>
    <row r="6799" spans="2:24">
      <c r="B6799" s="2" t="s">
        <v>10254</v>
      </c>
      <c r="C6799" s="1">
        <v>8866333906</v>
      </c>
      <c r="D6799" s="1"/>
      <c r="E6799" s="1"/>
      <c r="F6799" s="1"/>
      <c r="G6799" s="1" t="s">
        <v>1216</v>
      </c>
      <c r="H6799" s="1" t="s">
        <v>46</v>
      </c>
      <c r="I6799"/>
      <c r="J6799"/>
      <c r="K6799"/>
      <c r="L6799"/>
      <c r="M6799"/>
      <c r="N6799"/>
      <c r="O6799"/>
      <c r="Q6799" t="s">
        <v>25</v>
      </c>
      <c r="R6799" s="1" t="s">
        <v>10255</v>
      </c>
      <c r="S6799" s="1"/>
      <c r="T6799" s="1" t="s">
        <v>115</v>
      </c>
      <c r="U6799" s="1" t="s">
        <v>116</v>
      </c>
      <c r="V6799" t="s">
        <v>29</v>
      </c>
      <c r="W6799"/>
      <c r="X6799" t="s">
        <v>30</v>
      </c>
    </row>
    <row r="6800" spans="2:24">
      <c r="B6800" s="2" t="s">
        <v>10256</v>
      </c>
      <c r="C6800" s="1">
        <v>8800935629</v>
      </c>
      <c r="D6800" s="1"/>
      <c r="E6800" s="1"/>
      <c r="F6800" s="1"/>
      <c r="G6800" s="1" t="s">
        <v>2644</v>
      </c>
      <c r="H6800" s="1" t="s">
        <v>57</v>
      </c>
      <c r="I6800"/>
      <c r="J6800"/>
      <c r="K6800"/>
      <c r="L6800"/>
      <c r="M6800"/>
      <c r="N6800"/>
      <c r="O6800"/>
      <c r="Q6800" t="s">
        <v>25</v>
      </c>
      <c r="R6800" s="1"/>
      <c r="S6800" s="1"/>
      <c r="T6800" s="1" t="s">
        <v>10257</v>
      </c>
      <c r="U6800" s="1" t="s">
        <v>289</v>
      </c>
      <c r="V6800" t="s">
        <v>29</v>
      </c>
      <c r="W6800"/>
      <c r="X6800" t="s">
        <v>30</v>
      </c>
    </row>
    <row r="6801" spans="2:24">
      <c r="B6801" s="2" t="s">
        <v>10258</v>
      </c>
      <c r="C6801" s="1">
        <v>9970176014</v>
      </c>
      <c r="D6801" s="1"/>
      <c r="E6801" s="1"/>
      <c r="F6801" s="1"/>
      <c r="G6801" s="1" t="s">
        <v>45</v>
      </c>
      <c r="H6801" s="1" t="s">
        <v>92</v>
      </c>
      <c r="I6801"/>
      <c r="J6801"/>
      <c r="K6801"/>
      <c r="L6801"/>
      <c r="M6801"/>
      <c r="N6801"/>
      <c r="O6801"/>
      <c r="Q6801" t="s">
        <v>25</v>
      </c>
      <c r="R6801" s="1"/>
      <c r="S6801" s="1"/>
      <c r="T6801" s="1" t="s">
        <v>457</v>
      </c>
      <c r="U6801" s="1" t="s">
        <v>33</v>
      </c>
      <c r="V6801" t="s">
        <v>29</v>
      </c>
      <c r="W6801"/>
      <c r="X6801" t="s">
        <v>30</v>
      </c>
    </row>
    <row r="6802" spans="2:24">
      <c r="B6802" s="2" t="s">
        <v>10259</v>
      </c>
      <c r="C6802" s="1">
        <v>9369022687</v>
      </c>
      <c r="D6802" s="1"/>
      <c r="E6802" s="1"/>
      <c r="F6802" s="1"/>
      <c r="G6802" s="1" t="s">
        <v>45</v>
      </c>
      <c r="H6802" s="1" t="s">
        <v>476</v>
      </c>
      <c r="I6802"/>
      <c r="J6802"/>
      <c r="K6802"/>
      <c r="L6802"/>
      <c r="M6802"/>
      <c r="N6802"/>
      <c r="O6802"/>
      <c r="Q6802" t="s">
        <v>25</v>
      </c>
      <c r="R6802" s="1" t="s">
        <v>10260</v>
      </c>
      <c r="S6802" s="1"/>
      <c r="T6802" s="1" t="s">
        <v>217</v>
      </c>
      <c r="U6802" s="1" t="s">
        <v>28</v>
      </c>
      <c r="V6802" t="s">
        <v>29</v>
      </c>
      <c r="W6802"/>
      <c r="X6802" t="s">
        <v>30</v>
      </c>
    </row>
    <row r="6803" spans="2:24">
      <c r="B6803" s="2" t="s">
        <v>10261</v>
      </c>
      <c r="C6803" s="1">
        <v>9449191811</v>
      </c>
      <c r="D6803" s="1"/>
      <c r="E6803" s="1"/>
      <c r="F6803" s="1"/>
      <c r="G6803" s="1" t="s">
        <v>56</v>
      </c>
      <c r="H6803" s="1" t="s">
        <v>46</v>
      </c>
      <c r="I6803"/>
      <c r="J6803"/>
      <c r="K6803"/>
      <c r="L6803"/>
      <c r="M6803"/>
      <c r="N6803"/>
      <c r="O6803"/>
      <c r="Q6803" t="s">
        <v>25</v>
      </c>
      <c r="R6803" s="1"/>
      <c r="S6803" s="1"/>
      <c r="T6803" s="1" t="s">
        <v>245</v>
      </c>
      <c r="U6803" s="1" t="s">
        <v>102</v>
      </c>
      <c r="V6803" t="s">
        <v>29</v>
      </c>
      <c r="W6803"/>
      <c r="X6803" t="s">
        <v>30</v>
      </c>
    </row>
    <row r="6804" spans="2:24">
      <c r="B6804" s="2" t="s">
        <v>10262</v>
      </c>
      <c r="C6804" s="1">
        <v>9716652172</v>
      </c>
      <c r="D6804" s="1"/>
      <c r="E6804" s="1"/>
      <c r="F6804" s="1"/>
      <c r="G6804" s="1" t="s">
        <v>146</v>
      </c>
      <c r="H6804" s="1" t="s">
        <v>247</v>
      </c>
      <c r="I6804"/>
      <c r="J6804"/>
      <c r="K6804"/>
      <c r="L6804"/>
      <c r="M6804"/>
      <c r="N6804"/>
      <c r="O6804"/>
      <c r="Q6804" t="s">
        <v>25</v>
      </c>
      <c r="R6804" s="1"/>
      <c r="S6804" s="1"/>
      <c r="T6804" s="1" t="s">
        <v>39</v>
      </c>
      <c r="U6804" s="1" t="s">
        <v>28</v>
      </c>
      <c r="V6804" t="s">
        <v>29</v>
      </c>
      <c r="W6804"/>
      <c r="X6804" t="s">
        <v>30</v>
      </c>
    </row>
    <row r="6805" spans="2:24">
      <c r="B6805" s="2" t="s">
        <v>10263</v>
      </c>
      <c r="C6805" s="1">
        <v>8685082643</v>
      </c>
      <c r="D6805" s="1"/>
      <c r="E6805" s="1"/>
      <c r="F6805" s="1"/>
      <c r="G6805" s="1" t="s">
        <v>146</v>
      </c>
      <c r="H6805" s="1" t="s">
        <v>476</v>
      </c>
      <c r="I6805"/>
      <c r="J6805"/>
      <c r="K6805"/>
      <c r="L6805"/>
      <c r="M6805"/>
      <c r="N6805"/>
      <c r="O6805"/>
      <c r="Q6805" t="s">
        <v>25</v>
      </c>
      <c r="R6805" s="1"/>
      <c r="S6805" s="1"/>
      <c r="T6805" s="1" t="s">
        <v>1550</v>
      </c>
      <c r="U6805" s="1" t="s">
        <v>78</v>
      </c>
      <c r="V6805" t="s">
        <v>29</v>
      </c>
      <c r="W6805"/>
      <c r="X6805" t="s">
        <v>30</v>
      </c>
    </row>
    <row r="6806" spans="2:24">
      <c r="B6806" s="2" t="s">
        <v>10264</v>
      </c>
      <c r="C6806" s="1">
        <f>919215553731</f>
        <v>919215553731</v>
      </c>
      <c r="D6806" s="1"/>
      <c r="E6806" s="1"/>
      <c r="F6806" s="1"/>
      <c r="G6806" s="1" t="s">
        <v>45</v>
      </c>
      <c r="H6806" s="1" t="s">
        <v>247</v>
      </c>
      <c r="I6806"/>
      <c r="J6806"/>
      <c r="K6806"/>
      <c r="L6806"/>
      <c r="M6806"/>
      <c r="N6806"/>
      <c r="O6806"/>
      <c r="Q6806" t="s">
        <v>25</v>
      </c>
      <c r="R6806" s="1"/>
      <c r="S6806" s="1"/>
      <c r="T6806" s="1" t="s">
        <v>311</v>
      </c>
      <c r="U6806" s="1" t="s">
        <v>78</v>
      </c>
      <c r="V6806" t="s">
        <v>29</v>
      </c>
      <c r="W6806"/>
      <c r="X6806" t="s">
        <v>30</v>
      </c>
    </row>
    <row r="6807" spans="2:24">
      <c r="B6807" s="2" t="s">
        <v>10265</v>
      </c>
      <c r="C6807" s="1">
        <v>8059476496</v>
      </c>
      <c r="D6807" s="1"/>
      <c r="E6807" s="1"/>
      <c r="F6807" s="1"/>
      <c r="G6807" s="1" t="s">
        <v>146</v>
      </c>
      <c r="H6807" s="1" t="s">
        <v>331</v>
      </c>
      <c r="I6807"/>
      <c r="J6807"/>
      <c r="K6807"/>
      <c r="L6807"/>
      <c r="M6807"/>
      <c r="N6807"/>
      <c r="O6807"/>
      <c r="Q6807" t="s">
        <v>25</v>
      </c>
      <c r="R6807" s="1"/>
      <c r="S6807" s="1"/>
      <c r="T6807" s="1" t="s">
        <v>1428</v>
      </c>
      <c r="U6807" s="1" t="s">
        <v>78</v>
      </c>
      <c r="V6807" t="s">
        <v>29</v>
      </c>
      <c r="W6807"/>
      <c r="X6807" t="s">
        <v>30</v>
      </c>
    </row>
    <row r="6808" spans="2:24">
      <c r="B6808" s="2" t="s">
        <v>10266</v>
      </c>
      <c r="C6808" s="1">
        <v>7415863456</v>
      </c>
      <c r="D6808" s="1"/>
      <c r="E6808" s="1"/>
      <c r="F6808" s="1"/>
      <c r="G6808" s="1" t="s">
        <v>146</v>
      </c>
      <c r="H6808" s="1" t="s">
        <v>476</v>
      </c>
      <c r="I6808"/>
      <c r="J6808"/>
      <c r="K6808"/>
      <c r="L6808"/>
      <c r="M6808"/>
      <c r="N6808"/>
      <c r="O6808"/>
      <c r="Q6808" t="s">
        <v>25</v>
      </c>
      <c r="R6808" s="1" t="s">
        <v>10267</v>
      </c>
      <c r="S6808" s="1"/>
      <c r="T6808" s="1" t="s">
        <v>4179</v>
      </c>
      <c r="U6808" s="1" t="s">
        <v>105</v>
      </c>
      <c r="V6808" t="s">
        <v>29</v>
      </c>
      <c r="W6808"/>
      <c r="X6808" t="s">
        <v>30</v>
      </c>
    </row>
    <row r="6809" spans="2:24">
      <c r="B6809" s="2" t="s">
        <v>10268</v>
      </c>
      <c r="C6809" s="1">
        <v>9873815848</v>
      </c>
      <c r="D6809" s="1"/>
      <c r="E6809" s="1"/>
      <c r="F6809" s="1"/>
      <c r="G6809" s="1" t="s">
        <v>146</v>
      </c>
      <c r="H6809" s="1" t="s">
        <v>1268</v>
      </c>
      <c r="I6809"/>
      <c r="J6809"/>
      <c r="K6809"/>
      <c r="L6809"/>
      <c r="M6809"/>
      <c r="N6809"/>
      <c r="O6809"/>
      <c r="Q6809" t="s">
        <v>25</v>
      </c>
      <c r="R6809" s="1" t="s">
        <v>10269</v>
      </c>
      <c r="S6809" s="1"/>
      <c r="T6809" s="1" t="s">
        <v>301</v>
      </c>
      <c r="U6809" s="1" t="s">
        <v>53</v>
      </c>
      <c r="V6809" t="s">
        <v>29</v>
      </c>
      <c r="W6809"/>
      <c r="X6809" t="s">
        <v>30</v>
      </c>
    </row>
    <row r="6810" spans="2:24">
      <c r="B6810" s="2" t="s">
        <v>10270</v>
      </c>
      <c r="C6810" s="1">
        <v>8299055764</v>
      </c>
      <c r="D6810" s="1"/>
      <c r="E6810" s="1"/>
      <c r="F6810" s="1"/>
      <c r="G6810" s="1" t="s">
        <v>146</v>
      </c>
      <c r="H6810" s="1" t="s">
        <v>331</v>
      </c>
      <c r="I6810"/>
      <c r="J6810"/>
      <c r="K6810"/>
      <c r="L6810"/>
      <c r="M6810"/>
      <c r="N6810"/>
      <c r="O6810"/>
      <c r="Q6810" t="s">
        <v>25</v>
      </c>
      <c r="R6810" s="1"/>
      <c r="S6810" s="1"/>
      <c r="T6810" s="1" t="s">
        <v>5151</v>
      </c>
      <c r="U6810" s="1" t="s">
        <v>28</v>
      </c>
      <c r="V6810" t="s">
        <v>29</v>
      </c>
      <c r="W6810"/>
      <c r="X6810" t="s">
        <v>30</v>
      </c>
    </row>
    <row r="6811" spans="2:24">
      <c r="B6811" s="2" t="s">
        <v>10271</v>
      </c>
      <c r="C6811" s="1">
        <v>9425147514</v>
      </c>
      <c r="D6811" s="1"/>
      <c r="E6811" s="1"/>
      <c r="F6811" s="1"/>
      <c r="G6811" s="1" t="s">
        <v>146</v>
      </c>
      <c r="H6811" s="1" t="s">
        <v>247</v>
      </c>
      <c r="I6811"/>
      <c r="J6811"/>
      <c r="K6811"/>
      <c r="L6811"/>
      <c r="M6811"/>
      <c r="N6811"/>
      <c r="O6811"/>
      <c r="Q6811" t="s">
        <v>25</v>
      </c>
      <c r="R6811" s="1"/>
      <c r="S6811" s="1"/>
      <c r="T6811" s="1" t="s">
        <v>1801</v>
      </c>
      <c r="U6811" s="1" t="s">
        <v>105</v>
      </c>
      <c r="V6811" t="s">
        <v>29</v>
      </c>
      <c r="W6811"/>
      <c r="X6811" t="s">
        <v>30</v>
      </c>
    </row>
    <row r="6812" spans="2:24">
      <c r="B6812" s="2" t="s">
        <v>10272</v>
      </c>
      <c r="C6812" s="1">
        <v>8169760874</v>
      </c>
      <c r="D6812" s="1"/>
      <c r="E6812" s="1"/>
      <c r="F6812" s="1"/>
      <c r="G6812" s="1" t="s">
        <v>146</v>
      </c>
      <c r="H6812" s="1" t="s">
        <v>331</v>
      </c>
      <c r="I6812"/>
      <c r="J6812"/>
      <c r="K6812"/>
      <c r="L6812"/>
      <c r="M6812"/>
      <c r="N6812"/>
      <c r="O6812"/>
      <c r="Q6812" t="s">
        <v>25</v>
      </c>
      <c r="R6812" s="1" t="s">
        <v>10273</v>
      </c>
      <c r="S6812" s="1"/>
      <c r="T6812" s="1" t="s">
        <v>10274</v>
      </c>
      <c r="U6812" s="1" t="s">
        <v>33</v>
      </c>
      <c r="V6812" t="s">
        <v>29</v>
      </c>
      <c r="W6812"/>
      <c r="X6812" t="s">
        <v>30</v>
      </c>
    </row>
    <row r="6813" spans="2:24">
      <c r="B6813" s="2" t="s">
        <v>10275</v>
      </c>
      <c r="C6813" s="1">
        <f>919902411181</f>
        <v>919902411181</v>
      </c>
      <c r="D6813" s="1"/>
      <c r="E6813" s="1"/>
      <c r="F6813" s="1"/>
      <c r="G6813" s="1" t="s">
        <v>56</v>
      </c>
      <c r="H6813" s="1" t="s">
        <v>57</v>
      </c>
      <c r="I6813"/>
      <c r="J6813"/>
      <c r="K6813"/>
      <c r="L6813"/>
      <c r="M6813"/>
      <c r="N6813"/>
      <c r="O6813"/>
      <c r="Q6813" t="s">
        <v>25</v>
      </c>
      <c r="R6813" s="1"/>
      <c r="S6813" s="1"/>
      <c r="T6813" s="1" t="s">
        <v>2064</v>
      </c>
      <c r="U6813" s="1" t="s">
        <v>102</v>
      </c>
      <c r="V6813" t="s">
        <v>29</v>
      </c>
      <c r="W6813"/>
      <c r="X6813" t="s">
        <v>30</v>
      </c>
    </row>
    <row r="6814" spans="2:24">
      <c r="B6814" s="2" t="s">
        <v>10276</v>
      </c>
      <c r="C6814" s="1">
        <v>9893712876</v>
      </c>
      <c r="D6814" s="1"/>
      <c r="E6814" s="1"/>
      <c r="F6814" s="1"/>
      <c r="G6814" s="1" t="s">
        <v>45</v>
      </c>
      <c r="H6814" s="1" t="s">
        <v>46</v>
      </c>
      <c r="I6814"/>
      <c r="J6814"/>
      <c r="K6814"/>
      <c r="L6814"/>
      <c r="M6814"/>
      <c r="N6814"/>
      <c r="O6814"/>
      <c r="Q6814" t="s">
        <v>25</v>
      </c>
      <c r="R6814" s="1"/>
      <c r="S6814" s="1"/>
      <c r="T6814" s="1" t="s">
        <v>110</v>
      </c>
      <c r="U6814" s="1" t="s">
        <v>105</v>
      </c>
      <c r="V6814" t="s">
        <v>29</v>
      </c>
      <c r="W6814"/>
      <c r="X6814" t="s">
        <v>30</v>
      </c>
    </row>
    <row r="6815" spans="2:24">
      <c r="B6815" s="2" t="s">
        <v>10277</v>
      </c>
      <c r="C6815" s="1">
        <v>9896208969</v>
      </c>
      <c r="D6815" s="1"/>
      <c r="E6815" s="1"/>
      <c r="F6815" s="1"/>
      <c r="G6815" s="1" t="s">
        <v>146</v>
      </c>
      <c r="H6815" s="1" t="s">
        <v>247</v>
      </c>
      <c r="I6815"/>
      <c r="J6815"/>
      <c r="K6815"/>
      <c r="L6815"/>
      <c r="M6815"/>
      <c r="N6815"/>
      <c r="O6815"/>
      <c r="Q6815" t="s">
        <v>25</v>
      </c>
      <c r="R6815" s="1" t="s">
        <v>10278</v>
      </c>
      <c r="S6815" s="1"/>
      <c r="T6815" s="1" t="s">
        <v>2870</v>
      </c>
      <c r="U6815" s="1" t="s">
        <v>78</v>
      </c>
      <c r="V6815" t="s">
        <v>29</v>
      </c>
      <c r="W6815"/>
      <c r="X6815" t="s">
        <v>30</v>
      </c>
    </row>
    <row r="6816" spans="2:24">
      <c r="B6816" s="2" t="s">
        <v>10279</v>
      </c>
      <c r="C6816" s="1">
        <v>9711197436</v>
      </c>
      <c r="D6816" s="1"/>
      <c r="E6816" s="1"/>
      <c r="F6816" s="1"/>
      <c r="G6816" s="1" t="s">
        <v>146</v>
      </c>
      <c r="H6816" s="1" t="s">
        <v>247</v>
      </c>
      <c r="I6816"/>
      <c r="J6816"/>
      <c r="K6816"/>
      <c r="L6816"/>
      <c r="M6816"/>
      <c r="N6816"/>
      <c r="O6816"/>
      <c r="Q6816" t="s">
        <v>25</v>
      </c>
      <c r="R6816" s="1"/>
      <c r="S6816" s="1"/>
      <c r="T6816" s="1" t="s">
        <v>374</v>
      </c>
      <c r="U6816" s="1" t="s">
        <v>78</v>
      </c>
      <c r="V6816" t="s">
        <v>29</v>
      </c>
      <c r="W6816"/>
      <c r="X6816" t="s">
        <v>30</v>
      </c>
    </row>
    <row r="6817" spans="2:24">
      <c r="B6817" s="2" t="s">
        <v>10280</v>
      </c>
      <c r="C6817" s="1">
        <v>9213252504</v>
      </c>
      <c r="D6817" s="1"/>
      <c r="E6817" s="1"/>
      <c r="F6817" s="1"/>
      <c r="G6817" s="1" t="s">
        <v>146</v>
      </c>
      <c r="H6817" s="1" t="s">
        <v>476</v>
      </c>
      <c r="I6817"/>
      <c r="J6817"/>
      <c r="K6817"/>
      <c r="L6817"/>
      <c r="M6817"/>
      <c r="N6817"/>
      <c r="O6817"/>
      <c r="Q6817" t="s">
        <v>25</v>
      </c>
      <c r="R6817" s="1"/>
      <c r="S6817" s="1"/>
      <c r="T6817" s="1" t="s">
        <v>73</v>
      </c>
      <c r="U6817" s="1" t="s">
        <v>53</v>
      </c>
      <c r="V6817" t="s">
        <v>29</v>
      </c>
      <c r="W6817"/>
      <c r="X6817" t="s">
        <v>30</v>
      </c>
    </row>
    <row r="6818" spans="2:24">
      <c r="B6818" s="2" t="s">
        <v>10281</v>
      </c>
      <c r="C6818" s="1">
        <v>9887662487</v>
      </c>
      <c r="D6818" s="1"/>
      <c r="E6818" s="1"/>
      <c r="F6818" s="1"/>
      <c r="G6818" s="1" t="s">
        <v>146</v>
      </c>
      <c r="H6818" s="1" t="s">
        <v>331</v>
      </c>
      <c r="I6818"/>
      <c r="J6818"/>
      <c r="K6818"/>
      <c r="L6818"/>
      <c r="M6818"/>
      <c r="N6818"/>
      <c r="O6818"/>
      <c r="Q6818" t="s">
        <v>25</v>
      </c>
      <c r="R6818" s="1"/>
      <c r="S6818" s="1"/>
      <c r="T6818" s="1" t="s">
        <v>787</v>
      </c>
      <c r="U6818" s="1" t="s">
        <v>43</v>
      </c>
      <c r="V6818" t="s">
        <v>29</v>
      </c>
      <c r="W6818"/>
      <c r="X6818" t="s">
        <v>30</v>
      </c>
    </row>
    <row r="6819" spans="2:24">
      <c r="B6819" s="2" t="s">
        <v>10282</v>
      </c>
      <c r="C6819" s="1">
        <v>9927518286</v>
      </c>
      <c r="D6819" s="1"/>
      <c r="E6819" s="1"/>
      <c r="F6819" s="1"/>
      <c r="G6819" s="1" t="s">
        <v>146</v>
      </c>
      <c r="H6819" s="1" t="s">
        <v>331</v>
      </c>
      <c r="I6819"/>
      <c r="J6819"/>
      <c r="K6819"/>
      <c r="L6819"/>
      <c r="M6819"/>
      <c r="N6819"/>
      <c r="O6819"/>
      <c r="Q6819" t="s">
        <v>25</v>
      </c>
      <c r="R6819" s="1"/>
      <c r="S6819" s="1"/>
      <c r="T6819" s="1" t="s">
        <v>459</v>
      </c>
      <c r="U6819" s="1" t="s">
        <v>289</v>
      </c>
      <c r="V6819" t="s">
        <v>29</v>
      </c>
      <c r="W6819"/>
      <c r="X6819" t="s">
        <v>30</v>
      </c>
    </row>
    <row r="6820" spans="2:24">
      <c r="B6820" s="2" t="s">
        <v>10283</v>
      </c>
      <c r="C6820" s="1">
        <v>8149190814</v>
      </c>
      <c r="D6820" s="1"/>
      <c r="E6820" s="1"/>
      <c r="F6820" s="1"/>
      <c r="G6820" s="1" t="s">
        <v>146</v>
      </c>
      <c r="H6820" s="1" t="s">
        <v>331</v>
      </c>
      <c r="I6820"/>
      <c r="J6820"/>
      <c r="K6820"/>
      <c r="L6820"/>
      <c r="M6820"/>
      <c r="N6820"/>
      <c r="O6820"/>
      <c r="Q6820" t="s">
        <v>25</v>
      </c>
      <c r="R6820" s="1" t="s">
        <v>10284</v>
      </c>
      <c r="S6820" s="1"/>
      <c r="T6820" s="1" t="s">
        <v>10285</v>
      </c>
      <c r="U6820" s="1" t="s">
        <v>33</v>
      </c>
      <c r="V6820" t="s">
        <v>29</v>
      </c>
      <c r="W6820"/>
      <c r="X6820" t="s">
        <v>30</v>
      </c>
    </row>
    <row r="6821" spans="2:24">
      <c r="B6821" s="2" t="s">
        <v>10286</v>
      </c>
      <c r="C6821" s="1">
        <v>9471089511</v>
      </c>
      <c r="D6821" s="1"/>
      <c r="E6821" s="1"/>
      <c r="F6821" s="1"/>
      <c r="G6821" s="1" t="s">
        <v>146</v>
      </c>
      <c r="H6821" s="1" t="s">
        <v>331</v>
      </c>
      <c r="I6821"/>
      <c r="J6821"/>
      <c r="K6821"/>
      <c r="L6821"/>
      <c r="M6821"/>
      <c r="N6821"/>
      <c r="O6821"/>
      <c r="Q6821" t="s">
        <v>25</v>
      </c>
      <c r="R6821" s="1" t="s">
        <v>10287</v>
      </c>
      <c r="S6821" s="1"/>
      <c r="T6821" s="1" t="s">
        <v>849</v>
      </c>
      <c r="U6821" s="1" t="s">
        <v>284</v>
      </c>
      <c r="V6821" t="s">
        <v>29</v>
      </c>
      <c r="W6821"/>
      <c r="X6821" t="s">
        <v>30</v>
      </c>
    </row>
    <row r="6822" spans="2:24">
      <c r="B6822" s="2" t="s">
        <v>10288</v>
      </c>
      <c r="C6822" s="1">
        <v>9811390539</v>
      </c>
      <c r="D6822" s="1"/>
      <c r="E6822" s="1"/>
      <c r="F6822" s="1"/>
      <c r="G6822" s="1" t="s">
        <v>45</v>
      </c>
      <c r="H6822" s="1" t="s">
        <v>57</v>
      </c>
      <c r="I6822"/>
      <c r="J6822"/>
      <c r="K6822"/>
      <c r="L6822"/>
      <c r="M6822"/>
      <c r="N6822"/>
      <c r="O6822"/>
      <c r="Q6822" t="s">
        <v>25</v>
      </c>
      <c r="R6822" s="1"/>
      <c r="S6822" s="1"/>
      <c r="T6822" s="1" t="s">
        <v>374</v>
      </c>
      <c r="U6822" s="1" t="s">
        <v>78</v>
      </c>
      <c r="V6822" t="s">
        <v>29</v>
      </c>
      <c r="W6822"/>
      <c r="X6822" t="s">
        <v>30</v>
      </c>
    </row>
    <row r="6823" spans="2:24">
      <c r="B6823" s="2" t="s">
        <v>10289</v>
      </c>
      <c r="C6823" s="1">
        <v>9425052741</v>
      </c>
      <c r="D6823" s="1"/>
      <c r="E6823" s="1"/>
      <c r="F6823" s="1"/>
      <c r="G6823" s="1" t="s">
        <v>146</v>
      </c>
      <c r="H6823" s="1" t="s">
        <v>476</v>
      </c>
      <c r="I6823"/>
      <c r="J6823"/>
      <c r="K6823"/>
      <c r="L6823"/>
      <c r="M6823"/>
      <c r="N6823"/>
      <c r="O6823"/>
      <c r="Q6823" t="s">
        <v>25</v>
      </c>
      <c r="R6823" s="1"/>
      <c r="S6823" s="1"/>
      <c r="T6823" s="1" t="s">
        <v>516</v>
      </c>
      <c r="U6823" s="1" t="s">
        <v>105</v>
      </c>
      <c r="V6823" t="s">
        <v>29</v>
      </c>
      <c r="W6823"/>
      <c r="X6823" t="s">
        <v>30</v>
      </c>
    </row>
    <row r="6824" spans="2:24">
      <c r="B6824" s="2" t="s">
        <v>10290</v>
      </c>
      <c r="C6824" s="1">
        <v>7017795196</v>
      </c>
      <c r="D6824" s="1"/>
      <c r="E6824" s="1"/>
      <c r="F6824" s="1"/>
      <c r="G6824" s="1" t="s">
        <v>146</v>
      </c>
      <c r="H6824" s="1" t="s">
        <v>247</v>
      </c>
      <c r="I6824"/>
      <c r="J6824"/>
      <c r="K6824"/>
      <c r="L6824"/>
      <c r="M6824"/>
      <c r="N6824"/>
      <c r="O6824"/>
      <c r="Q6824" t="s">
        <v>25</v>
      </c>
      <c r="R6824" s="1"/>
      <c r="S6824" s="1"/>
      <c r="T6824" s="1" t="s">
        <v>1326</v>
      </c>
      <c r="U6824" s="1" t="s">
        <v>28</v>
      </c>
      <c r="V6824" t="s">
        <v>29</v>
      </c>
      <c r="W6824"/>
      <c r="X6824" t="s">
        <v>30</v>
      </c>
    </row>
    <row r="6825" spans="2:24">
      <c r="B6825" s="2" t="s">
        <v>10291</v>
      </c>
      <c r="C6825" s="1">
        <v>9999145808</v>
      </c>
      <c r="D6825" s="1"/>
      <c r="E6825" s="1"/>
      <c r="F6825" s="1"/>
      <c r="G6825" s="1" t="s">
        <v>1216</v>
      </c>
      <c r="H6825" s="1" t="s">
        <v>46</v>
      </c>
      <c r="I6825"/>
      <c r="J6825"/>
      <c r="K6825"/>
      <c r="L6825"/>
      <c r="M6825"/>
      <c r="N6825"/>
      <c r="O6825"/>
      <c r="Q6825" t="s">
        <v>25</v>
      </c>
      <c r="R6825" s="1" t="s">
        <v>10292</v>
      </c>
      <c r="S6825" s="1"/>
      <c r="T6825" s="1" t="s">
        <v>594</v>
      </c>
      <c r="U6825" s="1" t="s">
        <v>53</v>
      </c>
      <c r="V6825" t="s">
        <v>29</v>
      </c>
      <c r="W6825"/>
      <c r="X6825" t="s">
        <v>30</v>
      </c>
    </row>
    <row r="6826" spans="2:24">
      <c r="B6826" s="2" t="s">
        <v>10293</v>
      </c>
      <c r="C6826" s="1">
        <v>9897384221</v>
      </c>
      <c r="D6826" s="1"/>
      <c r="E6826" s="1"/>
      <c r="F6826" s="1"/>
      <c r="G6826" s="1" t="s">
        <v>1216</v>
      </c>
      <c r="H6826" s="1" t="s">
        <v>46</v>
      </c>
      <c r="I6826"/>
      <c r="J6826"/>
      <c r="K6826"/>
      <c r="L6826"/>
      <c r="M6826"/>
      <c r="N6826"/>
      <c r="O6826"/>
      <c r="Q6826" t="s">
        <v>25</v>
      </c>
      <c r="R6826" s="1"/>
      <c r="S6826" s="1"/>
      <c r="T6826" s="1" t="s">
        <v>81</v>
      </c>
      <c r="U6826" s="1" t="s">
        <v>28</v>
      </c>
      <c r="V6826" t="s">
        <v>29</v>
      </c>
      <c r="W6826"/>
      <c r="X6826" t="s">
        <v>30</v>
      </c>
    </row>
    <row r="6827" spans="2:24">
      <c r="B6827" s="2" t="s">
        <v>10294</v>
      </c>
      <c r="C6827" s="1"/>
      <c r="D6827" s="1"/>
      <c r="E6827" s="1"/>
      <c r="F6827" s="1"/>
      <c r="G6827" s="1" t="s">
        <v>146</v>
      </c>
      <c r="H6827" s="1" t="s">
        <v>476</v>
      </c>
      <c r="I6827"/>
      <c r="J6827"/>
      <c r="K6827"/>
      <c r="L6827"/>
      <c r="M6827"/>
      <c r="N6827"/>
      <c r="O6827"/>
      <c r="Q6827" t="s">
        <v>25</v>
      </c>
      <c r="R6827" s="1" t="s">
        <v>10295</v>
      </c>
      <c r="S6827" s="1"/>
      <c r="T6827" s="1" t="s">
        <v>356</v>
      </c>
      <c r="U6827" s="1" t="s">
        <v>78</v>
      </c>
      <c r="V6827" t="s">
        <v>29</v>
      </c>
      <c r="W6827"/>
      <c r="X6827" t="s">
        <v>30</v>
      </c>
    </row>
    <row r="6828" spans="2:24">
      <c r="B6828" s="2" t="s">
        <v>10296</v>
      </c>
      <c r="C6828" s="1">
        <v>8427172535</v>
      </c>
      <c r="D6828" s="1"/>
      <c r="E6828" s="1"/>
      <c r="F6828" s="1"/>
      <c r="G6828" s="1" t="s">
        <v>146</v>
      </c>
      <c r="H6828" s="1" t="s">
        <v>247</v>
      </c>
      <c r="I6828"/>
      <c r="J6828"/>
      <c r="K6828"/>
      <c r="L6828"/>
      <c r="M6828"/>
      <c r="N6828"/>
      <c r="O6828"/>
      <c r="Q6828" t="s">
        <v>25</v>
      </c>
      <c r="R6828" s="1" t="s">
        <v>10297</v>
      </c>
      <c r="S6828" s="1"/>
      <c r="T6828" s="1" t="s">
        <v>181</v>
      </c>
      <c r="U6828" s="1" t="s">
        <v>182</v>
      </c>
      <c r="V6828" t="s">
        <v>29</v>
      </c>
      <c r="W6828"/>
      <c r="X6828" t="s">
        <v>30</v>
      </c>
    </row>
    <row r="6829" spans="2:24">
      <c r="B6829" s="2" t="s">
        <v>10298</v>
      </c>
      <c r="C6829" s="1">
        <v>8755490617</v>
      </c>
      <c r="D6829" s="1"/>
      <c r="E6829" s="1"/>
      <c r="F6829" s="1"/>
      <c r="G6829" s="1" t="s">
        <v>45</v>
      </c>
      <c r="H6829" s="1" t="s">
        <v>247</v>
      </c>
      <c r="I6829"/>
      <c r="J6829"/>
      <c r="K6829"/>
      <c r="L6829"/>
      <c r="M6829"/>
      <c r="N6829"/>
      <c r="O6829"/>
      <c r="Q6829" t="s">
        <v>25</v>
      </c>
      <c r="R6829" s="1"/>
      <c r="S6829" s="1"/>
      <c r="T6829" s="1" t="s">
        <v>1326</v>
      </c>
      <c r="U6829" s="1" t="s">
        <v>28</v>
      </c>
      <c r="V6829" t="s">
        <v>29</v>
      </c>
      <c r="W6829"/>
      <c r="X6829" t="s">
        <v>30</v>
      </c>
    </row>
    <row r="6830" spans="2:24">
      <c r="B6830" s="2" t="s">
        <v>10299</v>
      </c>
      <c r="C6830" s="1">
        <v>9414007897</v>
      </c>
      <c r="D6830" s="1"/>
      <c r="E6830" s="1"/>
      <c r="F6830" s="1"/>
      <c r="G6830" s="1" t="s">
        <v>146</v>
      </c>
      <c r="H6830" s="1" t="s">
        <v>476</v>
      </c>
      <c r="I6830"/>
      <c r="J6830"/>
      <c r="K6830"/>
      <c r="L6830"/>
      <c r="M6830"/>
      <c r="N6830"/>
      <c r="O6830"/>
      <c r="Q6830" t="s">
        <v>25</v>
      </c>
      <c r="R6830" s="1" t="s">
        <v>10300</v>
      </c>
      <c r="S6830" s="1"/>
      <c r="T6830" s="1" t="s">
        <v>9755</v>
      </c>
      <c r="U6830" s="1" t="s">
        <v>6914</v>
      </c>
      <c r="V6830" t="s">
        <v>29</v>
      </c>
      <c r="W6830"/>
      <c r="X6830" t="s">
        <v>30</v>
      </c>
    </row>
    <row r="6831" spans="2:24">
      <c r="B6831" s="2" t="s">
        <v>10301</v>
      </c>
      <c r="C6831" s="1">
        <v>8447880955</v>
      </c>
      <c r="D6831" s="1"/>
      <c r="E6831" s="1"/>
      <c r="F6831" s="1"/>
      <c r="G6831" s="1" t="s">
        <v>146</v>
      </c>
      <c r="H6831" s="1" t="s">
        <v>247</v>
      </c>
      <c r="I6831"/>
      <c r="J6831"/>
      <c r="K6831"/>
      <c r="L6831"/>
      <c r="M6831"/>
      <c r="N6831"/>
      <c r="O6831"/>
      <c r="Q6831" t="s">
        <v>25</v>
      </c>
      <c r="R6831" s="1" t="s">
        <v>10302</v>
      </c>
      <c r="S6831" s="1"/>
      <c r="T6831" s="1" t="s">
        <v>374</v>
      </c>
      <c r="U6831" s="1" t="s">
        <v>78</v>
      </c>
      <c r="V6831" t="s">
        <v>29</v>
      </c>
      <c r="W6831"/>
      <c r="X6831" t="s">
        <v>30</v>
      </c>
    </row>
    <row r="6832" spans="2:24">
      <c r="B6832" s="2" t="s">
        <v>10303</v>
      </c>
      <c r="C6832" s="1">
        <v>9992481051</v>
      </c>
      <c r="D6832" s="1"/>
      <c r="E6832" s="1"/>
      <c r="F6832" s="1"/>
      <c r="G6832" s="1" t="s">
        <v>72</v>
      </c>
      <c r="H6832" s="1" t="s">
        <v>57</v>
      </c>
      <c r="I6832"/>
      <c r="J6832"/>
      <c r="K6832"/>
      <c r="L6832"/>
      <c r="M6832"/>
      <c r="N6832"/>
      <c r="O6832"/>
      <c r="Q6832" t="s">
        <v>25</v>
      </c>
      <c r="R6832" s="1"/>
      <c r="S6832" s="1"/>
      <c r="T6832" s="1" t="s">
        <v>2031</v>
      </c>
      <c r="U6832" s="1" t="s">
        <v>78</v>
      </c>
      <c r="V6832" t="s">
        <v>29</v>
      </c>
      <c r="W6832"/>
      <c r="X6832" t="s">
        <v>30</v>
      </c>
    </row>
    <row r="6833" spans="2:24">
      <c r="B6833" s="2" t="s">
        <v>10304</v>
      </c>
      <c r="C6833" s="1">
        <v>9416124161</v>
      </c>
      <c r="D6833" s="1"/>
      <c r="E6833" s="1"/>
      <c r="F6833" s="1"/>
      <c r="G6833" s="1" t="s">
        <v>146</v>
      </c>
      <c r="H6833" s="1" t="s">
        <v>331</v>
      </c>
      <c r="I6833"/>
      <c r="J6833"/>
      <c r="K6833"/>
      <c r="L6833"/>
      <c r="M6833"/>
      <c r="N6833"/>
      <c r="O6833"/>
      <c r="Q6833" t="s">
        <v>25</v>
      </c>
      <c r="R6833" s="1"/>
      <c r="S6833" s="1"/>
      <c r="T6833" s="1" t="s">
        <v>77</v>
      </c>
      <c r="U6833" s="1" t="s">
        <v>78</v>
      </c>
      <c r="V6833" t="s">
        <v>29</v>
      </c>
      <c r="W6833"/>
      <c r="X6833" t="s">
        <v>30</v>
      </c>
    </row>
    <row r="6834" spans="2:24">
      <c r="B6834" s="2" t="s">
        <v>10305</v>
      </c>
      <c r="C6834" s="1">
        <v>8168636362</v>
      </c>
      <c r="D6834" s="1"/>
      <c r="E6834" s="1"/>
      <c r="F6834" s="1"/>
      <c r="G6834" s="1" t="s">
        <v>146</v>
      </c>
      <c r="H6834" s="1" t="s">
        <v>331</v>
      </c>
      <c r="I6834"/>
      <c r="J6834"/>
      <c r="K6834"/>
      <c r="L6834"/>
      <c r="M6834"/>
      <c r="N6834"/>
      <c r="O6834"/>
      <c r="Q6834" t="s">
        <v>25</v>
      </c>
      <c r="R6834" s="1"/>
      <c r="S6834" s="1"/>
      <c r="T6834" s="1" t="s">
        <v>4640</v>
      </c>
      <c r="U6834" s="1" t="s">
        <v>78</v>
      </c>
      <c r="V6834" t="s">
        <v>29</v>
      </c>
      <c r="W6834"/>
      <c r="X6834" t="s">
        <v>30</v>
      </c>
    </row>
    <row r="6835" spans="2:24">
      <c r="B6835" s="2" t="s">
        <v>10306</v>
      </c>
      <c r="C6835" s="1">
        <v>9314564710</v>
      </c>
      <c r="D6835" s="1"/>
      <c r="E6835" s="1"/>
      <c r="F6835" s="1"/>
      <c r="G6835" s="1" t="s">
        <v>72</v>
      </c>
      <c r="H6835" s="1" t="s">
        <v>57</v>
      </c>
      <c r="I6835"/>
      <c r="J6835"/>
      <c r="K6835"/>
      <c r="L6835"/>
      <c r="M6835"/>
      <c r="N6835"/>
      <c r="O6835"/>
      <c r="Q6835" t="s">
        <v>25</v>
      </c>
      <c r="R6835" s="1" t="s">
        <v>10307</v>
      </c>
      <c r="S6835" s="1"/>
      <c r="T6835" s="1" t="s">
        <v>128</v>
      </c>
      <c r="U6835" s="1" t="s">
        <v>43</v>
      </c>
      <c r="V6835" t="s">
        <v>29</v>
      </c>
      <c r="W6835"/>
      <c r="X6835" t="s">
        <v>30</v>
      </c>
    </row>
    <row r="6836" spans="2:24">
      <c r="B6836" s="2" t="s">
        <v>10308</v>
      </c>
      <c r="C6836" s="1">
        <v>8770192392</v>
      </c>
      <c r="D6836" s="1"/>
      <c r="E6836" s="1"/>
      <c r="F6836" s="1"/>
      <c r="G6836" s="1" t="s">
        <v>146</v>
      </c>
      <c r="H6836" s="1" t="s">
        <v>1268</v>
      </c>
      <c r="I6836"/>
      <c r="J6836"/>
      <c r="K6836"/>
      <c r="L6836"/>
      <c r="M6836"/>
      <c r="N6836"/>
      <c r="O6836"/>
      <c r="Q6836" t="s">
        <v>25</v>
      </c>
      <c r="R6836" s="1" t="s">
        <v>10309</v>
      </c>
      <c r="S6836" s="1"/>
      <c r="T6836" s="1" t="s">
        <v>391</v>
      </c>
      <c r="U6836" s="1" t="s">
        <v>350</v>
      </c>
      <c r="V6836" t="s">
        <v>29</v>
      </c>
      <c r="W6836"/>
      <c r="X6836" t="s">
        <v>30</v>
      </c>
    </row>
    <row r="6837" spans="2:24">
      <c r="B6837" s="2" t="s">
        <v>10310</v>
      </c>
      <c r="C6837" s="1">
        <v>8930333396</v>
      </c>
      <c r="D6837" s="1"/>
      <c r="E6837" s="1"/>
      <c r="F6837" s="1"/>
      <c r="G6837" s="1" t="s">
        <v>146</v>
      </c>
      <c r="H6837" s="1" t="s">
        <v>331</v>
      </c>
      <c r="I6837"/>
      <c r="J6837"/>
      <c r="K6837"/>
      <c r="L6837"/>
      <c r="M6837"/>
      <c r="N6837"/>
      <c r="O6837"/>
      <c r="Q6837" t="s">
        <v>25</v>
      </c>
      <c r="R6837" s="1" t="s">
        <v>10311</v>
      </c>
      <c r="S6837" s="1"/>
      <c r="T6837" s="1" t="s">
        <v>7923</v>
      </c>
      <c r="U6837" s="1" t="s">
        <v>78</v>
      </c>
      <c r="V6837" t="s">
        <v>29</v>
      </c>
      <c r="W6837"/>
      <c r="X6837" t="s">
        <v>30</v>
      </c>
    </row>
    <row r="6838" spans="2:24">
      <c r="B6838" s="2" t="s">
        <v>10312</v>
      </c>
      <c r="C6838" s="1">
        <v>8130249736</v>
      </c>
      <c r="D6838" s="1"/>
      <c r="E6838" s="1"/>
      <c r="F6838" s="1"/>
      <c r="G6838" s="1" t="s">
        <v>146</v>
      </c>
      <c r="H6838" s="1" t="s">
        <v>247</v>
      </c>
      <c r="I6838"/>
      <c r="J6838"/>
      <c r="K6838"/>
      <c r="L6838"/>
      <c r="M6838"/>
      <c r="N6838"/>
      <c r="O6838"/>
      <c r="Q6838" t="s">
        <v>25</v>
      </c>
      <c r="R6838" s="1"/>
      <c r="S6838" s="1"/>
      <c r="T6838" s="1" t="s">
        <v>301</v>
      </c>
      <c r="U6838" s="1" t="s">
        <v>53</v>
      </c>
      <c r="V6838" t="s">
        <v>29</v>
      </c>
      <c r="W6838"/>
      <c r="X6838" t="s">
        <v>30</v>
      </c>
    </row>
    <row r="6839" spans="2:24">
      <c r="B6839" s="2" t="s">
        <v>10313</v>
      </c>
      <c r="C6839" s="1">
        <v>9837106803</v>
      </c>
      <c r="D6839" s="1"/>
      <c r="E6839" s="1"/>
      <c r="F6839" s="1"/>
      <c r="G6839" s="1" t="s">
        <v>45</v>
      </c>
      <c r="H6839" s="1" t="s">
        <v>1268</v>
      </c>
      <c r="I6839"/>
      <c r="J6839"/>
      <c r="K6839"/>
      <c r="L6839"/>
      <c r="M6839"/>
      <c r="N6839"/>
      <c r="O6839"/>
      <c r="Q6839" t="s">
        <v>25</v>
      </c>
      <c r="R6839" s="1" t="s">
        <v>10314</v>
      </c>
      <c r="S6839" s="1"/>
      <c r="T6839" s="1" t="s">
        <v>3017</v>
      </c>
      <c r="U6839" s="1" t="s">
        <v>28</v>
      </c>
      <c r="V6839" t="s">
        <v>29</v>
      </c>
      <c r="W6839"/>
      <c r="X6839" t="s">
        <v>30</v>
      </c>
    </row>
    <row r="6840" spans="2:24">
      <c r="B6840" s="2" t="s">
        <v>10315</v>
      </c>
      <c r="C6840" s="1">
        <v>9971002636</v>
      </c>
      <c r="D6840" s="1"/>
      <c r="E6840" s="1"/>
      <c r="F6840" s="1"/>
      <c r="G6840" s="1" t="s">
        <v>146</v>
      </c>
      <c r="H6840" s="1" t="s">
        <v>247</v>
      </c>
      <c r="I6840"/>
      <c r="J6840"/>
      <c r="K6840"/>
      <c r="L6840"/>
      <c r="M6840"/>
      <c r="N6840"/>
      <c r="O6840"/>
      <c r="Q6840" t="s">
        <v>25</v>
      </c>
      <c r="R6840" s="1"/>
      <c r="S6840" s="1"/>
      <c r="T6840" s="1" t="s">
        <v>39</v>
      </c>
      <c r="U6840" s="1" t="s">
        <v>28</v>
      </c>
      <c r="V6840" t="s">
        <v>29</v>
      </c>
      <c r="W6840"/>
      <c r="X6840" t="s">
        <v>30</v>
      </c>
    </row>
    <row r="6841" spans="2:24">
      <c r="B6841" s="2" t="s">
        <v>10316</v>
      </c>
      <c r="C6841" s="1">
        <v>7309404944</v>
      </c>
      <c r="D6841" s="1"/>
      <c r="E6841" s="1"/>
      <c r="F6841" s="1"/>
      <c r="G6841" s="1" t="s">
        <v>45</v>
      </c>
      <c r="H6841" s="1" t="s">
        <v>57</v>
      </c>
      <c r="I6841"/>
      <c r="J6841"/>
      <c r="K6841"/>
      <c r="L6841"/>
      <c r="M6841"/>
      <c r="N6841"/>
      <c r="O6841"/>
      <c r="Q6841" t="s">
        <v>25</v>
      </c>
      <c r="R6841" s="1"/>
      <c r="S6841" s="1"/>
      <c r="T6841" s="1" t="s">
        <v>6775</v>
      </c>
      <c r="U6841" s="1" t="s">
        <v>28</v>
      </c>
      <c r="V6841" t="s">
        <v>29</v>
      </c>
      <c r="W6841"/>
      <c r="X6841" t="s">
        <v>30</v>
      </c>
    </row>
    <row r="6842" spans="2:24">
      <c r="B6842" s="2" t="s">
        <v>10317</v>
      </c>
      <c r="C6842" s="1">
        <v>9591950618</v>
      </c>
      <c r="D6842" s="1"/>
      <c r="E6842" s="1"/>
      <c r="F6842" s="1"/>
      <c r="G6842" s="1" t="s">
        <v>146</v>
      </c>
      <c r="H6842" s="1" t="s">
        <v>331</v>
      </c>
      <c r="I6842"/>
      <c r="J6842"/>
      <c r="K6842"/>
      <c r="L6842"/>
      <c r="M6842"/>
      <c r="N6842"/>
      <c r="O6842"/>
      <c r="Q6842" t="s">
        <v>25</v>
      </c>
      <c r="R6842" s="1"/>
      <c r="S6842" s="1"/>
      <c r="T6842" s="1" t="s">
        <v>245</v>
      </c>
      <c r="U6842" s="1" t="s">
        <v>102</v>
      </c>
      <c r="V6842" t="s">
        <v>29</v>
      </c>
      <c r="W6842"/>
      <c r="X6842" t="s">
        <v>30</v>
      </c>
    </row>
    <row r="6843" spans="2:24">
      <c r="B6843" s="2" t="s">
        <v>10318</v>
      </c>
      <c r="C6843" s="1">
        <v>9595101112</v>
      </c>
      <c r="D6843" s="1"/>
      <c r="E6843" s="1"/>
      <c r="F6843" s="1"/>
      <c r="G6843" s="1" t="s">
        <v>56</v>
      </c>
      <c r="H6843" s="1" t="s">
        <v>331</v>
      </c>
      <c r="I6843"/>
      <c r="J6843"/>
      <c r="K6843"/>
      <c r="L6843"/>
      <c r="M6843"/>
      <c r="N6843"/>
      <c r="O6843"/>
      <c r="Q6843" t="s">
        <v>25</v>
      </c>
      <c r="R6843" s="1" t="s">
        <v>10319</v>
      </c>
      <c r="S6843" s="1"/>
      <c r="T6843" s="1" t="s">
        <v>498</v>
      </c>
      <c r="U6843" s="1" t="s">
        <v>33</v>
      </c>
      <c r="V6843" t="s">
        <v>29</v>
      </c>
      <c r="W6843"/>
      <c r="X6843" t="s">
        <v>30</v>
      </c>
    </row>
    <row r="6844" spans="2:24">
      <c r="B6844" s="2" t="s">
        <v>10320</v>
      </c>
      <c r="C6844" s="1">
        <v>9998266771</v>
      </c>
      <c r="D6844" s="1"/>
      <c r="E6844" s="1"/>
      <c r="F6844" s="1"/>
      <c r="G6844" s="1" t="s">
        <v>146</v>
      </c>
      <c r="H6844" s="1" t="s">
        <v>1268</v>
      </c>
      <c r="I6844"/>
      <c r="J6844"/>
      <c r="K6844"/>
      <c r="L6844"/>
      <c r="M6844"/>
      <c r="N6844"/>
      <c r="O6844"/>
      <c r="Q6844" t="s">
        <v>25</v>
      </c>
      <c r="R6844" s="1"/>
      <c r="S6844" s="1"/>
      <c r="T6844" s="1" t="s">
        <v>10321</v>
      </c>
      <c r="U6844" s="1" t="s">
        <v>116</v>
      </c>
      <c r="V6844" t="s">
        <v>29</v>
      </c>
      <c r="W6844"/>
      <c r="X6844" t="s">
        <v>30</v>
      </c>
    </row>
    <row r="6845" spans="2:24">
      <c r="B6845" s="2" t="s">
        <v>10322</v>
      </c>
      <c r="C6845" s="1">
        <v>9711309204</v>
      </c>
      <c r="D6845" s="1"/>
      <c r="E6845" s="1"/>
      <c r="F6845" s="1"/>
      <c r="G6845" s="1" t="s">
        <v>146</v>
      </c>
      <c r="H6845" s="1" t="s">
        <v>247</v>
      </c>
      <c r="I6845"/>
      <c r="J6845"/>
      <c r="K6845"/>
      <c r="L6845"/>
      <c r="M6845"/>
      <c r="N6845"/>
      <c r="O6845"/>
      <c r="Q6845" t="s">
        <v>25</v>
      </c>
      <c r="R6845" s="1"/>
      <c r="S6845" s="1"/>
      <c r="T6845" s="1" t="s">
        <v>374</v>
      </c>
      <c r="U6845" s="1" t="s">
        <v>78</v>
      </c>
      <c r="V6845" t="s">
        <v>29</v>
      </c>
      <c r="W6845"/>
      <c r="X6845" t="s">
        <v>30</v>
      </c>
    </row>
    <row r="6846" spans="2:24">
      <c r="B6846" s="2" t="s">
        <v>10323</v>
      </c>
      <c r="C6846" s="1">
        <v>9810384049</v>
      </c>
      <c r="D6846" s="1"/>
      <c r="E6846" s="1"/>
      <c r="F6846" s="1"/>
      <c r="G6846" s="1" t="s">
        <v>146</v>
      </c>
      <c r="H6846" s="1" t="s">
        <v>476</v>
      </c>
      <c r="I6846"/>
      <c r="J6846"/>
      <c r="K6846"/>
      <c r="L6846"/>
      <c r="M6846"/>
      <c r="N6846"/>
      <c r="O6846"/>
      <c r="Q6846" t="s">
        <v>25</v>
      </c>
      <c r="R6846" s="1"/>
      <c r="S6846" s="1"/>
      <c r="T6846" s="1" t="s">
        <v>93</v>
      </c>
      <c r="U6846" s="1" t="s">
        <v>53</v>
      </c>
      <c r="V6846" t="s">
        <v>29</v>
      </c>
      <c r="W6846"/>
      <c r="X6846" t="s">
        <v>30</v>
      </c>
    </row>
    <row r="6847" spans="2:24">
      <c r="B6847" s="2" t="s">
        <v>10324</v>
      </c>
      <c r="C6847" s="1">
        <v>9330213005</v>
      </c>
      <c r="D6847" s="1"/>
      <c r="E6847" s="1"/>
      <c r="F6847" s="1"/>
      <c r="G6847" s="1" t="s">
        <v>45</v>
      </c>
      <c r="H6847" s="1" t="s">
        <v>247</v>
      </c>
      <c r="I6847"/>
      <c r="J6847"/>
      <c r="K6847"/>
      <c r="L6847"/>
      <c r="M6847"/>
      <c r="N6847"/>
      <c r="O6847"/>
      <c r="Q6847" t="s">
        <v>25</v>
      </c>
      <c r="R6847" s="1" t="s">
        <v>10325</v>
      </c>
      <c r="S6847" s="1"/>
      <c r="T6847" s="1" t="s">
        <v>614</v>
      </c>
      <c r="U6847" s="1" t="s">
        <v>70</v>
      </c>
      <c r="V6847" t="s">
        <v>29</v>
      </c>
      <c r="W6847"/>
      <c r="X6847" t="s">
        <v>30</v>
      </c>
    </row>
    <row r="6848" spans="2:24">
      <c r="B6848" s="2" t="s">
        <v>10326</v>
      </c>
      <c r="C6848" s="1">
        <v>9350063089</v>
      </c>
      <c r="D6848" s="1"/>
      <c r="E6848" s="1"/>
      <c r="F6848" s="1"/>
      <c r="G6848" s="1" t="s">
        <v>146</v>
      </c>
      <c r="H6848" s="1" t="s">
        <v>331</v>
      </c>
      <c r="I6848"/>
      <c r="J6848"/>
      <c r="K6848"/>
      <c r="L6848"/>
      <c r="M6848"/>
      <c r="N6848"/>
      <c r="O6848"/>
      <c r="Q6848" t="s">
        <v>25</v>
      </c>
      <c r="R6848" s="1" t="s">
        <v>10327</v>
      </c>
      <c r="S6848" s="1"/>
      <c r="T6848" s="1" t="s">
        <v>594</v>
      </c>
      <c r="U6848" s="1" t="s">
        <v>53</v>
      </c>
      <c r="V6848" t="s">
        <v>29</v>
      </c>
      <c r="W6848"/>
      <c r="X6848" t="s">
        <v>30</v>
      </c>
    </row>
    <row r="6849" spans="2:24">
      <c r="B6849" s="2" t="s">
        <v>10328</v>
      </c>
      <c r="C6849" s="1">
        <v>9641986592</v>
      </c>
      <c r="D6849" s="1"/>
      <c r="E6849" s="1"/>
      <c r="F6849" s="1"/>
      <c r="G6849" s="1" t="s">
        <v>146</v>
      </c>
      <c r="H6849" s="1" t="s">
        <v>331</v>
      </c>
      <c r="I6849"/>
      <c r="J6849"/>
      <c r="K6849"/>
      <c r="L6849"/>
      <c r="M6849"/>
      <c r="N6849"/>
      <c r="O6849"/>
      <c r="Q6849" t="s">
        <v>25</v>
      </c>
      <c r="R6849" s="1"/>
      <c r="S6849" s="1"/>
      <c r="T6849" s="1" t="s">
        <v>10329</v>
      </c>
      <c r="U6849" s="1" t="s">
        <v>70</v>
      </c>
      <c r="V6849" t="s">
        <v>29</v>
      </c>
      <c r="W6849"/>
      <c r="X6849" t="s">
        <v>30</v>
      </c>
    </row>
    <row r="6850" spans="2:24">
      <c r="B6850" s="2" t="s">
        <v>10330</v>
      </c>
      <c r="C6850" s="1">
        <v>9822752785</v>
      </c>
      <c r="D6850" s="1"/>
      <c r="E6850" s="1"/>
      <c r="F6850" s="1"/>
      <c r="G6850" s="1" t="s">
        <v>45</v>
      </c>
      <c r="H6850" s="1" t="s">
        <v>476</v>
      </c>
      <c r="I6850"/>
      <c r="J6850"/>
      <c r="K6850"/>
      <c r="L6850"/>
      <c r="M6850"/>
      <c r="N6850"/>
      <c r="O6850"/>
      <c r="Q6850" t="s">
        <v>25</v>
      </c>
      <c r="R6850" s="1" t="s">
        <v>10331</v>
      </c>
      <c r="S6850" s="1"/>
      <c r="T6850" s="1" t="s">
        <v>1333</v>
      </c>
      <c r="U6850" s="1" t="s">
        <v>33</v>
      </c>
      <c r="V6850" t="s">
        <v>29</v>
      </c>
      <c r="W6850"/>
      <c r="X6850" t="s">
        <v>30</v>
      </c>
    </row>
    <row r="6851" spans="2:24">
      <c r="B6851" s="2" t="s">
        <v>10332</v>
      </c>
      <c r="C6851" s="1">
        <v>7000641282</v>
      </c>
      <c r="D6851" s="1"/>
      <c r="E6851" s="1"/>
      <c r="F6851" s="1"/>
      <c r="G6851" s="1" t="s">
        <v>45</v>
      </c>
      <c r="H6851" s="1" t="s">
        <v>1065</v>
      </c>
      <c r="I6851"/>
      <c r="J6851"/>
      <c r="K6851"/>
      <c r="L6851"/>
      <c r="M6851"/>
      <c r="N6851"/>
      <c r="O6851"/>
      <c r="Q6851" t="s">
        <v>25</v>
      </c>
      <c r="R6851" s="1" t="s">
        <v>10333</v>
      </c>
      <c r="S6851" s="1"/>
      <c r="T6851" s="1" t="s">
        <v>3922</v>
      </c>
      <c r="U6851" s="1" t="s">
        <v>350</v>
      </c>
      <c r="V6851" t="s">
        <v>29</v>
      </c>
      <c r="W6851"/>
      <c r="X6851" t="s">
        <v>30</v>
      </c>
    </row>
    <row r="6852" spans="2:24">
      <c r="B6852" s="2" t="s">
        <v>10334</v>
      </c>
      <c r="C6852" s="1">
        <v>9838077501</v>
      </c>
      <c r="D6852" s="1"/>
      <c r="E6852" s="1"/>
      <c r="F6852" s="1"/>
      <c r="G6852" s="1" t="s">
        <v>45</v>
      </c>
      <c r="H6852" s="1" t="s">
        <v>247</v>
      </c>
      <c r="I6852"/>
      <c r="J6852"/>
      <c r="K6852"/>
      <c r="L6852"/>
      <c r="M6852"/>
      <c r="N6852"/>
      <c r="O6852"/>
      <c r="Q6852" t="s">
        <v>25</v>
      </c>
      <c r="R6852" s="1" t="s">
        <v>10335</v>
      </c>
      <c r="S6852" s="1"/>
      <c r="T6852" s="1" t="s">
        <v>6846</v>
      </c>
      <c r="U6852" s="1" t="s">
        <v>28</v>
      </c>
      <c r="V6852" t="s">
        <v>29</v>
      </c>
      <c r="W6852"/>
      <c r="X6852" t="s">
        <v>30</v>
      </c>
    </row>
    <row r="6853" spans="2:24">
      <c r="B6853" s="2" t="s">
        <v>10336</v>
      </c>
      <c r="C6853" s="1">
        <v>9680633635</v>
      </c>
      <c r="D6853" s="1"/>
      <c r="E6853" s="1"/>
      <c r="F6853" s="1"/>
      <c r="G6853" s="1" t="s">
        <v>146</v>
      </c>
      <c r="H6853" s="1" t="s">
        <v>476</v>
      </c>
      <c r="I6853"/>
      <c r="J6853"/>
      <c r="K6853"/>
      <c r="L6853"/>
      <c r="M6853"/>
      <c r="N6853"/>
      <c r="O6853"/>
      <c r="Q6853" t="s">
        <v>25</v>
      </c>
      <c r="R6853" s="1"/>
      <c r="S6853" s="1"/>
      <c r="T6853" s="1" t="s">
        <v>1990</v>
      </c>
      <c r="U6853" s="1" t="s">
        <v>43</v>
      </c>
      <c r="V6853" t="s">
        <v>29</v>
      </c>
      <c r="W6853"/>
      <c r="X6853" t="s">
        <v>30</v>
      </c>
    </row>
    <row r="6854" spans="2:24">
      <c r="B6854" s="2" t="s">
        <v>10337</v>
      </c>
      <c r="C6854" s="1" t="s">
        <v>10338</v>
      </c>
      <c r="D6854" s="1"/>
      <c r="E6854" s="1"/>
      <c r="F6854" s="1"/>
      <c r="G6854" s="1" t="s">
        <v>45</v>
      </c>
      <c r="H6854" s="1" t="s">
        <v>46</v>
      </c>
      <c r="I6854"/>
      <c r="J6854"/>
      <c r="K6854"/>
      <c r="L6854"/>
      <c r="M6854"/>
      <c r="N6854"/>
      <c r="O6854"/>
      <c r="Q6854" t="s">
        <v>25</v>
      </c>
      <c r="R6854" s="1"/>
      <c r="S6854" s="1"/>
      <c r="T6854" s="1" t="s">
        <v>457</v>
      </c>
      <c r="U6854" s="1" t="s">
        <v>33</v>
      </c>
      <c r="V6854" t="s">
        <v>29</v>
      </c>
      <c r="W6854"/>
      <c r="X6854" t="s">
        <v>30</v>
      </c>
    </row>
    <row r="6855" spans="2:24">
      <c r="B6855" s="2" t="s">
        <v>10339</v>
      </c>
      <c r="C6855" s="1">
        <f>918445537641</f>
        <v>918445537641</v>
      </c>
      <c r="D6855" s="1"/>
      <c r="E6855" s="1"/>
      <c r="F6855" s="1"/>
      <c r="G6855" s="1" t="s">
        <v>45</v>
      </c>
      <c r="H6855" s="1" t="s">
        <v>46</v>
      </c>
      <c r="I6855"/>
      <c r="J6855"/>
      <c r="K6855"/>
      <c r="L6855"/>
      <c r="M6855"/>
      <c r="N6855"/>
      <c r="O6855"/>
      <c r="Q6855" t="s">
        <v>25</v>
      </c>
      <c r="R6855" s="1" t="s">
        <v>10340</v>
      </c>
      <c r="S6855" s="1"/>
      <c r="T6855" s="1" t="s">
        <v>10341</v>
      </c>
      <c r="U6855" s="1" t="s">
        <v>28</v>
      </c>
      <c r="V6855" t="s">
        <v>29</v>
      </c>
      <c r="W6855"/>
      <c r="X6855" t="s">
        <v>30</v>
      </c>
    </row>
    <row r="6856" spans="2:24">
      <c r="B6856" s="2" t="s">
        <v>10342</v>
      </c>
      <c r="C6856" s="1">
        <v>8905123813</v>
      </c>
      <c r="D6856" s="1"/>
      <c r="E6856" s="1"/>
      <c r="F6856" s="1"/>
      <c r="G6856" s="1" t="s">
        <v>72</v>
      </c>
      <c r="H6856" s="1" t="s">
        <v>46</v>
      </c>
      <c r="I6856"/>
      <c r="J6856"/>
      <c r="K6856"/>
      <c r="L6856"/>
      <c r="M6856"/>
      <c r="N6856"/>
      <c r="O6856"/>
      <c r="Q6856" t="s">
        <v>25</v>
      </c>
      <c r="R6856" s="1"/>
      <c r="S6856" s="1"/>
      <c r="T6856" s="1" t="s">
        <v>115</v>
      </c>
      <c r="U6856" s="1" t="s">
        <v>116</v>
      </c>
      <c r="V6856" t="s">
        <v>29</v>
      </c>
      <c r="W6856"/>
      <c r="X6856" t="s">
        <v>30</v>
      </c>
    </row>
    <row r="6857" spans="2:24">
      <c r="B6857" s="2" t="s">
        <v>10343</v>
      </c>
      <c r="C6857" s="1">
        <v>9650722317</v>
      </c>
      <c r="D6857" s="1"/>
      <c r="E6857" s="1"/>
      <c r="F6857" s="1"/>
      <c r="G6857" s="1" t="s">
        <v>1942</v>
      </c>
      <c r="H6857" s="1" t="s">
        <v>331</v>
      </c>
      <c r="I6857"/>
      <c r="J6857"/>
      <c r="K6857"/>
      <c r="L6857"/>
      <c r="M6857"/>
      <c r="N6857"/>
      <c r="O6857"/>
      <c r="Q6857" t="s">
        <v>25</v>
      </c>
      <c r="R6857" s="1"/>
      <c r="S6857" s="1"/>
      <c r="T6857" s="1" t="s">
        <v>73</v>
      </c>
      <c r="U6857" s="1" t="s">
        <v>53</v>
      </c>
      <c r="V6857" t="s">
        <v>29</v>
      </c>
      <c r="W6857"/>
      <c r="X6857" t="s">
        <v>30</v>
      </c>
    </row>
    <row r="6858" spans="2:24">
      <c r="B6858" s="2" t="s">
        <v>10344</v>
      </c>
      <c r="C6858" s="1">
        <v>9601033533</v>
      </c>
      <c r="D6858" s="1"/>
      <c r="E6858" s="1"/>
      <c r="F6858" s="1"/>
      <c r="G6858" s="1" t="s">
        <v>45</v>
      </c>
      <c r="H6858" s="1" t="s">
        <v>46</v>
      </c>
      <c r="I6858"/>
      <c r="J6858"/>
      <c r="K6858"/>
      <c r="L6858"/>
      <c r="M6858"/>
      <c r="N6858"/>
      <c r="O6858"/>
      <c r="Q6858" t="s">
        <v>25</v>
      </c>
      <c r="R6858" s="1"/>
      <c r="S6858" s="1"/>
      <c r="T6858" s="1" t="s">
        <v>10345</v>
      </c>
      <c r="U6858" s="1" t="s">
        <v>116</v>
      </c>
      <c r="V6858" t="s">
        <v>29</v>
      </c>
      <c r="W6858"/>
      <c r="X6858" t="s">
        <v>30</v>
      </c>
    </row>
    <row r="6859" spans="2:24">
      <c r="B6859" s="2" t="s">
        <v>10346</v>
      </c>
      <c r="C6859" s="1">
        <v>9136485046</v>
      </c>
      <c r="D6859" s="1"/>
      <c r="E6859" s="1"/>
      <c r="F6859" s="1"/>
      <c r="G6859" s="1" t="s">
        <v>146</v>
      </c>
      <c r="H6859" s="1" t="s">
        <v>331</v>
      </c>
      <c r="I6859"/>
      <c r="J6859"/>
      <c r="K6859"/>
      <c r="L6859"/>
      <c r="M6859"/>
      <c r="N6859"/>
      <c r="O6859"/>
      <c r="Q6859" t="s">
        <v>25</v>
      </c>
      <c r="R6859" s="1"/>
      <c r="S6859" s="1"/>
      <c r="T6859" s="1" t="s">
        <v>301</v>
      </c>
      <c r="U6859" s="1" t="s">
        <v>53</v>
      </c>
      <c r="V6859" t="s">
        <v>29</v>
      </c>
      <c r="W6859"/>
      <c r="X6859" t="s">
        <v>30</v>
      </c>
    </row>
    <row r="6860" spans="2:24">
      <c r="B6860" s="2" t="s">
        <v>10347</v>
      </c>
      <c r="C6860" s="1">
        <v>8287070074</v>
      </c>
      <c r="D6860" s="1"/>
      <c r="E6860" s="1"/>
      <c r="F6860" s="1"/>
      <c r="G6860" s="1" t="s">
        <v>146</v>
      </c>
      <c r="H6860" s="1" t="s">
        <v>476</v>
      </c>
      <c r="I6860"/>
      <c r="J6860"/>
      <c r="K6860"/>
      <c r="L6860"/>
      <c r="M6860"/>
      <c r="N6860"/>
      <c r="O6860"/>
      <c r="Q6860" t="s">
        <v>25</v>
      </c>
      <c r="R6860" s="1"/>
      <c r="S6860" s="1"/>
      <c r="T6860" s="1" t="s">
        <v>356</v>
      </c>
      <c r="U6860" s="1" t="s">
        <v>78</v>
      </c>
      <c r="V6860" t="s">
        <v>29</v>
      </c>
      <c r="W6860"/>
      <c r="X6860" t="s">
        <v>30</v>
      </c>
    </row>
    <row r="6861" spans="2:24">
      <c r="B6861" s="2" t="s">
        <v>10348</v>
      </c>
      <c r="C6861" s="1">
        <v>9927347940</v>
      </c>
      <c r="D6861" s="1"/>
      <c r="E6861" s="1"/>
      <c r="F6861" s="1"/>
      <c r="G6861" s="1" t="s">
        <v>146</v>
      </c>
      <c r="H6861" s="1" t="s">
        <v>331</v>
      </c>
      <c r="I6861"/>
      <c r="J6861"/>
      <c r="K6861"/>
      <c r="L6861"/>
      <c r="M6861"/>
      <c r="N6861"/>
      <c r="O6861"/>
      <c r="Q6861" t="s">
        <v>25</v>
      </c>
      <c r="R6861" s="1" t="s">
        <v>10349</v>
      </c>
      <c r="S6861" s="1"/>
      <c r="T6861" s="1" t="s">
        <v>39</v>
      </c>
      <c r="U6861" s="1" t="s">
        <v>28</v>
      </c>
      <c r="V6861" t="s">
        <v>29</v>
      </c>
      <c r="W6861"/>
      <c r="X6861" t="s">
        <v>30</v>
      </c>
    </row>
    <row r="6862" spans="2:24">
      <c r="B6862" s="2" t="s">
        <v>10350</v>
      </c>
      <c r="C6862" s="1" t="s">
        <v>10351</v>
      </c>
      <c r="D6862" s="1"/>
      <c r="E6862" s="1"/>
      <c r="F6862" s="1"/>
      <c r="G6862" s="1" t="s">
        <v>45</v>
      </c>
      <c r="H6862" s="1" t="s">
        <v>57</v>
      </c>
      <c r="I6862"/>
      <c r="J6862"/>
      <c r="K6862"/>
      <c r="L6862"/>
      <c r="M6862"/>
      <c r="N6862"/>
      <c r="O6862"/>
      <c r="Q6862" t="s">
        <v>25</v>
      </c>
      <c r="R6862" s="1" t="s">
        <v>10352</v>
      </c>
      <c r="S6862" s="1"/>
      <c r="T6862" s="1" t="s">
        <v>10353</v>
      </c>
      <c r="U6862" s="1" t="s">
        <v>43</v>
      </c>
      <c r="V6862" t="s">
        <v>29</v>
      </c>
      <c r="W6862"/>
      <c r="X6862" t="s">
        <v>30</v>
      </c>
    </row>
    <row r="6863" spans="2:24">
      <c r="B6863" s="2" t="s">
        <v>10354</v>
      </c>
      <c r="C6863" s="1">
        <v>9708309849</v>
      </c>
      <c r="D6863" s="1"/>
      <c r="E6863" s="1"/>
      <c r="F6863" s="1"/>
      <c r="G6863" s="1" t="s">
        <v>56</v>
      </c>
      <c r="H6863" s="1" t="s">
        <v>476</v>
      </c>
      <c r="I6863"/>
      <c r="J6863"/>
      <c r="K6863"/>
      <c r="L6863"/>
      <c r="M6863"/>
      <c r="N6863"/>
      <c r="O6863"/>
      <c r="Q6863" t="s">
        <v>25</v>
      </c>
      <c r="R6863" s="1"/>
      <c r="S6863" s="1"/>
      <c r="T6863" s="1" t="s">
        <v>2672</v>
      </c>
      <c r="U6863" s="1" t="s">
        <v>284</v>
      </c>
      <c r="V6863" t="s">
        <v>29</v>
      </c>
      <c r="W6863"/>
      <c r="X6863" t="s">
        <v>30</v>
      </c>
    </row>
    <row r="6864" spans="2:24">
      <c r="B6864" s="2" t="s">
        <v>10355</v>
      </c>
      <c r="C6864" s="1">
        <v>8375904936</v>
      </c>
      <c r="D6864" s="1"/>
      <c r="E6864" s="1"/>
      <c r="F6864" s="1"/>
      <c r="G6864" s="1" t="s">
        <v>72</v>
      </c>
      <c r="H6864" s="1" t="s">
        <v>57</v>
      </c>
      <c r="I6864"/>
      <c r="J6864"/>
      <c r="K6864"/>
      <c r="L6864"/>
      <c r="M6864"/>
      <c r="N6864"/>
      <c r="O6864"/>
      <c r="Q6864" t="s">
        <v>25</v>
      </c>
      <c r="R6864" s="1"/>
      <c r="S6864" s="1"/>
      <c r="T6864" s="1" t="s">
        <v>10356</v>
      </c>
      <c r="U6864" s="1" t="s">
        <v>28</v>
      </c>
      <c r="V6864" t="s">
        <v>29</v>
      </c>
      <c r="W6864"/>
      <c r="X6864" t="s">
        <v>30</v>
      </c>
    </row>
    <row r="6865" spans="2:24">
      <c r="B6865" s="2" t="s">
        <v>10357</v>
      </c>
      <c r="C6865" s="1">
        <f>919775751285</f>
        <v>919775751285</v>
      </c>
      <c r="D6865" s="1"/>
      <c r="E6865" s="1"/>
      <c r="F6865" s="1"/>
      <c r="G6865" s="1" t="s">
        <v>731</v>
      </c>
      <c r="H6865" s="1" t="s">
        <v>57</v>
      </c>
      <c r="I6865"/>
      <c r="J6865"/>
      <c r="K6865"/>
      <c r="L6865"/>
      <c r="M6865"/>
      <c r="N6865"/>
      <c r="O6865"/>
      <c r="Q6865" t="s">
        <v>25</v>
      </c>
      <c r="R6865" s="1"/>
      <c r="S6865" s="1"/>
      <c r="T6865" s="1" t="s">
        <v>7215</v>
      </c>
      <c r="U6865" s="1" t="s">
        <v>70</v>
      </c>
      <c r="V6865" t="s">
        <v>29</v>
      </c>
      <c r="W6865"/>
      <c r="X6865" t="s">
        <v>30</v>
      </c>
    </row>
    <row r="6866" spans="2:24">
      <c r="B6866" s="2" t="s">
        <v>10358</v>
      </c>
      <c r="C6866" s="1">
        <v>8708268297</v>
      </c>
      <c r="D6866" s="1"/>
      <c r="E6866" s="1"/>
      <c r="F6866" s="1"/>
      <c r="G6866" s="1" t="s">
        <v>56</v>
      </c>
      <c r="H6866" s="1" t="s">
        <v>57</v>
      </c>
      <c r="I6866"/>
      <c r="J6866"/>
      <c r="K6866"/>
      <c r="L6866"/>
      <c r="M6866"/>
      <c r="N6866"/>
      <c r="O6866"/>
      <c r="Q6866" t="s">
        <v>25</v>
      </c>
      <c r="R6866" s="1"/>
      <c r="S6866" s="1"/>
      <c r="T6866" s="1" t="s">
        <v>608</v>
      </c>
      <c r="U6866" s="1" t="s">
        <v>78</v>
      </c>
      <c r="V6866" t="s">
        <v>29</v>
      </c>
      <c r="W6866"/>
      <c r="X6866" t="s">
        <v>30</v>
      </c>
    </row>
    <row r="6867" spans="2:24">
      <c r="B6867" s="2" t="s">
        <v>10359</v>
      </c>
      <c r="C6867" s="1">
        <v>8197855179</v>
      </c>
      <c r="D6867" s="1"/>
      <c r="E6867" s="1"/>
      <c r="F6867" s="1"/>
      <c r="G6867" s="1" t="s">
        <v>56</v>
      </c>
      <c r="H6867" s="1" t="s">
        <v>57</v>
      </c>
      <c r="I6867"/>
      <c r="J6867"/>
      <c r="K6867"/>
      <c r="L6867"/>
      <c r="M6867"/>
      <c r="N6867"/>
      <c r="O6867"/>
      <c r="Q6867" t="s">
        <v>25</v>
      </c>
      <c r="R6867" s="1" t="s">
        <v>10360</v>
      </c>
      <c r="S6867" s="1"/>
      <c r="T6867" s="1" t="s">
        <v>128</v>
      </c>
      <c r="U6867" s="1" t="s">
        <v>43</v>
      </c>
      <c r="V6867" t="s">
        <v>29</v>
      </c>
      <c r="W6867"/>
      <c r="X6867" t="s">
        <v>30</v>
      </c>
    </row>
    <row r="6868" spans="2:24">
      <c r="B6868" s="2" t="s">
        <v>10361</v>
      </c>
      <c r="C6868" s="1">
        <v>9818946573</v>
      </c>
      <c r="D6868" s="1"/>
      <c r="E6868" s="1"/>
      <c r="F6868" s="1"/>
      <c r="G6868" s="1" t="s">
        <v>915</v>
      </c>
      <c r="H6868" s="1" t="s">
        <v>46</v>
      </c>
      <c r="I6868"/>
      <c r="J6868"/>
      <c r="K6868"/>
      <c r="L6868"/>
      <c r="M6868"/>
      <c r="N6868"/>
      <c r="O6868"/>
      <c r="Q6868" t="s">
        <v>25</v>
      </c>
      <c r="R6868" s="1"/>
      <c r="S6868" s="1"/>
      <c r="T6868" s="1" t="s">
        <v>84</v>
      </c>
      <c r="U6868" s="1" t="s">
        <v>53</v>
      </c>
      <c r="V6868" t="s">
        <v>29</v>
      </c>
      <c r="W6868"/>
      <c r="X6868" t="s">
        <v>30</v>
      </c>
    </row>
    <row r="6869" spans="2:24">
      <c r="B6869" s="2" t="s">
        <v>10362</v>
      </c>
      <c r="C6869" s="1">
        <v>8053009465</v>
      </c>
      <c r="D6869" s="1"/>
      <c r="E6869" s="1"/>
      <c r="F6869" s="1"/>
      <c r="G6869" s="1" t="s">
        <v>56</v>
      </c>
      <c r="H6869" s="1" t="s">
        <v>57</v>
      </c>
      <c r="I6869"/>
      <c r="J6869"/>
      <c r="K6869"/>
      <c r="L6869"/>
      <c r="M6869"/>
      <c r="N6869"/>
      <c r="O6869"/>
      <c r="Q6869" t="s">
        <v>25</v>
      </c>
      <c r="R6869" s="1"/>
      <c r="S6869" s="1"/>
      <c r="T6869" s="1" t="s">
        <v>575</v>
      </c>
      <c r="U6869" s="1" t="s">
        <v>78</v>
      </c>
      <c r="V6869" t="s">
        <v>29</v>
      </c>
      <c r="W6869"/>
      <c r="X6869" t="s">
        <v>30</v>
      </c>
    </row>
    <row r="6870" spans="2:24">
      <c r="B6870" s="2" t="s">
        <v>10363</v>
      </c>
      <c r="C6870" s="1">
        <v>9833866822</v>
      </c>
      <c r="D6870" s="1"/>
      <c r="E6870" s="1"/>
      <c r="F6870" s="1"/>
      <c r="G6870" s="1" t="s">
        <v>146</v>
      </c>
      <c r="H6870" s="1" t="s">
        <v>247</v>
      </c>
      <c r="I6870"/>
      <c r="J6870"/>
      <c r="K6870"/>
      <c r="L6870"/>
      <c r="M6870"/>
      <c r="N6870"/>
      <c r="O6870"/>
      <c r="Q6870" t="s">
        <v>25</v>
      </c>
      <c r="R6870" s="1"/>
      <c r="S6870" s="1"/>
      <c r="T6870" s="1" t="s">
        <v>8263</v>
      </c>
      <c r="U6870" s="1" t="s">
        <v>33</v>
      </c>
      <c r="V6870" t="s">
        <v>29</v>
      </c>
      <c r="W6870"/>
      <c r="X6870" t="s">
        <v>30</v>
      </c>
    </row>
    <row r="6871" spans="2:24">
      <c r="B6871" s="2" t="s">
        <v>10364</v>
      </c>
      <c r="C6871" s="1">
        <v>9423343551</v>
      </c>
      <c r="D6871" s="1"/>
      <c r="E6871" s="1"/>
      <c r="F6871" s="1"/>
      <c r="G6871" s="1" t="s">
        <v>146</v>
      </c>
      <c r="H6871" s="1" t="s">
        <v>331</v>
      </c>
      <c r="I6871"/>
      <c r="J6871"/>
      <c r="K6871"/>
      <c r="L6871"/>
      <c r="M6871"/>
      <c r="N6871"/>
      <c r="O6871"/>
      <c r="Q6871" t="s">
        <v>25</v>
      </c>
      <c r="R6871" s="1"/>
      <c r="S6871" s="1"/>
      <c r="T6871" s="1" t="s">
        <v>2999</v>
      </c>
      <c r="U6871" s="1" t="s">
        <v>33</v>
      </c>
      <c r="V6871" t="s">
        <v>29</v>
      </c>
      <c r="W6871"/>
      <c r="X6871" t="s">
        <v>30</v>
      </c>
    </row>
    <row r="6872" spans="2:24">
      <c r="B6872" s="2" t="s">
        <v>10365</v>
      </c>
      <c r="C6872" s="1">
        <v>8076408440</v>
      </c>
      <c r="D6872" s="1"/>
      <c r="E6872" s="1"/>
      <c r="F6872" s="1"/>
      <c r="G6872" s="1" t="s">
        <v>146</v>
      </c>
      <c r="H6872" s="1" t="s">
        <v>247</v>
      </c>
      <c r="I6872"/>
      <c r="J6872"/>
      <c r="K6872"/>
      <c r="L6872"/>
      <c r="M6872"/>
      <c r="N6872"/>
      <c r="O6872"/>
      <c r="Q6872" t="s">
        <v>25</v>
      </c>
      <c r="R6872" s="1"/>
      <c r="S6872" s="1"/>
      <c r="T6872" s="1" t="s">
        <v>423</v>
      </c>
      <c r="U6872" s="1" t="s">
        <v>28</v>
      </c>
      <c r="V6872" t="s">
        <v>29</v>
      </c>
      <c r="W6872"/>
      <c r="X6872" t="s">
        <v>30</v>
      </c>
    </row>
    <row r="6873" spans="2:24">
      <c r="B6873" s="2" t="s">
        <v>10366</v>
      </c>
      <c r="C6873" s="1">
        <f>917406099969</f>
        <v>917406099969</v>
      </c>
      <c r="D6873" s="1"/>
      <c r="E6873" s="1"/>
      <c r="F6873" s="1"/>
      <c r="G6873" s="1" t="s">
        <v>72</v>
      </c>
      <c r="H6873" s="1" t="s">
        <v>92</v>
      </c>
      <c r="I6873"/>
      <c r="J6873"/>
      <c r="K6873"/>
      <c r="L6873"/>
      <c r="M6873"/>
      <c r="N6873"/>
      <c r="O6873"/>
      <c r="Q6873" t="s">
        <v>25</v>
      </c>
      <c r="R6873" s="1" t="s">
        <v>10367</v>
      </c>
      <c r="S6873" s="1"/>
      <c r="T6873" s="1" t="s">
        <v>1079</v>
      </c>
      <c r="U6873" s="1" t="s">
        <v>53</v>
      </c>
      <c r="V6873" t="s">
        <v>29</v>
      </c>
      <c r="W6873"/>
      <c r="X6873" t="s">
        <v>30</v>
      </c>
    </row>
    <row r="6874" spans="2:24">
      <c r="B6874" s="2" t="s">
        <v>10368</v>
      </c>
      <c r="C6874" s="1">
        <v>9818320600</v>
      </c>
      <c r="D6874" s="1"/>
      <c r="E6874" s="1"/>
      <c r="F6874" s="1"/>
      <c r="G6874" s="1" t="s">
        <v>45</v>
      </c>
      <c r="H6874" s="1" t="s">
        <v>46</v>
      </c>
      <c r="I6874"/>
      <c r="J6874"/>
      <c r="K6874"/>
      <c r="L6874"/>
      <c r="M6874"/>
      <c r="N6874"/>
      <c r="O6874"/>
      <c r="Q6874" t="s">
        <v>25</v>
      </c>
      <c r="R6874" s="1"/>
      <c r="S6874" s="1"/>
      <c r="T6874" s="1" t="s">
        <v>39</v>
      </c>
      <c r="U6874" s="1" t="s">
        <v>28</v>
      </c>
      <c r="V6874" t="s">
        <v>29</v>
      </c>
      <c r="W6874"/>
      <c r="X6874" t="s">
        <v>30</v>
      </c>
    </row>
    <row r="6875" spans="2:24">
      <c r="B6875" s="2" t="s">
        <v>10369</v>
      </c>
      <c r="C6875" s="1">
        <v>9830096191</v>
      </c>
      <c r="D6875" s="1"/>
      <c r="E6875" s="1"/>
      <c r="F6875" s="1"/>
      <c r="G6875" s="1" t="s">
        <v>45</v>
      </c>
      <c r="H6875" s="1" t="s">
        <v>409</v>
      </c>
      <c r="I6875"/>
      <c r="J6875"/>
      <c r="K6875"/>
      <c r="L6875"/>
      <c r="M6875"/>
      <c r="N6875"/>
      <c r="O6875"/>
      <c r="Q6875" t="s">
        <v>25</v>
      </c>
      <c r="R6875" s="1" t="s">
        <v>10370</v>
      </c>
      <c r="S6875" s="1"/>
      <c r="T6875" s="1" t="s">
        <v>614</v>
      </c>
      <c r="U6875" s="1" t="s">
        <v>70</v>
      </c>
      <c r="V6875" t="s">
        <v>29</v>
      </c>
      <c r="W6875"/>
      <c r="X6875" t="s">
        <v>30</v>
      </c>
    </row>
    <row r="6876" spans="2:24">
      <c r="B6876" s="2" t="s">
        <v>10371</v>
      </c>
      <c r="C6876" s="1">
        <v>9859851070</v>
      </c>
      <c r="D6876" s="1"/>
      <c r="E6876" s="1"/>
      <c r="F6876" s="1"/>
      <c r="G6876" s="1" t="s">
        <v>45</v>
      </c>
      <c r="H6876" s="1" t="s">
        <v>57</v>
      </c>
      <c r="I6876"/>
      <c r="J6876"/>
      <c r="K6876"/>
      <c r="L6876"/>
      <c r="M6876"/>
      <c r="N6876"/>
      <c r="O6876"/>
      <c r="Q6876" t="s">
        <v>25</v>
      </c>
      <c r="R6876" s="1"/>
      <c r="S6876" s="1"/>
      <c r="T6876" s="1" t="s">
        <v>115</v>
      </c>
      <c r="U6876" s="1" t="s">
        <v>116</v>
      </c>
      <c r="V6876" t="s">
        <v>29</v>
      </c>
      <c r="W6876"/>
      <c r="X6876" t="s">
        <v>30</v>
      </c>
    </row>
    <row r="6877" spans="2:24">
      <c r="B6877" s="2" t="s">
        <v>10372</v>
      </c>
      <c r="C6877" s="1">
        <v>9510089625</v>
      </c>
      <c r="D6877" s="1"/>
      <c r="E6877" s="1"/>
      <c r="F6877" s="1"/>
      <c r="G6877" s="1" t="s">
        <v>45</v>
      </c>
      <c r="H6877" s="1" t="s">
        <v>46</v>
      </c>
      <c r="I6877"/>
      <c r="J6877"/>
      <c r="K6877"/>
      <c r="L6877"/>
      <c r="M6877"/>
      <c r="N6877"/>
      <c r="O6877"/>
      <c r="Q6877" t="s">
        <v>25</v>
      </c>
      <c r="R6877" s="1"/>
      <c r="S6877" s="1"/>
      <c r="T6877" s="1" t="s">
        <v>115</v>
      </c>
      <c r="U6877" s="1" t="s">
        <v>116</v>
      </c>
      <c r="V6877" t="s">
        <v>29</v>
      </c>
      <c r="W6877"/>
      <c r="X6877" t="s">
        <v>30</v>
      </c>
    </row>
    <row r="6878" spans="2:24">
      <c r="B6878" s="2" t="s">
        <v>10373</v>
      </c>
      <c r="C6878" s="1">
        <v>9910109968</v>
      </c>
      <c r="D6878" s="1"/>
      <c r="E6878" s="1"/>
      <c r="F6878" s="1"/>
      <c r="G6878" s="1" t="s">
        <v>45</v>
      </c>
      <c r="H6878" s="1" t="s">
        <v>46</v>
      </c>
      <c r="I6878"/>
      <c r="J6878"/>
      <c r="K6878"/>
      <c r="L6878"/>
      <c r="M6878"/>
      <c r="N6878"/>
      <c r="O6878"/>
      <c r="Q6878" t="s">
        <v>25</v>
      </c>
      <c r="R6878" s="1" t="s">
        <v>10374</v>
      </c>
      <c r="S6878" s="1"/>
      <c r="T6878" s="1" t="s">
        <v>301</v>
      </c>
      <c r="U6878" s="1" t="s">
        <v>53</v>
      </c>
      <c r="V6878" t="s">
        <v>29</v>
      </c>
      <c r="W6878"/>
      <c r="X6878" t="s">
        <v>30</v>
      </c>
    </row>
    <row r="6879" spans="2:24">
      <c r="B6879" s="2" t="s">
        <v>10375</v>
      </c>
      <c r="C6879" s="1">
        <v>9886062352</v>
      </c>
      <c r="D6879" s="1"/>
      <c r="E6879" s="1"/>
      <c r="F6879" s="1"/>
      <c r="G6879" s="1" t="s">
        <v>45</v>
      </c>
      <c r="H6879" s="1" t="s">
        <v>247</v>
      </c>
      <c r="I6879"/>
      <c r="J6879"/>
      <c r="K6879"/>
      <c r="L6879"/>
      <c r="M6879"/>
      <c r="N6879"/>
      <c r="O6879"/>
      <c r="Q6879" t="s">
        <v>25</v>
      </c>
      <c r="R6879" s="1" t="s">
        <v>10376</v>
      </c>
      <c r="S6879" s="1"/>
      <c r="T6879" s="1" t="s">
        <v>1564</v>
      </c>
      <c r="U6879" s="1" t="s">
        <v>102</v>
      </c>
      <c r="V6879" t="s">
        <v>29</v>
      </c>
      <c r="W6879"/>
      <c r="X6879" t="s">
        <v>30</v>
      </c>
    </row>
    <row r="6880" spans="2:24">
      <c r="B6880" s="2" t="s">
        <v>10377</v>
      </c>
      <c r="C6880" s="1">
        <v>9391284926</v>
      </c>
      <c r="D6880" s="1"/>
      <c r="E6880" s="1"/>
      <c r="F6880" s="1"/>
      <c r="G6880" s="1" t="s">
        <v>45</v>
      </c>
      <c r="H6880" s="1" t="s">
        <v>247</v>
      </c>
      <c r="I6880"/>
      <c r="J6880"/>
      <c r="K6880"/>
      <c r="L6880"/>
      <c r="M6880"/>
      <c r="N6880"/>
      <c r="O6880"/>
      <c r="Q6880" t="s">
        <v>25</v>
      </c>
      <c r="R6880" s="1"/>
      <c r="S6880" s="1"/>
      <c r="T6880" s="1" t="s">
        <v>594</v>
      </c>
      <c r="U6880" s="1" t="s">
        <v>53</v>
      </c>
      <c r="V6880" t="s">
        <v>29</v>
      </c>
      <c r="W6880"/>
      <c r="X6880" t="s">
        <v>30</v>
      </c>
    </row>
    <row r="6881" spans="2:24">
      <c r="B6881" s="2" t="s">
        <v>10378</v>
      </c>
      <c r="C6881" s="1">
        <v>9756905850</v>
      </c>
      <c r="D6881" s="1"/>
      <c r="E6881" s="1"/>
      <c r="F6881" s="1"/>
      <c r="G6881" s="1" t="s">
        <v>45</v>
      </c>
      <c r="H6881" s="1" t="s">
        <v>57</v>
      </c>
      <c r="I6881"/>
      <c r="J6881"/>
      <c r="K6881"/>
      <c r="L6881"/>
      <c r="M6881"/>
      <c r="N6881"/>
      <c r="O6881"/>
      <c r="Q6881" t="s">
        <v>25</v>
      </c>
      <c r="R6881" s="1" t="s">
        <v>10379</v>
      </c>
      <c r="S6881" s="1"/>
      <c r="T6881" s="1" t="s">
        <v>39</v>
      </c>
      <c r="U6881" s="1" t="s">
        <v>28</v>
      </c>
      <c r="V6881" t="s">
        <v>29</v>
      </c>
      <c r="W6881"/>
      <c r="X6881" t="s">
        <v>30</v>
      </c>
    </row>
    <row r="6882" spans="2:24">
      <c r="B6882" s="2" t="s">
        <v>10380</v>
      </c>
      <c r="C6882" s="1">
        <v>9999937148</v>
      </c>
      <c r="D6882" s="1"/>
      <c r="E6882" s="1"/>
      <c r="F6882" s="1"/>
      <c r="G6882" s="1" t="s">
        <v>45</v>
      </c>
      <c r="H6882" s="1" t="s">
        <v>57</v>
      </c>
      <c r="I6882"/>
      <c r="J6882"/>
      <c r="K6882"/>
      <c r="L6882"/>
      <c r="M6882"/>
      <c r="N6882"/>
      <c r="O6882"/>
      <c r="Q6882" t="s">
        <v>25</v>
      </c>
      <c r="R6882" s="1" t="s">
        <v>10381</v>
      </c>
      <c r="S6882" s="1"/>
      <c r="T6882" s="1" t="s">
        <v>73</v>
      </c>
      <c r="U6882" s="1" t="s">
        <v>53</v>
      </c>
      <c r="V6882" t="s">
        <v>29</v>
      </c>
      <c r="W6882"/>
      <c r="X6882" t="s">
        <v>30</v>
      </c>
    </row>
    <row r="6883" spans="2:24">
      <c r="B6883" s="2" t="s">
        <v>10382</v>
      </c>
      <c r="C6883" s="1">
        <v>9161517645</v>
      </c>
      <c r="D6883" s="1"/>
      <c r="E6883" s="1"/>
      <c r="F6883" s="1"/>
      <c r="G6883" s="1" t="s">
        <v>45</v>
      </c>
      <c r="H6883" s="1" t="s">
        <v>57</v>
      </c>
      <c r="I6883"/>
      <c r="J6883"/>
      <c r="K6883"/>
      <c r="L6883"/>
      <c r="M6883"/>
      <c r="N6883"/>
      <c r="O6883"/>
      <c r="Q6883" t="s">
        <v>25</v>
      </c>
      <c r="R6883" s="1" t="s">
        <v>10383</v>
      </c>
      <c r="S6883" s="1"/>
      <c r="T6883" s="1" t="s">
        <v>533</v>
      </c>
      <c r="U6883" s="1" t="s">
        <v>28</v>
      </c>
      <c r="V6883" t="s">
        <v>29</v>
      </c>
      <c r="W6883"/>
      <c r="X6883" t="s">
        <v>30</v>
      </c>
    </row>
    <row r="6884" spans="2:24">
      <c r="B6884" s="2" t="s">
        <v>10384</v>
      </c>
      <c r="C6884" s="1">
        <v>9585544433</v>
      </c>
      <c r="D6884" s="1"/>
      <c r="E6884" s="1"/>
      <c r="F6884" s="1"/>
      <c r="G6884" s="1" t="s">
        <v>45</v>
      </c>
      <c r="H6884" s="1" t="s">
        <v>331</v>
      </c>
      <c r="I6884"/>
      <c r="J6884"/>
      <c r="K6884"/>
      <c r="L6884"/>
      <c r="M6884"/>
      <c r="N6884"/>
      <c r="O6884"/>
      <c r="Q6884" t="s">
        <v>25</v>
      </c>
      <c r="R6884" s="1"/>
      <c r="S6884" s="1"/>
      <c r="T6884" s="1" t="s">
        <v>178</v>
      </c>
      <c r="U6884" s="1" t="s">
        <v>179</v>
      </c>
      <c r="V6884" t="s">
        <v>29</v>
      </c>
      <c r="W6884"/>
      <c r="X6884" t="s">
        <v>30</v>
      </c>
    </row>
    <row r="6885" spans="2:24">
      <c r="B6885" s="2" t="s">
        <v>10385</v>
      </c>
      <c r="C6885" s="1">
        <f>919370758484</f>
        <v>919370758484</v>
      </c>
      <c r="D6885" s="1"/>
      <c r="E6885" s="1"/>
      <c r="F6885" s="1"/>
      <c r="G6885" s="1" t="s">
        <v>45</v>
      </c>
      <c r="H6885" s="1" t="s">
        <v>331</v>
      </c>
      <c r="I6885"/>
      <c r="J6885"/>
      <c r="K6885"/>
      <c r="L6885"/>
      <c r="M6885"/>
      <c r="N6885"/>
      <c r="O6885"/>
      <c r="Q6885" t="s">
        <v>25</v>
      </c>
      <c r="R6885" s="1"/>
      <c r="S6885" s="1"/>
      <c r="T6885" s="1" t="s">
        <v>1333</v>
      </c>
      <c r="U6885" s="1" t="s">
        <v>33</v>
      </c>
      <c r="V6885" t="s">
        <v>29</v>
      </c>
      <c r="W6885"/>
      <c r="X6885" t="s">
        <v>30</v>
      </c>
    </row>
    <row r="6886" spans="2:24">
      <c r="B6886" s="2" t="s">
        <v>10386</v>
      </c>
      <c r="C6886" s="1">
        <f>919917545955</f>
        <v>919917545955</v>
      </c>
      <c r="D6886" s="1"/>
      <c r="E6886" s="1"/>
      <c r="F6886" s="1"/>
      <c r="G6886" s="1" t="s">
        <v>45</v>
      </c>
      <c r="H6886" s="1" t="s">
        <v>247</v>
      </c>
      <c r="I6886"/>
      <c r="J6886"/>
      <c r="K6886"/>
      <c r="L6886"/>
      <c r="M6886"/>
      <c r="N6886"/>
      <c r="O6886"/>
      <c r="Q6886" t="s">
        <v>25</v>
      </c>
      <c r="R6886" s="1"/>
      <c r="S6886" s="1"/>
      <c r="T6886" s="1" t="s">
        <v>286</v>
      </c>
      <c r="U6886" s="1" t="s">
        <v>28</v>
      </c>
      <c r="V6886" t="s">
        <v>29</v>
      </c>
      <c r="W6886"/>
      <c r="X6886" t="s">
        <v>30</v>
      </c>
    </row>
    <row r="6887" spans="2:24">
      <c r="B6887" s="2" t="s">
        <v>10387</v>
      </c>
      <c r="C6887" s="1">
        <v>9897214570</v>
      </c>
      <c r="D6887" s="1"/>
      <c r="E6887" s="1"/>
      <c r="F6887" s="1"/>
      <c r="G6887" s="1" t="s">
        <v>146</v>
      </c>
      <c r="H6887" s="1" t="s">
        <v>331</v>
      </c>
      <c r="I6887"/>
      <c r="J6887"/>
      <c r="K6887"/>
      <c r="L6887"/>
      <c r="M6887"/>
      <c r="N6887"/>
      <c r="O6887"/>
      <c r="Q6887" t="s">
        <v>25</v>
      </c>
      <c r="R6887" s="1" t="s">
        <v>10388</v>
      </c>
      <c r="S6887" s="1"/>
      <c r="T6887" s="1" t="s">
        <v>4029</v>
      </c>
      <c r="U6887" s="1" t="s">
        <v>289</v>
      </c>
      <c r="V6887" t="s">
        <v>29</v>
      </c>
      <c r="W6887"/>
      <c r="X6887" t="s">
        <v>30</v>
      </c>
    </row>
    <row r="6888" spans="2:24">
      <c r="B6888" s="2" t="s">
        <v>10389</v>
      </c>
      <c r="C6888" s="1">
        <v>9773719970</v>
      </c>
      <c r="D6888" s="1"/>
      <c r="E6888" s="1"/>
      <c r="F6888" s="1"/>
      <c r="G6888" s="1" t="s">
        <v>45</v>
      </c>
      <c r="H6888" s="1" t="s">
        <v>1065</v>
      </c>
      <c r="I6888"/>
      <c r="J6888"/>
      <c r="K6888"/>
      <c r="L6888"/>
      <c r="M6888"/>
      <c r="N6888"/>
      <c r="O6888"/>
      <c r="Q6888" t="s">
        <v>25</v>
      </c>
      <c r="R6888" s="1" t="s">
        <v>10390</v>
      </c>
      <c r="S6888" s="1"/>
      <c r="T6888" s="1" t="s">
        <v>84</v>
      </c>
      <c r="U6888" s="1" t="s">
        <v>53</v>
      </c>
      <c r="V6888" t="s">
        <v>29</v>
      </c>
      <c r="W6888"/>
      <c r="X6888" t="s">
        <v>30</v>
      </c>
    </row>
    <row r="6889" spans="2:24">
      <c r="B6889" s="2" t="s">
        <v>10391</v>
      </c>
      <c r="C6889" s="1">
        <v>9557072424</v>
      </c>
      <c r="D6889" s="1"/>
      <c r="E6889" s="1"/>
      <c r="F6889" s="1"/>
      <c r="G6889" s="1" t="s">
        <v>45</v>
      </c>
      <c r="H6889" s="1" t="s">
        <v>476</v>
      </c>
      <c r="I6889"/>
      <c r="J6889"/>
      <c r="K6889"/>
      <c r="L6889"/>
      <c r="M6889"/>
      <c r="N6889"/>
      <c r="O6889"/>
      <c r="Q6889" t="s">
        <v>25</v>
      </c>
      <c r="R6889" s="1"/>
      <c r="S6889" s="1"/>
      <c r="T6889" s="1" t="s">
        <v>81</v>
      </c>
      <c r="U6889" s="1" t="s">
        <v>28</v>
      </c>
      <c r="V6889" t="s">
        <v>29</v>
      </c>
      <c r="W6889"/>
      <c r="X6889" t="s">
        <v>30</v>
      </c>
    </row>
    <row r="6890" spans="2:24">
      <c r="B6890" s="2" t="s">
        <v>10392</v>
      </c>
      <c r="C6890" s="1">
        <f>919897532454</f>
        <v>919897532454</v>
      </c>
      <c r="D6890" s="1"/>
      <c r="E6890" s="1"/>
      <c r="F6890" s="1"/>
      <c r="G6890" s="1" t="s">
        <v>146</v>
      </c>
      <c r="H6890" s="1" t="s">
        <v>476</v>
      </c>
      <c r="I6890"/>
      <c r="J6890"/>
      <c r="K6890"/>
      <c r="L6890"/>
      <c r="M6890"/>
      <c r="N6890"/>
      <c r="O6890"/>
      <c r="Q6890" t="s">
        <v>25</v>
      </c>
      <c r="R6890" s="1" t="s">
        <v>10393</v>
      </c>
      <c r="S6890" s="1"/>
      <c r="T6890" s="1" t="s">
        <v>81</v>
      </c>
      <c r="U6890" s="1" t="s">
        <v>28</v>
      </c>
      <c r="V6890" t="s">
        <v>29</v>
      </c>
      <c r="W6890"/>
      <c r="X6890" t="s">
        <v>30</v>
      </c>
    </row>
    <row r="6891" spans="2:24">
      <c r="B6891" s="2" t="s">
        <v>10394</v>
      </c>
      <c r="C6891" s="1"/>
      <c r="D6891" s="1"/>
      <c r="E6891" s="1"/>
      <c r="F6891" s="1"/>
      <c r="G6891" s="1" t="s">
        <v>146</v>
      </c>
      <c r="H6891" s="1" t="s">
        <v>476</v>
      </c>
      <c r="I6891"/>
      <c r="J6891"/>
      <c r="K6891"/>
      <c r="L6891"/>
      <c r="M6891"/>
      <c r="N6891"/>
      <c r="O6891"/>
      <c r="Q6891" t="s">
        <v>25</v>
      </c>
      <c r="R6891" s="1" t="s">
        <v>10395</v>
      </c>
      <c r="S6891" s="1"/>
      <c r="T6891" s="1" t="s">
        <v>93</v>
      </c>
      <c r="U6891" s="1" t="s">
        <v>53</v>
      </c>
      <c r="V6891" t="s">
        <v>29</v>
      </c>
      <c r="W6891"/>
      <c r="X6891" t="s">
        <v>30</v>
      </c>
    </row>
    <row r="6892" spans="2:24">
      <c r="B6892" s="2" t="s">
        <v>10396</v>
      </c>
      <c r="C6892" s="1">
        <v>9868500704</v>
      </c>
      <c r="D6892" s="1"/>
      <c r="E6892" s="1"/>
      <c r="F6892" s="1"/>
      <c r="G6892" s="1" t="s">
        <v>146</v>
      </c>
      <c r="H6892" s="1" t="s">
        <v>476</v>
      </c>
      <c r="I6892"/>
      <c r="J6892"/>
      <c r="K6892"/>
      <c r="L6892"/>
      <c r="M6892"/>
      <c r="N6892"/>
      <c r="O6892"/>
      <c r="Q6892" t="s">
        <v>25</v>
      </c>
      <c r="R6892" s="1"/>
      <c r="S6892" s="1"/>
      <c r="T6892" s="1" t="s">
        <v>73</v>
      </c>
      <c r="U6892" s="1" t="s">
        <v>53</v>
      </c>
      <c r="V6892" t="s">
        <v>29</v>
      </c>
      <c r="W6892"/>
      <c r="X6892" t="s">
        <v>30</v>
      </c>
    </row>
    <row r="6893" spans="2:24">
      <c r="B6893" s="2" t="s">
        <v>10397</v>
      </c>
      <c r="C6893" s="1">
        <v>9728076803</v>
      </c>
      <c r="D6893" s="1"/>
      <c r="E6893" s="1"/>
      <c r="F6893" s="1"/>
      <c r="G6893" s="1" t="s">
        <v>56</v>
      </c>
      <c r="H6893" s="1" t="s">
        <v>476</v>
      </c>
      <c r="I6893"/>
      <c r="J6893"/>
      <c r="K6893"/>
      <c r="L6893"/>
      <c r="M6893"/>
      <c r="N6893"/>
      <c r="O6893"/>
      <c r="Q6893" t="s">
        <v>25</v>
      </c>
      <c r="R6893" s="1"/>
      <c r="S6893" s="1"/>
      <c r="T6893" s="1" t="s">
        <v>77</v>
      </c>
      <c r="U6893" s="1" t="s">
        <v>78</v>
      </c>
      <c r="V6893" t="s">
        <v>29</v>
      </c>
      <c r="W6893"/>
      <c r="X6893" t="s">
        <v>30</v>
      </c>
    </row>
    <row r="6894" spans="2:24">
      <c r="B6894" s="2" t="s">
        <v>10398</v>
      </c>
      <c r="C6894" s="1">
        <v>8082613018</v>
      </c>
      <c r="D6894" s="1"/>
      <c r="E6894" s="1"/>
      <c r="F6894" s="1"/>
      <c r="G6894" s="1" t="s">
        <v>146</v>
      </c>
      <c r="H6894" s="1" t="s">
        <v>247</v>
      </c>
      <c r="I6894"/>
      <c r="J6894"/>
      <c r="K6894"/>
      <c r="L6894"/>
      <c r="M6894"/>
      <c r="N6894"/>
      <c r="O6894"/>
      <c r="Q6894" t="s">
        <v>25</v>
      </c>
      <c r="R6894" s="1"/>
      <c r="S6894" s="1"/>
      <c r="T6894" s="1" t="s">
        <v>2365</v>
      </c>
      <c r="U6894" s="1" t="s">
        <v>28</v>
      </c>
      <c r="V6894" t="s">
        <v>29</v>
      </c>
      <c r="W6894"/>
      <c r="X6894" t="s">
        <v>30</v>
      </c>
    </row>
    <row r="6895" spans="2:24">
      <c r="B6895" s="2" t="s">
        <v>10399</v>
      </c>
      <c r="C6895" s="1">
        <f>919412488294</f>
        <v>919412488294</v>
      </c>
      <c r="D6895" s="1"/>
      <c r="E6895" s="1"/>
      <c r="F6895" s="1"/>
      <c r="G6895" s="1" t="s">
        <v>146</v>
      </c>
      <c r="H6895" s="1" t="s">
        <v>476</v>
      </c>
      <c r="I6895"/>
      <c r="J6895"/>
      <c r="K6895"/>
      <c r="L6895"/>
      <c r="M6895"/>
      <c r="N6895"/>
      <c r="O6895"/>
      <c r="Q6895" t="s">
        <v>25</v>
      </c>
      <c r="R6895" s="1"/>
      <c r="S6895" s="1"/>
      <c r="T6895" s="1" t="s">
        <v>139</v>
      </c>
      <c r="U6895" s="1" t="s">
        <v>28</v>
      </c>
      <c r="V6895" t="s">
        <v>29</v>
      </c>
      <c r="W6895"/>
      <c r="X6895" t="s">
        <v>30</v>
      </c>
    </row>
    <row r="6896" spans="2:24">
      <c r="B6896" s="2" t="s">
        <v>10400</v>
      </c>
      <c r="C6896" s="1">
        <v>9811801373</v>
      </c>
      <c r="D6896" s="1"/>
      <c r="E6896" s="1"/>
      <c r="F6896" s="1"/>
      <c r="G6896" s="1" t="s">
        <v>146</v>
      </c>
      <c r="H6896" s="1" t="s">
        <v>331</v>
      </c>
      <c r="I6896"/>
      <c r="J6896"/>
      <c r="K6896"/>
      <c r="L6896"/>
      <c r="M6896"/>
      <c r="N6896"/>
      <c r="O6896"/>
      <c r="Q6896" t="s">
        <v>25</v>
      </c>
      <c r="R6896" s="1"/>
      <c r="S6896" s="1"/>
      <c r="T6896" s="1" t="s">
        <v>301</v>
      </c>
      <c r="U6896" s="1" t="s">
        <v>53</v>
      </c>
      <c r="V6896" t="s">
        <v>29</v>
      </c>
      <c r="W6896"/>
      <c r="X6896" t="s">
        <v>30</v>
      </c>
    </row>
    <row r="6897" spans="2:24">
      <c r="B6897" s="2" t="s">
        <v>10401</v>
      </c>
      <c r="C6897" s="1">
        <v>9871976078</v>
      </c>
      <c r="D6897" s="1"/>
      <c r="E6897" s="1"/>
      <c r="F6897" s="1"/>
      <c r="G6897" s="1" t="s">
        <v>146</v>
      </c>
      <c r="H6897" s="1" t="s">
        <v>476</v>
      </c>
      <c r="I6897"/>
      <c r="J6897"/>
      <c r="K6897"/>
      <c r="L6897"/>
      <c r="M6897"/>
      <c r="N6897"/>
      <c r="O6897"/>
      <c r="Q6897" t="s">
        <v>25</v>
      </c>
      <c r="R6897" s="1"/>
      <c r="S6897" s="1"/>
      <c r="T6897" s="1" t="s">
        <v>93</v>
      </c>
      <c r="U6897" s="1" t="s">
        <v>53</v>
      </c>
      <c r="V6897" t="s">
        <v>29</v>
      </c>
      <c r="W6897"/>
      <c r="X6897" t="s">
        <v>30</v>
      </c>
    </row>
    <row r="6898" spans="2:24">
      <c r="B6898" s="2" t="s">
        <v>10402</v>
      </c>
      <c r="C6898" s="1">
        <v>9509583935</v>
      </c>
      <c r="D6898" s="1"/>
      <c r="E6898" s="1"/>
      <c r="F6898" s="1"/>
      <c r="G6898" s="1" t="s">
        <v>146</v>
      </c>
      <c r="H6898" s="1" t="s">
        <v>331</v>
      </c>
      <c r="I6898"/>
      <c r="J6898"/>
      <c r="K6898"/>
      <c r="L6898"/>
      <c r="M6898"/>
      <c r="N6898"/>
      <c r="O6898"/>
      <c r="Q6898" t="s">
        <v>25</v>
      </c>
      <c r="R6898" s="1" t="s">
        <v>10403</v>
      </c>
      <c r="S6898" s="1"/>
      <c r="T6898" s="1" t="s">
        <v>328</v>
      </c>
      <c r="U6898" s="1" t="s">
        <v>28</v>
      </c>
      <c r="V6898" t="s">
        <v>29</v>
      </c>
      <c r="W6898"/>
      <c r="X6898" t="s">
        <v>30</v>
      </c>
    </row>
    <row r="6899" spans="2:24">
      <c r="B6899" s="2" t="s">
        <v>10404</v>
      </c>
      <c r="C6899" s="1">
        <v>7003430899</v>
      </c>
      <c r="D6899" s="1"/>
      <c r="E6899" s="1"/>
      <c r="F6899" s="1"/>
      <c r="G6899" s="1" t="s">
        <v>72</v>
      </c>
      <c r="H6899" s="1" t="s">
        <v>46</v>
      </c>
      <c r="I6899"/>
      <c r="J6899"/>
      <c r="K6899"/>
      <c r="L6899"/>
      <c r="M6899"/>
      <c r="N6899"/>
      <c r="O6899"/>
      <c r="Q6899" t="s">
        <v>25</v>
      </c>
      <c r="R6899" s="1" t="s">
        <v>10405</v>
      </c>
      <c r="S6899" s="1"/>
      <c r="T6899" s="1" t="s">
        <v>614</v>
      </c>
      <c r="U6899" s="1" t="s">
        <v>70</v>
      </c>
      <c r="V6899" t="s">
        <v>29</v>
      </c>
      <c r="W6899"/>
      <c r="X6899" t="s">
        <v>30</v>
      </c>
    </row>
    <row r="6900" spans="2:24">
      <c r="B6900" s="2" t="s">
        <v>10406</v>
      </c>
      <c r="C6900" s="1">
        <v>8248929780</v>
      </c>
      <c r="D6900" s="1"/>
      <c r="E6900" s="1"/>
      <c r="F6900" s="1"/>
      <c r="G6900" s="1" t="s">
        <v>5011</v>
      </c>
      <c r="H6900" s="1" t="s">
        <v>46</v>
      </c>
      <c r="I6900"/>
      <c r="J6900"/>
      <c r="K6900"/>
      <c r="L6900"/>
      <c r="M6900"/>
      <c r="N6900"/>
      <c r="O6900"/>
      <c r="Q6900" t="s">
        <v>25</v>
      </c>
      <c r="R6900" s="1"/>
      <c r="S6900" s="1"/>
      <c r="T6900" s="1" t="s">
        <v>10407</v>
      </c>
      <c r="U6900" s="1" t="s">
        <v>179</v>
      </c>
      <c r="V6900" t="s">
        <v>29</v>
      </c>
      <c r="W6900"/>
      <c r="X6900" t="s">
        <v>30</v>
      </c>
    </row>
    <row r="6901" spans="2:24">
      <c r="B6901" s="2" t="s">
        <v>10408</v>
      </c>
      <c r="C6901" s="1">
        <v>9889966660</v>
      </c>
      <c r="D6901" s="1"/>
      <c r="E6901" s="1"/>
      <c r="F6901" s="1"/>
      <c r="G6901" s="1" t="s">
        <v>45</v>
      </c>
      <c r="H6901" s="1" t="s">
        <v>57</v>
      </c>
      <c r="I6901"/>
      <c r="J6901"/>
      <c r="K6901"/>
      <c r="L6901"/>
      <c r="M6901"/>
      <c r="N6901"/>
      <c r="O6901"/>
      <c r="Q6901" t="s">
        <v>25</v>
      </c>
      <c r="R6901" s="1"/>
      <c r="S6901" s="1"/>
      <c r="T6901" s="1" t="s">
        <v>264</v>
      </c>
      <c r="U6901" s="1" t="s">
        <v>28</v>
      </c>
      <c r="V6901" t="s">
        <v>29</v>
      </c>
      <c r="W6901"/>
      <c r="X6901" t="s">
        <v>30</v>
      </c>
    </row>
    <row r="6902" spans="2:24">
      <c r="B6902" s="2" t="s">
        <v>10409</v>
      </c>
      <c r="C6902" s="1"/>
      <c r="D6902" s="1"/>
      <c r="E6902" s="1"/>
      <c r="F6902" s="1"/>
      <c r="G6902" s="1" t="s">
        <v>146</v>
      </c>
      <c r="H6902" s="1" t="s">
        <v>247</v>
      </c>
      <c r="I6902"/>
      <c r="J6902"/>
      <c r="K6902"/>
      <c r="L6902"/>
      <c r="M6902"/>
      <c r="N6902"/>
      <c r="O6902"/>
      <c r="Q6902" t="s">
        <v>25</v>
      </c>
      <c r="R6902" s="1" t="s">
        <v>10410</v>
      </c>
      <c r="S6902" s="1"/>
      <c r="T6902" s="1" t="s">
        <v>946</v>
      </c>
      <c r="U6902" s="1" t="s">
        <v>179</v>
      </c>
      <c r="V6902" t="s">
        <v>29</v>
      </c>
      <c r="W6902"/>
      <c r="X6902" t="s">
        <v>30</v>
      </c>
    </row>
    <row r="6903" spans="2:24">
      <c r="B6903" s="2" t="s">
        <v>10411</v>
      </c>
      <c r="C6903" s="1">
        <v>6201341101</v>
      </c>
      <c r="D6903" s="1"/>
      <c r="E6903" s="1"/>
      <c r="F6903" s="1"/>
      <c r="G6903" s="1" t="s">
        <v>45</v>
      </c>
      <c r="H6903" s="1" t="s">
        <v>476</v>
      </c>
      <c r="I6903"/>
      <c r="J6903"/>
      <c r="K6903"/>
      <c r="L6903"/>
      <c r="M6903"/>
      <c r="N6903"/>
      <c r="O6903"/>
      <c r="Q6903" t="s">
        <v>25</v>
      </c>
      <c r="R6903" s="1"/>
      <c r="S6903" s="1"/>
      <c r="T6903" s="1" t="s">
        <v>849</v>
      </c>
      <c r="U6903" s="1" t="s">
        <v>284</v>
      </c>
      <c r="V6903" t="s">
        <v>29</v>
      </c>
      <c r="W6903"/>
      <c r="X6903" t="s">
        <v>30</v>
      </c>
    </row>
    <row r="6904" spans="2:24">
      <c r="B6904" s="2" t="s">
        <v>10412</v>
      </c>
      <c r="C6904" s="1">
        <v>9382712249</v>
      </c>
      <c r="D6904" s="1"/>
      <c r="E6904" s="1"/>
      <c r="F6904" s="1"/>
      <c r="G6904" s="1" t="s">
        <v>56</v>
      </c>
      <c r="H6904" s="1" t="s">
        <v>57</v>
      </c>
      <c r="I6904"/>
      <c r="J6904"/>
      <c r="K6904"/>
      <c r="L6904"/>
      <c r="M6904"/>
      <c r="N6904"/>
      <c r="O6904"/>
      <c r="Q6904" t="s">
        <v>25</v>
      </c>
      <c r="R6904" s="1"/>
      <c r="S6904" s="1"/>
      <c r="T6904" s="1" t="s">
        <v>232</v>
      </c>
      <c r="U6904" s="1" t="s">
        <v>78</v>
      </c>
      <c r="V6904" t="s">
        <v>29</v>
      </c>
      <c r="W6904"/>
      <c r="X6904" t="s">
        <v>30</v>
      </c>
    </row>
    <row r="6905" spans="2:24">
      <c r="B6905" s="2" t="s">
        <v>10413</v>
      </c>
      <c r="C6905" s="1">
        <v>9623510510</v>
      </c>
      <c r="D6905" s="1"/>
      <c r="E6905" s="1"/>
      <c r="F6905" s="1"/>
      <c r="G6905" s="1" t="s">
        <v>45</v>
      </c>
      <c r="H6905" s="1" t="s">
        <v>476</v>
      </c>
      <c r="I6905"/>
      <c r="J6905"/>
      <c r="K6905"/>
      <c r="L6905"/>
      <c r="M6905"/>
      <c r="N6905"/>
      <c r="O6905"/>
      <c r="Q6905" t="s">
        <v>25</v>
      </c>
      <c r="R6905" s="1"/>
      <c r="S6905" s="1"/>
      <c r="T6905" s="1" t="s">
        <v>305</v>
      </c>
      <c r="U6905" s="1" t="s">
        <v>33</v>
      </c>
      <c r="V6905" t="s">
        <v>29</v>
      </c>
      <c r="W6905"/>
      <c r="X6905" t="s">
        <v>30</v>
      </c>
    </row>
    <row r="6906" spans="2:24">
      <c r="B6906" s="2" t="s">
        <v>10414</v>
      </c>
      <c r="C6906" s="1">
        <v>9158500902</v>
      </c>
      <c r="D6906" s="1"/>
      <c r="E6906" s="1"/>
      <c r="F6906" s="1"/>
      <c r="G6906" s="1" t="s">
        <v>146</v>
      </c>
      <c r="H6906" s="1" t="s">
        <v>247</v>
      </c>
      <c r="I6906"/>
      <c r="J6906"/>
      <c r="K6906"/>
      <c r="L6906"/>
      <c r="M6906"/>
      <c r="N6906"/>
      <c r="O6906"/>
      <c r="Q6906" t="s">
        <v>25</v>
      </c>
      <c r="R6906" s="1"/>
      <c r="S6906" s="1"/>
      <c r="T6906" s="1" t="s">
        <v>480</v>
      </c>
      <c r="U6906" s="1" t="s">
        <v>33</v>
      </c>
      <c r="V6906" t="s">
        <v>29</v>
      </c>
      <c r="W6906"/>
      <c r="X6906" t="s">
        <v>30</v>
      </c>
    </row>
    <row r="6907" spans="2:24">
      <c r="B6907" s="2" t="s">
        <v>10415</v>
      </c>
      <c r="C6907" s="1">
        <v>9674987152</v>
      </c>
      <c r="D6907" s="1"/>
      <c r="E6907" s="1"/>
      <c r="F6907" s="1"/>
      <c r="G6907" s="1" t="s">
        <v>146</v>
      </c>
      <c r="H6907" s="1" t="s">
        <v>695</v>
      </c>
      <c r="I6907"/>
      <c r="J6907"/>
      <c r="K6907"/>
      <c r="L6907"/>
      <c r="M6907"/>
      <c r="N6907"/>
      <c r="O6907"/>
      <c r="Q6907" t="s">
        <v>25</v>
      </c>
      <c r="R6907" s="1"/>
      <c r="S6907" s="1"/>
      <c r="T6907" s="1" t="s">
        <v>10416</v>
      </c>
      <c r="U6907" s="1" t="s">
        <v>70</v>
      </c>
      <c r="V6907" t="s">
        <v>29</v>
      </c>
      <c r="W6907"/>
      <c r="X6907" t="s">
        <v>30</v>
      </c>
    </row>
    <row r="6908" spans="2:24">
      <c r="B6908" s="2" t="s">
        <v>10417</v>
      </c>
      <c r="C6908" s="1">
        <v>9824027040</v>
      </c>
      <c r="D6908" s="1"/>
      <c r="E6908" s="1"/>
      <c r="F6908" s="1"/>
      <c r="G6908" s="1" t="s">
        <v>146</v>
      </c>
      <c r="H6908" s="1" t="s">
        <v>331</v>
      </c>
      <c r="I6908"/>
      <c r="J6908"/>
      <c r="K6908"/>
      <c r="L6908"/>
      <c r="M6908"/>
      <c r="N6908"/>
      <c r="O6908"/>
      <c r="Q6908" t="s">
        <v>25</v>
      </c>
      <c r="R6908" s="1"/>
      <c r="S6908" s="1"/>
      <c r="T6908" s="1" t="s">
        <v>2162</v>
      </c>
      <c r="U6908" s="1" t="s">
        <v>116</v>
      </c>
      <c r="V6908" t="s">
        <v>29</v>
      </c>
      <c r="W6908"/>
      <c r="X6908" t="s">
        <v>30</v>
      </c>
    </row>
    <row r="6909" spans="2:24">
      <c r="B6909" s="2" t="s">
        <v>10418</v>
      </c>
      <c r="C6909" s="1">
        <v>9949194044</v>
      </c>
      <c r="D6909" s="1"/>
      <c r="E6909" s="1"/>
      <c r="F6909" s="1"/>
      <c r="G6909" s="1" t="s">
        <v>45</v>
      </c>
      <c r="H6909" s="1" t="s">
        <v>1065</v>
      </c>
      <c r="I6909"/>
      <c r="J6909"/>
      <c r="K6909"/>
      <c r="L6909"/>
      <c r="M6909"/>
      <c r="N6909"/>
      <c r="O6909"/>
      <c r="Q6909" t="s">
        <v>25</v>
      </c>
      <c r="R6909" s="1"/>
      <c r="S6909" s="1"/>
      <c r="T6909" s="1" t="s">
        <v>10419</v>
      </c>
      <c r="U6909" s="1" t="s">
        <v>185</v>
      </c>
      <c r="V6909" t="s">
        <v>29</v>
      </c>
      <c r="W6909"/>
      <c r="X6909" t="s">
        <v>30</v>
      </c>
    </row>
    <row r="6910" spans="2:24">
      <c r="B6910" s="2" t="s">
        <v>10420</v>
      </c>
      <c r="C6910" s="1">
        <v>8714916146</v>
      </c>
      <c r="D6910" s="1"/>
      <c r="E6910" s="1"/>
      <c r="F6910" s="1"/>
      <c r="G6910" s="1" t="s">
        <v>45</v>
      </c>
      <c r="H6910" s="1" t="s">
        <v>331</v>
      </c>
      <c r="I6910"/>
      <c r="J6910"/>
      <c r="K6910"/>
      <c r="L6910"/>
      <c r="M6910"/>
      <c r="N6910"/>
      <c r="O6910"/>
      <c r="Q6910" t="s">
        <v>25</v>
      </c>
      <c r="R6910" s="1"/>
      <c r="S6910" s="1"/>
      <c r="T6910" s="1" t="s">
        <v>489</v>
      </c>
      <c r="U6910" s="1" t="s">
        <v>60</v>
      </c>
      <c r="V6910" t="s">
        <v>29</v>
      </c>
      <c r="W6910"/>
      <c r="X6910" t="s">
        <v>30</v>
      </c>
    </row>
    <row r="6911" spans="2:24">
      <c r="B6911" s="2" t="s">
        <v>10421</v>
      </c>
      <c r="C6911" s="1">
        <v>9858911911</v>
      </c>
      <c r="D6911" s="1"/>
      <c r="E6911" s="1"/>
      <c r="F6911" s="1"/>
      <c r="G6911" s="1" t="s">
        <v>45</v>
      </c>
      <c r="H6911" s="1" t="s">
        <v>247</v>
      </c>
      <c r="I6911"/>
      <c r="J6911"/>
      <c r="K6911"/>
      <c r="L6911"/>
      <c r="M6911"/>
      <c r="N6911"/>
      <c r="O6911"/>
      <c r="Q6911" t="s">
        <v>25</v>
      </c>
      <c r="R6911" s="1"/>
      <c r="S6911" s="1"/>
      <c r="T6911" s="1" t="s">
        <v>147</v>
      </c>
      <c r="U6911" s="1" t="s">
        <v>148</v>
      </c>
      <c r="V6911" t="s">
        <v>29</v>
      </c>
      <c r="W6911"/>
      <c r="X6911" t="s">
        <v>30</v>
      </c>
    </row>
    <row r="6912" spans="2:24">
      <c r="B6912" s="2" t="s">
        <v>10422</v>
      </c>
      <c r="C6912" s="1">
        <v>9810501889</v>
      </c>
      <c r="D6912" s="1"/>
      <c r="E6912" s="1"/>
      <c r="F6912" s="1"/>
      <c r="G6912" s="1" t="s">
        <v>146</v>
      </c>
      <c r="H6912" s="1" t="s">
        <v>247</v>
      </c>
      <c r="I6912"/>
      <c r="J6912"/>
      <c r="K6912"/>
      <c r="L6912"/>
      <c r="M6912"/>
      <c r="N6912"/>
      <c r="O6912"/>
      <c r="Q6912" t="s">
        <v>25</v>
      </c>
      <c r="R6912" s="1"/>
      <c r="S6912" s="1"/>
      <c r="T6912" s="1" t="s">
        <v>301</v>
      </c>
      <c r="U6912" s="1" t="s">
        <v>53</v>
      </c>
      <c r="V6912" t="s">
        <v>29</v>
      </c>
      <c r="W6912"/>
      <c r="X6912" t="s">
        <v>30</v>
      </c>
    </row>
    <row r="6913" spans="2:24">
      <c r="B6913" s="2" t="s">
        <v>10423</v>
      </c>
      <c r="C6913" s="1">
        <v>9729453358</v>
      </c>
      <c r="D6913" s="1"/>
      <c r="E6913" s="1"/>
      <c r="F6913" s="1"/>
      <c r="G6913" s="1" t="s">
        <v>146</v>
      </c>
      <c r="H6913" s="1" t="s">
        <v>247</v>
      </c>
      <c r="I6913"/>
      <c r="J6913"/>
      <c r="K6913"/>
      <c r="L6913"/>
      <c r="M6913"/>
      <c r="N6913"/>
      <c r="O6913"/>
      <c r="Q6913" t="s">
        <v>25</v>
      </c>
      <c r="R6913" s="1" t="s">
        <v>10424</v>
      </c>
      <c r="S6913" s="1"/>
      <c r="T6913" s="1" t="s">
        <v>2870</v>
      </c>
      <c r="U6913" s="1" t="s">
        <v>78</v>
      </c>
      <c r="V6913" t="s">
        <v>29</v>
      </c>
      <c r="W6913"/>
      <c r="X6913" t="s">
        <v>30</v>
      </c>
    </row>
    <row r="6914" spans="2:24">
      <c r="B6914" s="2" t="s">
        <v>10425</v>
      </c>
      <c r="C6914" s="1">
        <v>8826226668</v>
      </c>
      <c r="D6914" s="1"/>
      <c r="E6914" s="1"/>
      <c r="F6914" s="1"/>
      <c r="G6914" s="1" t="s">
        <v>45</v>
      </c>
      <c r="H6914" s="1" t="s">
        <v>46</v>
      </c>
      <c r="I6914"/>
      <c r="J6914"/>
      <c r="K6914"/>
      <c r="L6914"/>
      <c r="M6914"/>
      <c r="N6914"/>
      <c r="O6914"/>
      <c r="Q6914" t="s">
        <v>25</v>
      </c>
      <c r="R6914" s="1" t="s">
        <v>10426</v>
      </c>
      <c r="S6914" s="1"/>
      <c r="T6914" s="1" t="s">
        <v>356</v>
      </c>
      <c r="U6914" s="1" t="s">
        <v>78</v>
      </c>
      <c r="V6914" t="s">
        <v>29</v>
      </c>
      <c r="W6914"/>
      <c r="X6914" t="s">
        <v>30</v>
      </c>
    </row>
    <row r="6915" spans="2:24">
      <c r="B6915" s="2" t="s">
        <v>10427</v>
      </c>
      <c r="C6915" s="1">
        <v>9939875954</v>
      </c>
      <c r="D6915" s="1"/>
      <c r="E6915" s="1"/>
      <c r="F6915" s="1"/>
      <c r="G6915" s="1" t="s">
        <v>146</v>
      </c>
      <c r="H6915" s="1" t="s">
        <v>476</v>
      </c>
      <c r="I6915"/>
      <c r="J6915"/>
      <c r="K6915"/>
      <c r="L6915"/>
      <c r="M6915"/>
      <c r="N6915"/>
      <c r="O6915"/>
      <c r="Q6915" t="s">
        <v>25</v>
      </c>
      <c r="R6915" s="1" t="s">
        <v>10428</v>
      </c>
      <c r="S6915" s="1"/>
      <c r="T6915" s="1" t="s">
        <v>2672</v>
      </c>
      <c r="U6915" s="1" t="s">
        <v>284</v>
      </c>
      <c r="V6915" t="s">
        <v>29</v>
      </c>
      <c r="W6915"/>
      <c r="X6915" t="s">
        <v>30</v>
      </c>
    </row>
    <row r="6916" spans="2:24">
      <c r="B6916" s="2" t="s">
        <v>10429</v>
      </c>
      <c r="C6916" s="1">
        <v>9728143064</v>
      </c>
      <c r="D6916" s="1"/>
      <c r="E6916" s="1"/>
      <c r="F6916" s="1"/>
      <c r="G6916" s="1" t="s">
        <v>146</v>
      </c>
      <c r="H6916" s="1" t="s">
        <v>247</v>
      </c>
      <c r="I6916"/>
      <c r="J6916"/>
      <c r="K6916"/>
      <c r="L6916"/>
      <c r="M6916"/>
      <c r="N6916"/>
      <c r="O6916"/>
      <c r="Q6916" t="s">
        <v>25</v>
      </c>
      <c r="R6916" s="1" t="s">
        <v>10430</v>
      </c>
      <c r="S6916" s="1"/>
      <c r="T6916" s="1" t="s">
        <v>575</v>
      </c>
      <c r="U6916" s="1" t="s">
        <v>78</v>
      </c>
      <c r="V6916" t="s">
        <v>29</v>
      </c>
      <c r="W6916"/>
      <c r="X6916" t="s">
        <v>30</v>
      </c>
    </row>
    <row r="6917" spans="2:24">
      <c r="B6917" s="2" t="s">
        <v>10431</v>
      </c>
      <c r="C6917" s="1">
        <v>8791239191</v>
      </c>
      <c r="D6917" s="1"/>
      <c r="E6917" s="1"/>
      <c r="F6917" s="1"/>
      <c r="G6917" s="1" t="s">
        <v>45</v>
      </c>
      <c r="H6917" s="1" t="s">
        <v>476</v>
      </c>
      <c r="I6917"/>
      <c r="J6917"/>
      <c r="K6917"/>
      <c r="L6917"/>
      <c r="M6917"/>
      <c r="N6917"/>
      <c r="O6917"/>
      <c r="Q6917" t="s">
        <v>25</v>
      </c>
      <c r="R6917" s="1" t="s">
        <v>10432</v>
      </c>
      <c r="S6917" s="1"/>
      <c r="T6917" s="1" t="s">
        <v>5562</v>
      </c>
      <c r="U6917" s="1" t="s">
        <v>28</v>
      </c>
      <c r="V6917" t="s">
        <v>29</v>
      </c>
      <c r="W6917"/>
      <c r="X6917" t="s">
        <v>30</v>
      </c>
    </row>
    <row r="6918" spans="2:24">
      <c r="B6918" s="2" t="s">
        <v>10433</v>
      </c>
      <c r="C6918" s="1">
        <v>6260113947</v>
      </c>
      <c r="D6918" s="1"/>
      <c r="E6918" s="1"/>
      <c r="F6918" s="1"/>
      <c r="G6918" s="1" t="s">
        <v>45</v>
      </c>
      <c r="H6918" s="1" t="s">
        <v>409</v>
      </c>
      <c r="I6918"/>
      <c r="J6918"/>
      <c r="K6918"/>
      <c r="L6918"/>
      <c r="M6918"/>
      <c r="N6918"/>
      <c r="O6918"/>
      <c r="Q6918" t="s">
        <v>25</v>
      </c>
      <c r="R6918" s="1"/>
      <c r="S6918" s="1"/>
      <c r="T6918" s="1" t="s">
        <v>10434</v>
      </c>
      <c r="U6918" s="1" t="s">
        <v>350</v>
      </c>
      <c r="V6918" t="s">
        <v>29</v>
      </c>
      <c r="W6918"/>
      <c r="X6918" t="s">
        <v>30</v>
      </c>
    </row>
    <row r="6919" spans="2:24">
      <c r="B6919" s="2" t="s">
        <v>10435</v>
      </c>
      <c r="C6919" s="1">
        <v>7860973788</v>
      </c>
      <c r="D6919" s="1"/>
      <c r="E6919" s="1"/>
      <c r="F6919" s="1"/>
      <c r="G6919" s="1" t="s">
        <v>146</v>
      </c>
      <c r="H6919" s="1" t="s">
        <v>331</v>
      </c>
      <c r="I6919"/>
      <c r="J6919"/>
      <c r="K6919"/>
      <c r="L6919"/>
      <c r="M6919"/>
      <c r="N6919"/>
      <c r="O6919"/>
      <c r="Q6919" t="s">
        <v>25</v>
      </c>
      <c r="R6919" s="1" t="s">
        <v>10436</v>
      </c>
      <c r="S6919" s="1"/>
      <c r="T6919" s="1" t="s">
        <v>1306</v>
      </c>
      <c r="U6919" s="1" t="s">
        <v>28</v>
      </c>
      <c r="V6919" t="s">
        <v>29</v>
      </c>
      <c r="W6919"/>
      <c r="X6919" t="s">
        <v>30</v>
      </c>
    </row>
    <row r="6920" spans="2:24">
      <c r="B6920" s="2" t="s">
        <v>10437</v>
      </c>
      <c r="C6920" s="1">
        <v>9012234008</v>
      </c>
      <c r="D6920" s="1"/>
      <c r="E6920" s="1"/>
      <c r="F6920" s="1"/>
      <c r="G6920" s="1" t="s">
        <v>146</v>
      </c>
      <c r="H6920" s="1" t="s">
        <v>476</v>
      </c>
      <c r="I6920"/>
      <c r="J6920"/>
      <c r="K6920"/>
      <c r="L6920"/>
      <c r="M6920"/>
      <c r="N6920"/>
      <c r="O6920"/>
      <c r="Q6920" t="s">
        <v>25</v>
      </c>
      <c r="R6920" s="1" t="s">
        <v>10438</v>
      </c>
      <c r="S6920" s="1"/>
      <c r="T6920" s="1" t="s">
        <v>380</v>
      </c>
      <c r="U6920" s="1" t="s">
        <v>28</v>
      </c>
      <c r="V6920" t="s">
        <v>29</v>
      </c>
      <c r="W6920"/>
      <c r="X6920" t="s">
        <v>30</v>
      </c>
    </row>
    <row r="6921" spans="2:24">
      <c r="B6921" s="2" t="s">
        <v>10439</v>
      </c>
      <c r="C6921" s="1">
        <v>8240490538</v>
      </c>
      <c r="D6921" s="1"/>
      <c r="E6921" s="1"/>
      <c r="F6921" s="1"/>
      <c r="G6921" s="1" t="s">
        <v>56</v>
      </c>
      <c r="H6921" s="1" t="s">
        <v>57</v>
      </c>
      <c r="I6921"/>
      <c r="J6921"/>
      <c r="K6921"/>
      <c r="L6921"/>
      <c r="M6921"/>
      <c r="N6921"/>
      <c r="O6921"/>
      <c r="Q6921" t="s">
        <v>25</v>
      </c>
      <c r="R6921" s="1" t="s">
        <v>10440</v>
      </c>
      <c r="S6921" s="1"/>
      <c r="T6921" s="1" t="s">
        <v>10441</v>
      </c>
      <c r="U6921" s="1" t="s">
        <v>70</v>
      </c>
      <c r="V6921" t="s">
        <v>29</v>
      </c>
      <c r="W6921"/>
      <c r="X6921" t="s">
        <v>30</v>
      </c>
    </row>
    <row r="6922" spans="2:24">
      <c r="B6922" s="2" t="s">
        <v>10442</v>
      </c>
      <c r="C6922" s="1">
        <v>9892066738</v>
      </c>
      <c r="D6922" s="1"/>
      <c r="E6922" s="1"/>
      <c r="F6922" s="1"/>
      <c r="G6922" s="1" t="s">
        <v>45</v>
      </c>
      <c r="H6922" s="1" t="s">
        <v>247</v>
      </c>
      <c r="I6922"/>
      <c r="J6922"/>
      <c r="K6922"/>
      <c r="L6922"/>
      <c r="M6922"/>
      <c r="N6922"/>
      <c r="O6922"/>
      <c r="Q6922" t="s">
        <v>25</v>
      </c>
      <c r="R6922" s="1" t="s">
        <v>10443</v>
      </c>
      <c r="S6922" s="1"/>
      <c r="T6922" s="1" t="s">
        <v>211</v>
      </c>
      <c r="U6922" s="1" t="s">
        <v>33</v>
      </c>
      <c r="V6922" t="s">
        <v>29</v>
      </c>
      <c r="W6922"/>
      <c r="X6922" t="s">
        <v>30</v>
      </c>
    </row>
    <row r="6923" spans="2:24">
      <c r="B6923" s="2" t="s">
        <v>10444</v>
      </c>
      <c r="C6923" s="1">
        <v>9810556606</v>
      </c>
      <c r="D6923" s="1"/>
      <c r="E6923" s="1"/>
      <c r="F6923" s="1"/>
      <c r="G6923" s="1" t="s">
        <v>56</v>
      </c>
      <c r="H6923" s="1" t="s">
        <v>476</v>
      </c>
      <c r="I6923"/>
      <c r="J6923"/>
      <c r="K6923"/>
      <c r="L6923"/>
      <c r="M6923"/>
      <c r="N6923"/>
      <c r="O6923"/>
      <c r="Q6923" t="s">
        <v>25</v>
      </c>
      <c r="R6923" s="1" t="s">
        <v>10445</v>
      </c>
      <c r="S6923" s="1"/>
      <c r="T6923" s="1" t="s">
        <v>93</v>
      </c>
      <c r="U6923" s="1" t="s">
        <v>53</v>
      </c>
      <c r="V6923" t="s">
        <v>29</v>
      </c>
      <c r="W6923"/>
      <c r="X6923" t="s">
        <v>30</v>
      </c>
    </row>
    <row r="6924" spans="2:24">
      <c r="B6924" s="2" t="s">
        <v>10446</v>
      </c>
      <c r="C6924" s="1">
        <v>9656119777</v>
      </c>
      <c r="D6924" s="1"/>
      <c r="E6924" s="1"/>
      <c r="F6924" s="1"/>
      <c r="G6924" s="1" t="s">
        <v>45</v>
      </c>
      <c r="H6924" s="1" t="s">
        <v>247</v>
      </c>
      <c r="I6924"/>
      <c r="J6924"/>
      <c r="K6924"/>
      <c r="L6924"/>
      <c r="M6924"/>
      <c r="N6924"/>
      <c r="O6924"/>
      <c r="Q6924" t="s">
        <v>25</v>
      </c>
      <c r="R6924" s="1" t="s">
        <v>10447</v>
      </c>
      <c r="S6924" s="1"/>
      <c r="T6924" s="1" t="s">
        <v>59</v>
      </c>
      <c r="U6924" s="1" t="s">
        <v>60</v>
      </c>
      <c r="V6924" t="s">
        <v>29</v>
      </c>
      <c r="W6924"/>
      <c r="X6924" t="s">
        <v>30</v>
      </c>
    </row>
    <row r="6925" spans="2:24">
      <c r="B6925" s="2" t="s">
        <v>10448</v>
      </c>
      <c r="C6925" s="1">
        <v>8110000274</v>
      </c>
      <c r="D6925" s="1"/>
      <c r="E6925" s="1"/>
      <c r="F6925" s="1"/>
      <c r="G6925" s="1" t="s">
        <v>45</v>
      </c>
      <c r="H6925" s="1" t="s">
        <v>331</v>
      </c>
      <c r="I6925"/>
      <c r="J6925"/>
      <c r="K6925"/>
      <c r="L6925"/>
      <c r="M6925"/>
      <c r="N6925"/>
      <c r="O6925"/>
      <c r="Q6925" t="s">
        <v>25</v>
      </c>
      <c r="R6925" s="1" t="s">
        <v>10449</v>
      </c>
      <c r="S6925" s="1"/>
      <c r="T6925" s="1" t="s">
        <v>774</v>
      </c>
      <c r="U6925" s="1" t="s">
        <v>179</v>
      </c>
      <c r="V6925" t="s">
        <v>29</v>
      </c>
      <c r="W6925"/>
      <c r="X6925" t="s">
        <v>30</v>
      </c>
    </row>
    <row r="6926" spans="2:24">
      <c r="B6926" s="2" t="s">
        <v>10450</v>
      </c>
      <c r="C6926" s="1">
        <v>9474151784</v>
      </c>
      <c r="D6926" s="1"/>
      <c r="E6926" s="1"/>
      <c r="F6926" s="1"/>
      <c r="G6926" s="1" t="s">
        <v>146</v>
      </c>
      <c r="H6926" s="1" t="s">
        <v>1268</v>
      </c>
      <c r="I6926"/>
      <c r="J6926"/>
      <c r="K6926"/>
      <c r="L6926"/>
      <c r="M6926"/>
      <c r="N6926"/>
      <c r="O6926"/>
      <c r="Q6926" t="s">
        <v>25</v>
      </c>
      <c r="R6926" s="1" t="s">
        <v>10451</v>
      </c>
      <c r="S6926" s="1"/>
      <c r="T6926" s="1" t="s">
        <v>7215</v>
      </c>
      <c r="U6926" s="1" t="s">
        <v>70</v>
      </c>
      <c r="V6926" t="s">
        <v>29</v>
      </c>
      <c r="W6926"/>
      <c r="X6926" t="s">
        <v>30</v>
      </c>
    </row>
    <row r="6927" spans="2:24">
      <c r="B6927" s="2" t="s">
        <v>10452</v>
      </c>
      <c r="C6927" s="1">
        <v>7906252825</v>
      </c>
      <c r="D6927" s="1"/>
      <c r="E6927" s="1"/>
      <c r="F6927" s="1"/>
      <c r="G6927" s="1" t="s">
        <v>72</v>
      </c>
      <c r="H6927" s="1" t="s">
        <v>247</v>
      </c>
      <c r="I6927"/>
      <c r="J6927"/>
      <c r="K6927"/>
      <c r="L6927"/>
      <c r="M6927"/>
      <c r="N6927"/>
      <c r="O6927"/>
      <c r="Q6927" t="s">
        <v>25</v>
      </c>
      <c r="R6927" s="1" t="s">
        <v>10453</v>
      </c>
      <c r="S6927" s="1"/>
      <c r="T6927" s="1" t="s">
        <v>39</v>
      </c>
      <c r="U6927" s="1" t="s">
        <v>28</v>
      </c>
      <c r="V6927" t="s">
        <v>29</v>
      </c>
      <c r="W6927"/>
      <c r="X6927" t="s">
        <v>30</v>
      </c>
    </row>
    <row r="6928" spans="2:24">
      <c r="B6928" s="2" t="s">
        <v>10454</v>
      </c>
      <c r="C6928" s="1">
        <v>8638629623</v>
      </c>
      <c r="D6928" s="1"/>
      <c r="E6928" s="1"/>
      <c r="F6928" s="1"/>
      <c r="G6928" s="1" t="s">
        <v>45</v>
      </c>
      <c r="H6928" s="1" t="s">
        <v>46</v>
      </c>
      <c r="I6928"/>
      <c r="J6928"/>
      <c r="K6928"/>
      <c r="L6928"/>
      <c r="M6928"/>
      <c r="N6928"/>
      <c r="O6928"/>
      <c r="Q6928" t="s">
        <v>25</v>
      </c>
      <c r="R6928" s="1" t="s">
        <v>10455</v>
      </c>
      <c r="S6928" s="1"/>
      <c r="T6928" s="1" t="s">
        <v>1896</v>
      </c>
      <c r="U6928" s="1" t="s">
        <v>37</v>
      </c>
      <c r="V6928" t="s">
        <v>29</v>
      </c>
      <c r="W6928"/>
      <c r="X6928" t="s">
        <v>30</v>
      </c>
    </row>
    <row r="6929" spans="2:24">
      <c r="B6929" s="2" t="s">
        <v>10456</v>
      </c>
      <c r="C6929" s="1">
        <v>9643303383</v>
      </c>
      <c r="D6929" s="1"/>
      <c r="E6929" s="1"/>
      <c r="F6929" s="1"/>
      <c r="G6929" s="1" t="s">
        <v>2644</v>
      </c>
      <c r="H6929" s="1" t="s">
        <v>57</v>
      </c>
      <c r="I6929"/>
      <c r="J6929"/>
      <c r="K6929"/>
      <c r="L6929"/>
      <c r="M6929"/>
      <c r="N6929"/>
      <c r="O6929"/>
      <c r="Q6929" t="s">
        <v>25</v>
      </c>
      <c r="R6929" s="1" t="s">
        <v>10457</v>
      </c>
      <c r="S6929" s="1"/>
      <c r="T6929" s="1" t="s">
        <v>423</v>
      </c>
      <c r="U6929" s="1" t="s">
        <v>28</v>
      </c>
      <c r="V6929" t="s">
        <v>29</v>
      </c>
      <c r="W6929"/>
      <c r="X6929" t="s">
        <v>30</v>
      </c>
    </row>
    <row r="6930" spans="2:24">
      <c r="B6930" s="2" t="s">
        <v>10458</v>
      </c>
      <c r="C6930" s="1">
        <v>9866305168</v>
      </c>
      <c r="D6930" s="1"/>
      <c r="E6930" s="1"/>
      <c r="F6930" s="1"/>
      <c r="G6930" s="1" t="s">
        <v>146</v>
      </c>
      <c r="H6930" s="1" t="s">
        <v>695</v>
      </c>
      <c r="I6930"/>
      <c r="J6930"/>
      <c r="K6930"/>
      <c r="L6930"/>
      <c r="M6930"/>
      <c r="N6930"/>
      <c r="O6930"/>
      <c r="Q6930" t="s">
        <v>25</v>
      </c>
      <c r="R6930" s="1" t="s">
        <v>10459</v>
      </c>
      <c r="S6930" s="1"/>
      <c r="T6930" s="1" t="s">
        <v>184</v>
      </c>
      <c r="U6930" s="1" t="s">
        <v>185</v>
      </c>
      <c r="V6930" t="s">
        <v>29</v>
      </c>
      <c r="W6930"/>
      <c r="X6930" t="s">
        <v>30</v>
      </c>
    </row>
    <row r="6931" spans="2:24">
      <c r="B6931" s="2" t="s">
        <v>10460</v>
      </c>
      <c r="C6931" s="1">
        <v>9629258229</v>
      </c>
      <c r="D6931" s="1"/>
      <c r="E6931" s="1"/>
      <c r="F6931" s="1"/>
      <c r="G6931" s="1" t="s">
        <v>45</v>
      </c>
      <c r="H6931" s="1" t="s">
        <v>57</v>
      </c>
      <c r="I6931"/>
      <c r="J6931"/>
      <c r="K6931"/>
      <c r="L6931"/>
      <c r="M6931"/>
      <c r="N6931"/>
      <c r="O6931"/>
      <c r="Q6931" t="s">
        <v>25</v>
      </c>
      <c r="R6931" s="1" t="s">
        <v>10461</v>
      </c>
      <c r="S6931" s="1"/>
      <c r="T6931" s="1" t="s">
        <v>1602</v>
      </c>
      <c r="U6931" s="1" t="s">
        <v>179</v>
      </c>
      <c r="V6931" t="s">
        <v>29</v>
      </c>
      <c r="W6931"/>
      <c r="X6931" t="s">
        <v>30</v>
      </c>
    </row>
    <row r="6932" spans="2:24">
      <c r="B6932" s="2" t="s">
        <v>10462</v>
      </c>
      <c r="C6932" s="1">
        <f>919396806538</f>
        <v>919396806538</v>
      </c>
      <c r="D6932" s="1"/>
      <c r="E6932" s="1"/>
      <c r="F6932" s="1"/>
      <c r="G6932" s="1" t="s">
        <v>1216</v>
      </c>
      <c r="H6932" s="1" t="s">
        <v>46</v>
      </c>
      <c r="I6932"/>
      <c r="J6932"/>
      <c r="K6932"/>
      <c r="L6932"/>
      <c r="M6932"/>
      <c r="N6932"/>
      <c r="O6932"/>
      <c r="Q6932" t="s">
        <v>25</v>
      </c>
      <c r="R6932" s="1"/>
      <c r="S6932" s="1"/>
      <c r="T6932" s="1" t="s">
        <v>184</v>
      </c>
      <c r="U6932" s="1" t="s">
        <v>185</v>
      </c>
      <c r="V6932" t="s">
        <v>29</v>
      </c>
      <c r="W6932"/>
      <c r="X6932" t="s">
        <v>30</v>
      </c>
    </row>
    <row r="6933" spans="2:24">
      <c r="B6933" s="2" t="s">
        <v>10463</v>
      </c>
      <c r="C6933" s="1">
        <v>9655178141</v>
      </c>
      <c r="D6933" s="1"/>
      <c r="E6933" s="1"/>
      <c r="F6933" s="1"/>
      <c r="G6933" s="1" t="s">
        <v>45</v>
      </c>
      <c r="H6933" s="1" t="s">
        <v>92</v>
      </c>
      <c r="I6933"/>
      <c r="J6933"/>
      <c r="K6933"/>
      <c r="L6933"/>
      <c r="M6933"/>
      <c r="N6933"/>
      <c r="O6933"/>
      <c r="Q6933" t="s">
        <v>25</v>
      </c>
      <c r="R6933" s="1" t="s">
        <v>10464</v>
      </c>
      <c r="S6933" s="1"/>
      <c r="T6933" s="1" t="s">
        <v>10465</v>
      </c>
      <c r="U6933" s="1" t="s">
        <v>179</v>
      </c>
      <c r="V6933" t="s">
        <v>29</v>
      </c>
      <c r="W6933"/>
      <c r="X6933" t="s">
        <v>30</v>
      </c>
    </row>
    <row r="6934" spans="2:24">
      <c r="B6934" s="2" t="s">
        <v>10466</v>
      </c>
      <c r="C6934" s="1">
        <v>7904865869</v>
      </c>
      <c r="D6934" s="1"/>
      <c r="E6934" s="1"/>
      <c r="F6934" s="1"/>
      <c r="G6934" s="1" t="s">
        <v>146</v>
      </c>
      <c r="H6934" s="1" t="s">
        <v>331</v>
      </c>
      <c r="I6934"/>
      <c r="J6934"/>
      <c r="K6934"/>
      <c r="L6934"/>
      <c r="M6934"/>
      <c r="N6934"/>
      <c r="O6934"/>
      <c r="Q6934" t="s">
        <v>25</v>
      </c>
      <c r="R6934" s="1" t="s">
        <v>10467</v>
      </c>
      <c r="S6934" s="1"/>
      <c r="T6934" s="1" t="s">
        <v>3610</v>
      </c>
      <c r="U6934" s="1" t="s">
        <v>179</v>
      </c>
      <c r="V6934" t="s">
        <v>29</v>
      </c>
      <c r="W6934"/>
      <c r="X6934" t="s">
        <v>30</v>
      </c>
    </row>
    <row r="6935" spans="2:24">
      <c r="B6935" s="2" t="s">
        <v>10468</v>
      </c>
      <c r="C6935" s="1">
        <v>8276895582</v>
      </c>
      <c r="D6935" s="1"/>
      <c r="E6935" s="1"/>
      <c r="F6935" s="1"/>
      <c r="G6935" s="1" t="s">
        <v>45</v>
      </c>
      <c r="H6935" s="1" t="s">
        <v>695</v>
      </c>
      <c r="I6935"/>
      <c r="J6935"/>
      <c r="K6935"/>
      <c r="L6935"/>
      <c r="M6935"/>
      <c r="N6935"/>
      <c r="O6935"/>
      <c r="Q6935" t="s">
        <v>25</v>
      </c>
      <c r="R6935" s="1" t="s">
        <v>10469</v>
      </c>
      <c r="S6935" s="1"/>
      <c r="T6935" s="1" t="s">
        <v>614</v>
      </c>
      <c r="U6935" s="1" t="s">
        <v>70</v>
      </c>
      <c r="V6935" t="s">
        <v>29</v>
      </c>
      <c r="W6935"/>
      <c r="X6935" t="s">
        <v>30</v>
      </c>
    </row>
    <row r="6936" spans="2:24">
      <c r="B6936" s="2" t="s">
        <v>10470</v>
      </c>
      <c r="C6936" s="1">
        <v>8002209226</v>
      </c>
      <c r="D6936" s="1"/>
      <c r="E6936" s="1"/>
      <c r="F6936" s="1"/>
      <c r="G6936" s="1" t="s">
        <v>146</v>
      </c>
      <c r="H6936" s="1" t="s">
        <v>1268</v>
      </c>
      <c r="I6936"/>
      <c r="J6936"/>
      <c r="K6936"/>
      <c r="L6936"/>
      <c r="M6936"/>
      <c r="N6936"/>
      <c r="O6936"/>
      <c r="Q6936" t="s">
        <v>25</v>
      </c>
      <c r="R6936" s="1" t="s">
        <v>10471</v>
      </c>
      <c r="S6936" s="1"/>
      <c r="T6936" s="1" t="s">
        <v>10472</v>
      </c>
      <c r="U6936" s="1" t="s">
        <v>284</v>
      </c>
      <c r="V6936" t="s">
        <v>29</v>
      </c>
      <c r="W6936"/>
      <c r="X6936" t="s">
        <v>30</v>
      </c>
    </row>
    <row r="6937" spans="2:24">
      <c r="B6937" s="2" t="s">
        <v>10473</v>
      </c>
      <c r="C6937" s="1"/>
      <c r="D6937" s="1"/>
      <c r="E6937" s="1"/>
      <c r="F6937" s="1"/>
      <c r="G6937" s="1" t="s">
        <v>146</v>
      </c>
      <c r="H6937" s="1" t="s">
        <v>247</v>
      </c>
      <c r="I6937"/>
      <c r="J6937"/>
      <c r="K6937"/>
      <c r="L6937"/>
      <c r="M6937"/>
      <c r="N6937"/>
      <c r="O6937"/>
      <c r="Q6937" t="s">
        <v>25</v>
      </c>
      <c r="R6937" s="1" t="s">
        <v>10474</v>
      </c>
      <c r="S6937" s="1"/>
      <c r="T6937" s="1" t="s">
        <v>1405</v>
      </c>
      <c r="U6937" s="1" t="s">
        <v>276</v>
      </c>
      <c r="V6937" t="s">
        <v>29</v>
      </c>
      <c r="W6937"/>
      <c r="X6937" t="s">
        <v>30</v>
      </c>
    </row>
    <row r="6938" spans="2:24">
      <c r="B6938" s="2" t="s">
        <v>10475</v>
      </c>
      <c r="C6938" s="1">
        <v>9686248531</v>
      </c>
      <c r="D6938" s="1"/>
      <c r="E6938" s="1"/>
      <c r="F6938" s="1"/>
      <c r="G6938" s="1" t="s">
        <v>45</v>
      </c>
      <c r="H6938" s="1" t="s">
        <v>743</v>
      </c>
      <c r="I6938"/>
      <c r="J6938"/>
      <c r="K6938"/>
      <c r="L6938"/>
      <c r="M6938"/>
      <c r="N6938"/>
      <c r="O6938"/>
      <c r="Q6938" t="s">
        <v>25</v>
      </c>
      <c r="R6938" s="1" t="s">
        <v>10476</v>
      </c>
      <c r="S6938" s="1"/>
      <c r="T6938" s="1" t="s">
        <v>4113</v>
      </c>
      <c r="U6938" s="1" t="s">
        <v>102</v>
      </c>
      <c r="V6938" t="s">
        <v>29</v>
      </c>
      <c r="W6938"/>
      <c r="X6938" t="s">
        <v>30</v>
      </c>
    </row>
    <row r="6939" spans="2:24">
      <c r="B6939" s="2" t="s">
        <v>10477</v>
      </c>
      <c r="C6939" s="1">
        <v>9840017625</v>
      </c>
      <c r="D6939" s="1"/>
      <c r="E6939" s="1"/>
      <c r="F6939" s="1"/>
      <c r="G6939" s="1" t="s">
        <v>56</v>
      </c>
      <c r="H6939" s="1" t="s">
        <v>46</v>
      </c>
      <c r="I6939"/>
      <c r="J6939"/>
      <c r="K6939"/>
      <c r="L6939"/>
      <c r="M6939"/>
      <c r="N6939"/>
      <c r="O6939"/>
      <c r="Q6939" t="s">
        <v>25</v>
      </c>
      <c r="R6939" s="1" t="s">
        <v>10478</v>
      </c>
      <c r="S6939" s="1"/>
      <c r="T6939" s="1" t="s">
        <v>258</v>
      </c>
      <c r="U6939" s="1" t="s">
        <v>179</v>
      </c>
      <c r="V6939" t="s">
        <v>29</v>
      </c>
      <c r="W6939"/>
      <c r="X6939" t="s">
        <v>30</v>
      </c>
    </row>
    <row r="6940" spans="2:24">
      <c r="B6940" s="2" t="s">
        <v>10479</v>
      </c>
      <c r="C6940" s="1">
        <v>8754244466</v>
      </c>
      <c r="D6940" s="1"/>
      <c r="E6940" s="1"/>
      <c r="F6940" s="1"/>
      <c r="G6940" s="1" t="s">
        <v>45</v>
      </c>
      <c r="H6940" s="1" t="s">
        <v>331</v>
      </c>
      <c r="I6940"/>
      <c r="J6940"/>
      <c r="K6940"/>
      <c r="L6940"/>
      <c r="M6940"/>
      <c r="N6940"/>
      <c r="O6940"/>
      <c r="Q6940" t="s">
        <v>25</v>
      </c>
      <c r="R6940" s="1" t="s">
        <v>10480</v>
      </c>
      <c r="S6940" s="1"/>
      <c r="T6940" s="1" t="s">
        <v>2563</v>
      </c>
      <c r="U6940" s="1" t="s">
        <v>179</v>
      </c>
      <c r="V6940" t="s">
        <v>29</v>
      </c>
      <c r="W6940"/>
      <c r="X6940" t="s">
        <v>30</v>
      </c>
    </row>
    <row r="6941" spans="2:24">
      <c r="B6941" s="2" t="s">
        <v>10481</v>
      </c>
      <c r="C6941" s="1">
        <v>9811445518</v>
      </c>
      <c r="D6941" s="1"/>
      <c r="E6941" s="1"/>
      <c r="F6941" s="1"/>
      <c r="G6941" s="1" t="s">
        <v>146</v>
      </c>
      <c r="H6941" s="1" t="s">
        <v>331</v>
      </c>
      <c r="I6941"/>
      <c r="J6941"/>
      <c r="K6941"/>
      <c r="L6941"/>
      <c r="M6941"/>
      <c r="N6941"/>
      <c r="O6941"/>
      <c r="Q6941" t="s">
        <v>25</v>
      </c>
      <c r="R6941" s="1" t="s">
        <v>10482</v>
      </c>
      <c r="S6941" s="1"/>
      <c r="T6941" s="1" t="s">
        <v>84</v>
      </c>
      <c r="U6941" s="1" t="s">
        <v>53</v>
      </c>
      <c r="V6941" t="s">
        <v>29</v>
      </c>
      <c r="W6941"/>
      <c r="X6941" t="s">
        <v>30</v>
      </c>
    </row>
    <row r="6942" spans="2:24">
      <c r="B6942" s="2" t="s">
        <v>10483</v>
      </c>
      <c r="C6942" s="1">
        <v>9811010959</v>
      </c>
      <c r="D6942" s="1"/>
      <c r="E6942" s="1"/>
      <c r="F6942" s="1"/>
      <c r="G6942" s="1" t="s">
        <v>56</v>
      </c>
      <c r="H6942" s="1" t="s">
        <v>92</v>
      </c>
      <c r="I6942"/>
      <c r="J6942"/>
      <c r="K6942"/>
      <c r="L6942"/>
      <c r="M6942"/>
      <c r="N6942"/>
      <c r="O6942"/>
      <c r="Q6942" t="s">
        <v>25</v>
      </c>
      <c r="R6942" s="1" t="s">
        <v>10484</v>
      </c>
      <c r="S6942" s="1"/>
      <c r="T6942" s="1" t="s">
        <v>93</v>
      </c>
      <c r="U6942" s="1" t="s">
        <v>53</v>
      </c>
      <c r="V6942" t="s">
        <v>29</v>
      </c>
      <c r="W6942"/>
      <c r="X6942" t="s">
        <v>30</v>
      </c>
    </row>
    <row r="6943" spans="2:24">
      <c r="B6943" s="2" t="s">
        <v>10485</v>
      </c>
      <c r="C6943" s="1">
        <v>9255972942</v>
      </c>
      <c r="D6943" s="1"/>
      <c r="E6943" s="1"/>
      <c r="F6943" s="1"/>
      <c r="G6943" s="1" t="s">
        <v>146</v>
      </c>
      <c r="H6943" s="1" t="s">
        <v>331</v>
      </c>
      <c r="I6943"/>
      <c r="J6943"/>
      <c r="K6943"/>
      <c r="L6943"/>
      <c r="M6943"/>
      <c r="N6943"/>
      <c r="O6943"/>
      <c r="Q6943" t="s">
        <v>25</v>
      </c>
      <c r="R6943" s="1" t="s">
        <v>10486</v>
      </c>
      <c r="S6943" s="1"/>
      <c r="T6943" s="1" t="s">
        <v>271</v>
      </c>
      <c r="U6943" s="1" t="s">
        <v>78</v>
      </c>
      <c r="V6943" t="s">
        <v>29</v>
      </c>
      <c r="W6943"/>
      <c r="X6943" t="s">
        <v>30</v>
      </c>
    </row>
    <row r="6944" spans="2:24">
      <c r="B6944" s="2" t="s">
        <v>10487</v>
      </c>
      <c r="C6944" s="1">
        <v>9442226312</v>
      </c>
      <c r="D6944" s="1"/>
      <c r="E6944" s="1"/>
      <c r="F6944" s="1"/>
      <c r="G6944" s="1" t="s">
        <v>45</v>
      </c>
      <c r="H6944" s="1" t="s">
        <v>46</v>
      </c>
      <c r="I6944"/>
      <c r="J6944"/>
      <c r="K6944"/>
      <c r="L6944"/>
      <c r="M6944"/>
      <c r="N6944"/>
      <c r="O6944"/>
      <c r="Q6944" t="s">
        <v>25</v>
      </c>
      <c r="R6944" s="1" t="s">
        <v>10488</v>
      </c>
      <c r="S6944" s="1"/>
      <c r="T6944" s="1" t="s">
        <v>784</v>
      </c>
      <c r="U6944" s="1" t="s">
        <v>179</v>
      </c>
      <c r="V6944" t="s">
        <v>29</v>
      </c>
      <c r="W6944"/>
      <c r="X6944" t="s">
        <v>30</v>
      </c>
    </row>
    <row r="6945" spans="2:24">
      <c r="B6945" s="2" t="s">
        <v>10489</v>
      </c>
      <c r="C6945" s="1">
        <f>917020134338</f>
        <v>917020134338</v>
      </c>
      <c r="D6945" s="1"/>
      <c r="E6945" s="1"/>
      <c r="F6945" s="1"/>
      <c r="G6945" s="1" t="s">
        <v>45</v>
      </c>
      <c r="H6945" s="1" t="s">
        <v>247</v>
      </c>
      <c r="I6945"/>
      <c r="J6945"/>
      <c r="K6945"/>
      <c r="L6945"/>
      <c r="M6945"/>
      <c r="N6945"/>
      <c r="O6945"/>
      <c r="Q6945" t="s">
        <v>25</v>
      </c>
      <c r="R6945" s="1" t="s">
        <v>10490</v>
      </c>
      <c r="S6945" s="1"/>
      <c r="T6945" s="1" t="s">
        <v>502</v>
      </c>
      <c r="U6945" s="1" t="s">
        <v>276</v>
      </c>
      <c r="V6945" t="s">
        <v>29</v>
      </c>
      <c r="W6945"/>
      <c r="X6945" t="s">
        <v>30</v>
      </c>
    </row>
    <row r="6946" spans="2:24">
      <c r="B6946" s="2" t="s">
        <v>10491</v>
      </c>
      <c r="C6946" s="1">
        <v>7824928019</v>
      </c>
      <c r="D6946" s="1"/>
      <c r="E6946" s="1"/>
      <c r="F6946" s="1"/>
      <c r="G6946" s="1" t="s">
        <v>146</v>
      </c>
      <c r="H6946" s="1" t="s">
        <v>92</v>
      </c>
      <c r="I6946"/>
      <c r="J6946"/>
      <c r="K6946"/>
      <c r="L6946"/>
      <c r="M6946"/>
      <c r="N6946"/>
      <c r="O6946"/>
      <c r="Q6946" t="s">
        <v>25</v>
      </c>
      <c r="R6946" s="1" t="s">
        <v>10492</v>
      </c>
      <c r="S6946" s="1"/>
      <c r="T6946" s="1" t="s">
        <v>774</v>
      </c>
      <c r="U6946" s="1" t="s">
        <v>179</v>
      </c>
      <c r="V6946" t="s">
        <v>29</v>
      </c>
      <c r="W6946"/>
      <c r="X6946" t="s">
        <v>30</v>
      </c>
    </row>
    <row r="6947" spans="2:24">
      <c r="B6947" s="2" t="s">
        <v>10493</v>
      </c>
      <c r="C6947" s="1">
        <v>9431426519</v>
      </c>
      <c r="D6947" s="1"/>
      <c r="E6947" s="1"/>
      <c r="F6947" s="1"/>
      <c r="G6947" s="1" t="s">
        <v>45</v>
      </c>
      <c r="H6947" s="1" t="s">
        <v>46</v>
      </c>
      <c r="I6947"/>
      <c r="J6947"/>
      <c r="K6947"/>
      <c r="L6947"/>
      <c r="M6947"/>
      <c r="N6947"/>
      <c r="O6947"/>
      <c r="Q6947" t="s">
        <v>25</v>
      </c>
      <c r="R6947" s="1" t="s">
        <v>10494</v>
      </c>
      <c r="S6947" s="1"/>
      <c r="T6947" s="1" t="s">
        <v>849</v>
      </c>
      <c r="U6947" s="1" t="s">
        <v>284</v>
      </c>
      <c r="V6947" t="s">
        <v>29</v>
      </c>
      <c r="W6947"/>
      <c r="X6947" t="s">
        <v>30</v>
      </c>
    </row>
    <row r="6948" spans="2:24">
      <c r="B6948" s="2" t="s">
        <v>10495</v>
      </c>
      <c r="C6948" s="1">
        <v>6380264682</v>
      </c>
      <c r="D6948" s="1"/>
      <c r="E6948" s="1"/>
      <c r="F6948" s="1"/>
      <c r="G6948" s="1" t="s">
        <v>146</v>
      </c>
      <c r="H6948" s="1" t="s">
        <v>46</v>
      </c>
      <c r="I6948"/>
      <c r="J6948"/>
      <c r="K6948"/>
      <c r="L6948"/>
      <c r="M6948"/>
      <c r="N6948"/>
      <c r="O6948"/>
      <c r="Q6948" t="s">
        <v>25</v>
      </c>
      <c r="R6948" s="1" t="s">
        <v>10496</v>
      </c>
      <c r="S6948" s="1"/>
      <c r="T6948" s="1" t="s">
        <v>1108</v>
      </c>
      <c r="U6948" s="1" t="s">
        <v>179</v>
      </c>
      <c r="V6948" t="s">
        <v>29</v>
      </c>
      <c r="W6948"/>
      <c r="X6948" t="s">
        <v>30</v>
      </c>
    </row>
    <row r="6949" spans="2:24">
      <c r="B6949" s="2" t="s">
        <v>10497</v>
      </c>
      <c r="C6949" s="1">
        <v>8240418825</v>
      </c>
      <c r="D6949" s="1"/>
      <c r="E6949" s="1"/>
      <c r="F6949" s="1"/>
      <c r="G6949" s="1" t="s">
        <v>45</v>
      </c>
      <c r="H6949" s="1" t="s">
        <v>247</v>
      </c>
      <c r="I6949"/>
      <c r="J6949"/>
      <c r="K6949"/>
      <c r="L6949"/>
      <c r="M6949"/>
      <c r="N6949"/>
      <c r="O6949"/>
      <c r="Q6949" t="s">
        <v>25</v>
      </c>
      <c r="R6949" s="1" t="s">
        <v>10498</v>
      </c>
      <c r="S6949" s="1"/>
      <c r="T6949" s="1" t="s">
        <v>614</v>
      </c>
      <c r="U6949" s="1" t="s">
        <v>70</v>
      </c>
      <c r="V6949" t="s">
        <v>29</v>
      </c>
      <c r="W6949"/>
      <c r="X6949" t="s">
        <v>30</v>
      </c>
    </row>
    <row r="6950" spans="2:24">
      <c r="B6950" s="2" t="s">
        <v>10499</v>
      </c>
      <c r="C6950" s="1">
        <f>916304702387</f>
        <v>916304702387</v>
      </c>
      <c r="D6950" s="1"/>
      <c r="E6950" s="1"/>
      <c r="F6950" s="1"/>
      <c r="G6950" s="1" t="s">
        <v>45</v>
      </c>
      <c r="H6950" s="1" t="s">
        <v>57</v>
      </c>
      <c r="I6950"/>
      <c r="J6950"/>
      <c r="K6950"/>
      <c r="L6950"/>
      <c r="M6950"/>
      <c r="N6950"/>
      <c r="O6950"/>
      <c r="Q6950" t="s">
        <v>25</v>
      </c>
      <c r="R6950" s="1" t="s">
        <v>10500</v>
      </c>
      <c r="S6950" s="1"/>
      <c r="T6950" s="1" t="s">
        <v>4623</v>
      </c>
      <c r="U6950" s="1" t="s">
        <v>276</v>
      </c>
      <c r="V6950" t="s">
        <v>29</v>
      </c>
      <c r="W6950"/>
      <c r="X6950" t="s">
        <v>30</v>
      </c>
    </row>
    <row r="6951" spans="2:24">
      <c r="B6951" s="2" t="s">
        <v>10501</v>
      </c>
      <c r="C6951" s="1">
        <v>9916394142</v>
      </c>
      <c r="D6951" s="1"/>
      <c r="E6951" s="1"/>
      <c r="F6951" s="1"/>
      <c r="G6951" s="1" t="s">
        <v>56</v>
      </c>
      <c r="H6951" s="1" t="s">
        <v>331</v>
      </c>
      <c r="I6951"/>
      <c r="J6951"/>
      <c r="K6951"/>
      <c r="L6951"/>
      <c r="M6951"/>
      <c r="N6951"/>
      <c r="O6951"/>
      <c r="Q6951" t="s">
        <v>25</v>
      </c>
      <c r="R6951" s="1" t="s">
        <v>10502</v>
      </c>
      <c r="S6951" s="1"/>
      <c r="T6951" s="1" t="s">
        <v>4113</v>
      </c>
      <c r="U6951" s="1" t="s">
        <v>102</v>
      </c>
      <c r="V6951" t="s">
        <v>29</v>
      </c>
      <c r="W6951"/>
      <c r="X6951" t="s">
        <v>30</v>
      </c>
    </row>
    <row r="6952" spans="2:24">
      <c r="B6952" s="2" t="s">
        <v>10503</v>
      </c>
      <c r="C6952" s="1">
        <v>8126301111</v>
      </c>
      <c r="D6952" s="1"/>
      <c r="E6952" s="1"/>
      <c r="F6952" s="1"/>
      <c r="G6952" s="1" t="s">
        <v>146</v>
      </c>
      <c r="H6952" s="1" t="s">
        <v>331</v>
      </c>
      <c r="I6952"/>
      <c r="J6952"/>
      <c r="K6952"/>
      <c r="L6952"/>
      <c r="M6952"/>
      <c r="N6952"/>
      <c r="O6952"/>
      <c r="Q6952" t="s">
        <v>25</v>
      </c>
      <c r="R6952" s="1" t="s">
        <v>10504</v>
      </c>
      <c r="S6952" s="1"/>
      <c r="T6952" s="1" t="s">
        <v>4029</v>
      </c>
      <c r="U6952" s="1" t="s">
        <v>289</v>
      </c>
      <c r="V6952" t="s">
        <v>29</v>
      </c>
      <c r="W6952"/>
      <c r="X6952" t="s">
        <v>30</v>
      </c>
    </row>
    <row r="6953" spans="2:24">
      <c r="B6953" s="2" t="s">
        <v>10505</v>
      </c>
      <c r="C6953" s="1">
        <v>9620586771</v>
      </c>
      <c r="D6953" s="1"/>
      <c r="E6953" s="1"/>
      <c r="F6953" s="1"/>
      <c r="G6953" s="1" t="s">
        <v>72</v>
      </c>
      <c r="H6953" s="1" t="s">
        <v>46</v>
      </c>
      <c r="I6953"/>
      <c r="J6953"/>
      <c r="K6953"/>
      <c r="L6953"/>
      <c r="M6953"/>
      <c r="N6953"/>
      <c r="O6953"/>
      <c r="Q6953" t="s">
        <v>25</v>
      </c>
      <c r="R6953" s="1"/>
      <c r="S6953" s="1"/>
      <c r="T6953" s="1" t="s">
        <v>631</v>
      </c>
      <c r="U6953" s="1" t="s">
        <v>102</v>
      </c>
      <c r="V6953" t="s">
        <v>29</v>
      </c>
      <c r="W6953"/>
      <c r="X6953" t="s">
        <v>30</v>
      </c>
    </row>
    <row r="6954" spans="2:24">
      <c r="B6954" s="2" t="s">
        <v>10506</v>
      </c>
      <c r="C6954" s="1">
        <v>9972862616</v>
      </c>
      <c r="D6954" s="1"/>
      <c r="E6954" s="1"/>
      <c r="F6954" s="1"/>
      <c r="G6954" s="1" t="s">
        <v>72</v>
      </c>
      <c r="H6954" s="1" t="s">
        <v>743</v>
      </c>
      <c r="I6954"/>
      <c r="J6954"/>
      <c r="K6954"/>
      <c r="L6954"/>
      <c r="M6954"/>
      <c r="N6954"/>
      <c r="O6954"/>
      <c r="Q6954" t="s">
        <v>25</v>
      </c>
      <c r="R6954" s="1" t="s">
        <v>10507</v>
      </c>
      <c r="S6954" s="1"/>
      <c r="T6954" s="1" t="s">
        <v>631</v>
      </c>
      <c r="U6954" s="1" t="s">
        <v>102</v>
      </c>
      <c r="V6954" t="s">
        <v>29</v>
      </c>
      <c r="W6954"/>
      <c r="X6954" t="s">
        <v>30</v>
      </c>
    </row>
    <row r="6955" spans="2:24">
      <c r="B6955" s="2" t="s">
        <v>10508</v>
      </c>
      <c r="C6955" s="1">
        <v>9894017355</v>
      </c>
      <c r="D6955" s="1"/>
      <c r="E6955" s="1"/>
      <c r="F6955" s="1"/>
      <c r="G6955" s="1" t="s">
        <v>56</v>
      </c>
      <c r="H6955" s="1" t="s">
        <v>46</v>
      </c>
      <c r="I6955"/>
      <c r="J6955"/>
      <c r="K6955"/>
      <c r="L6955"/>
      <c r="M6955"/>
      <c r="N6955"/>
      <c r="O6955"/>
      <c r="Q6955" t="s">
        <v>25</v>
      </c>
      <c r="R6955" s="1" t="s">
        <v>10509</v>
      </c>
      <c r="S6955" s="1"/>
      <c r="T6955" s="1" t="s">
        <v>3610</v>
      </c>
      <c r="U6955" s="1" t="s">
        <v>179</v>
      </c>
      <c r="V6955" t="s">
        <v>29</v>
      </c>
      <c r="W6955"/>
      <c r="X6955" t="s">
        <v>30</v>
      </c>
    </row>
    <row r="6956" spans="2:24">
      <c r="B6956" s="2" t="s">
        <v>10510</v>
      </c>
      <c r="C6956" s="1">
        <v>9247856729</v>
      </c>
      <c r="D6956" s="1"/>
      <c r="E6956" s="1"/>
      <c r="F6956" s="1"/>
      <c r="G6956" s="1" t="s">
        <v>56</v>
      </c>
      <c r="H6956" s="1" t="s">
        <v>46</v>
      </c>
      <c r="I6956"/>
      <c r="J6956"/>
      <c r="K6956"/>
      <c r="L6956"/>
      <c r="M6956"/>
      <c r="N6956"/>
      <c r="O6956"/>
      <c r="Q6956" t="s">
        <v>25</v>
      </c>
      <c r="R6956" s="1" t="s">
        <v>10511</v>
      </c>
      <c r="S6956" s="1"/>
      <c r="T6956" s="1" t="s">
        <v>6884</v>
      </c>
      <c r="U6956" s="1" t="s">
        <v>185</v>
      </c>
      <c r="V6956" t="s">
        <v>29</v>
      </c>
      <c r="W6956"/>
      <c r="X6956" t="s">
        <v>30</v>
      </c>
    </row>
    <row r="6957" spans="2:24">
      <c r="B6957" s="2" t="s">
        <v>10512</v>
      </c>
      <c r="C6957" s="1">
        <v>9972095662</v>
      </c>
      <c r="D6957" s="1"/>
      <c r="E6957" s="1"/>
      <c r="F6957" s="1"/>
      <c r="G6957" s="1" t="s">
        <v>72</v>
      </c>
      <c r="H6957" s="1" t="s">
        <v>57</v>
      </c>
      <c r="I6957"/>
      <c r="J6957"/>
      <c r="K6957"/>
      <c r="L6957"/>
      <c r="M6957"/>
      <c r="N6957"/>
      <c r="O6957"/>
      <c r="Q6957" t="s">
        <v>25</v>
      </c>
      <c r="R6957" s="1" t="s">
        <v>10513</v>
      </c>
      <c r="S6957" s="1"/>
      <c r="T6957" s="1" t="s">
        <v>631</v>
      </c>
      <c r="U6957" s="1" t="s">
        <v>102</v>
      </c>
      <c r="V6957" t="s">
        <v>29</v>
      </c>
      <c r="W6957"/>
      <c r="X6957" t="s">
        <v>30</v>
      </c>
    </row>
    <row r="6958" spans="2:24">
      <c r="B6958" s="2" t="s">
        <v>10514</v>
      </c>
      <c r="C6958" s="1">
        <v>9899978976</v>
      </c>
      <c r="D6958" s="1"/>
      <c r="E6958" s="1"/>
      <c r="F6958" s="1"/>
      <c r="G6958" s="1" t="s">
        <v>45</v>
      </c>
      <c r="H6958" s="1" t="s">
        <v>46</v>
      </c>
      <c r="I6958"/>
      <c r="J6958"/>
      <c r="K6958"/>
      <c r="L6958"/>
      <c r="M6958"/>
      <c r="N6958"/>
      <c r="O6958"/>
      <c r="Q6958" t="s">
        <v>25</v>
      </c>
      <c r="R6958" s="1" t="s">
        <v>10515</v>
      </c>
      <c r="S6958" s="1"/>
      <c r="T6958" s="1" t="s">
        <v>356</v>
      </c>
      <c r="U6958" s="1" t="s">
        <v>78</v>
      </c>
      <c r="V6958" t="s">
        <v>29</v>
      </c>
      <c r="W6958"/>
      <c r="X6958" t="s">
        <v>30</v>
      </c>
    </row>
    <row r="6959" spans="2:24">
      <c r="B6959" s="2" t="s">
        <v>10516</v>
      </c>
      <c r="C6959" s="1">
        <v>9836641396</v>
      </c>
      <c r="D6959" s="1"/>
      <c r="E6959" s="1"/>
      <c r="F6959" s="1"/>
      <c r="G6959" s="1" t="s">
        <v>72</v>
      </c>
      <c r="H6959" s="1" t="s">
        <v>57</v>
      </c>
      <c r="I6959"/>
      <c r="J6959"/>
      <c r="K6959"/>
      <c r="L6959"/>
      <c r="M6959"/>
      <c r="N6959"/>
      <c r="O6959"/>
      <c r="Q6959" t="s">
        <v>25</v>
      </c>
      <c r="R6959" s="1" t="s">
        <v>10517</v>
      </c>
      <c r="S6959" s="1"/>
      <c r="T6959" s="1" t="s">
        <v>1709</v>
      </c>
      <c r="U6959" s="1" t="s">
        <v>70</v>
      </c>
      <c r="V6959" t="s">
        <v>29</v>
      </c>
      <c r="W6959"/>
      <c r="X6959" t="s">
        <v>30</v>
      </c>
    </row>
    <row r="6960" spans="2:24">
      <c r="B6960" s="2" t="s">
        <v>10518</v>
      </c>
      <c r="C6960" s="1">
        <v>9467247808</v>
      </c>
      <c r="D6960" s="1"/>
      <c r="E6960" s="1"/>
      <c r="F6960" s="1"/>
      <c r="G6960" s="1" t="s">
        <v>45</v>
      </c>
      <c r="H6960" s="1" t="s">
        <v>57</v>
      </c>
      <c r="I6960"/>
      <c r="J6960"/>
      <c r="K6960"/>
      <c r="L6960"/>
      <c r="M6960"/>
      <c r="N6960"/>
      <c r="O6960"/>
      <c r="Q6960" t="s">
        <v>25</v>
      </c>
      <c r="R6960" s="1" t="s">
        <v>10519</v>
      </c>
      <c r="S6960" s="1"/>
      <c r="T6960" s="1" t="s">
        <v>746</v>
      </c>
      <c r="U6960" s="1" t="s">
        <v>78</v>
      </c>
      <c r="V6960" t="s">
        <v>29</v>
      </c>
      <c r="W6960"/>
      <c r="X6960" t="s">
        <v>30</v>
      </c>
    </row>
    <row r="6961" spans="2:24">
      <c r="B6961" s="2" t="s">
        <v>10520</v>
      </c>
      <c r="C6961" s="1"/>
      <c r="D6961" s="1"/>
      <c r="E6961" s="1"/>
      <c r="F6961" s="1"/>
      <c r="G6961" s="1" t="s">
        <v>45</v>
      </c>
      <c r="H6961" s="1" t="s">
        <v>57</v>
      </c>
      <c r="I6961"/>
      <c r="J6961"/>
      <c r="K6961"/>
      <c r="L6961"/>
      <c r="M6961"/>
      <c r="N6961"/>
      <c r="O6961"/>
      <c r="Q6961" t="s">
        <v>25</v>
      </c>
      <c r="R6961" s="1" t="s">
        <v>10521</v>
      </c>
      <c r="S6961" s="1"/>
      <c r="T6961" s="1" t="s">
        <v>7167</v>
      </c>
      <c r="U6961" s="1" t="s">
        <v>276</v>
      </c>
      <c r="V6961" t="s">
        <v>29</v>
      </c>
      <c r="W6961"/>
      <c r="X6961" t="s">
        <v>30</v>
      </c>
    </row>
    <row r="6962" spans="2:24">
      <c r="B6962" s="2" t="s">
        <v>10522</v>
      </c>
      <c r="C6962" s="1">
        <v>9026263885</v>
      </c>
      <c r="D6962" s="1"/>
      <c r="E6962" s="1"/>
      <c r="F6962" s="1"/>
      <c r="G6962" s="1" t="s">
        <v>45</v>
      </c>
      <c r="H6962" s="1" t="s">
        <v>331</v>
      </c>
      <c r="I6962"/>
      <c r="J6962"/>
      <c r="K6962"/>
      <c r="L6962"/>
      <c r="M6962"/>
      <c r="N6962"/>
      <c r="O6962"/>
      <c r="Q6962" t="s">
        <v>25</v>
      </c>
      <c r="R6962" s="1" t="s">
        <v>10523</v>
      </c>
      <c r="S6962" s="1"/>
      <c r="T6962" s="1" t="s">
        <v>1306</v>
      </c>
      <c r="U6962" s="1" t="s">
        <v>28</v>
      </c>
      <c r="V6962" t="s">
        <v>29</v>
      </c>
      <c r="W6962"/>
      <c r="X6962" t="s">
        <v>30</v>
      </c>
    </row>
    <row r="6963" spans="2:24">
      <c r="B6963" s="2" t="s">
        <v>10524</v>
      </c>
      <c r="C6963" s="1">
        <v>8600992152</v>
      </c>
      <c r="D6963" s="1"/>
      <c r="E6963" s="1"/>
      <c r="F6963" s="1"/>
      <c r="G6963" s="1" t="s">
        <v>45</v>
      </c>
      <c r="H6963" s="1" t="s">
        <v>46</v>
      </c>
      <c r="I6963"/>
      <c r="J6963"/>
      <c r="K6963"/>
      <c r="L6963"/>
      <c r="M6963"/>
      <c r="N6963"/>
      <c r="O6963"/>
      <c r="Q6963" t="s">
        <v>25</v>
      </c>
      <c r="R6963" s="1" t="s">
        <v>10525</v>
      </c>
      <c r="S6963" s="1"/>
      <c r="T6963" s="1" t="s">
        <v>32</v>
      </c>
      <c r="U6963" s="1" t="s">
        <v>33</v>
      </c>
      <c r="V6963" t="s">
        <v>29</v>
      </c>
      <c r="W6963"/>
      <c r="X6963" t="s">
        <v>30</v>
      </c>
    </row>
    <row r="6964" spans="2:24">
      <c r="B6964" s="2" t="s">
        <v>10526</v>
      </c>
      <c r="C6964" s="1">
        <v>9897406369</v>
      </c>
      <c r="D6964" s="1"/>
      <c r="E6964" s="1"/>
      <c r="F6964" s="1"/>
      <c r="G6964" s="1" t="s">
        <v>146</v>
      </c>
      <c r="H6964" s="1" t="s">
        <v>1268</v>
      </c>
      <c r="I6964"/>
      <c r="J6964"/>
      <c r="K6964"/>
      <c r="L6964"/>
      <c r="M6964"/>
      <c r="N6964"/>
      <c r="O6964"/>
      <c r="Q6964" t="s">
        <v>25</v>
      </c>
      <c r="R6964" s="1" t="s">
        <v>10527</v>
      </c>
      <c r="S6964" s="1"/>
      <c r="T6964" s="1" t="s">
        <v>1326</v>
      </c>
      <c r="U6964" s="1" t="s">
        <v>28</v>
      </c>
      <c r="V6964" t="s">
        <v>29</v>
      </c>
      <c r="W6964"/>
      <c r="X6964" t="s">
        <v>30</v>
      </c>
    </row>
    <row r="6965" spans="2:24">
      <c r="B6965" s="2" t="s">
        <v>10528</v>
      </c>
      <c r="C6965" s="1">
        <v>9471860290</v>
      </c>
      <c r="D6965" s="1"/>
      <c r="E6965" s="1"/>
      <c r="F6965" s="1"/>
      <c r="G6965" s="1" t="s">
        <v>146</v>
      </c>
      <c r="H6965" s="1" t="s">
        <v>331</v>
      </c>
      <c r="I6965"/>
      <c r="J6965"/>
      <c r="K6965"/>
      <c r="L6965"/>
      <c r="M6965"/>
      <c r="N6965"/>
      <c r="O6965"/>
      <c r="Q6965" t="s">
        <v>25</v>
      </c>
      <c r="R6965" s="1" t="s">
        <v>10529</v>
      </c>
      <c r="S6965" s="1"/>
      <c r="T6965" s="1" t="s">
        <v>849</v>
      </c>
      <c r="U6965" s="1" t="s">
        <v>284</v>
      </c>
      <c r="V6965" t="s">
        <v>29</v>
      </c>
      <c r="W6965"/>
      <c r="X6965" t="s">
        <v>30</v>
      </c>
    </row>
    <row r="6966" spans="2:24">
      <c r="B6966" s="2" t="s">
        <v>10530</v>
      </c>
      <c r="C6966" s="1">
        <v>7015943775</v>
      </c>
      <c r="D6966" s="1"/>
      <c r="E6966" s="1"/>
      <c r="F6966" s="1"/>
      <c r="G6966" s="1" t="s">
        <v>146</v>
      </c>
      <c r="H6966" s="1" t="s">
        <v>247</v>
      </c>
      <c r="I6966"/>
      <c r="J6966"/>
      <c r="K6966"/>
      <c r="L6966"/>
      <c r="M6966"/>
      <c r="N6966"/>
      <c r="O6966"/>
      <c r="Q6966" t="s">
        <v>25</v>
      </c>
      <c r="R6966" s="1" t="s">
        <v>10531</v>
      </c>
      <c r="S6966" s="1"/>
      <c r="T6966" s="1" t="s">
        <v>77</v>
      </c>
      <c r="U6966" s="1" t="s">
        <v>78</v>
      </c>
      <c r="V6966" t="s">
        <v>29</v>
      </c>
      <c r="W6966"/>
      <c r="X6966" t="s">
        <v>30</v>
      </c>
    </row>
    <row r="6967" spans="2:24">
      <c r="B6967" s="2" t="s">
        <v>10532</v>
      </c>
      <c r="C6967" s="1">
        <v>9961516326</v>
      </c>
      <c r="D6967" s="1"/>
      <c r="E6967" s="1"/>
      <c r="F6967" s="1"/>
      <c r="G6967" s="1" t="s">
        <v>5011</v>
      </c>
      <c r="H6967" s="1" t="s">
        <v>46</v>
      </c>
      <c r="I6967"/>
      <c r="J6967"/>
      <c r="K6967"/>
      <c r="L6967"/>
      <c r="M6967"/>
      <c r="N6967"/>
      <c r="O6967"/>
      <c r="Q6967" t="s">
        <v>25</v>
      </c>
      <c r="R6967" s="1" t="s">
        <v>10533</v>
      </c>
      <c r="S6967" s="1"/>
      <c r="T6967" s="1" t="s">
        <v>4978</v>
      </c>
      <c r="U6967" s="1" t="s">
        <v>60</v>
      </c>
      <c r="V6967" t="s">
        <v>29</v>
      </c>
      <c r="W6967"/>
      <c r="X6967" t="s">
        <v>30</v>
      </c>
    </row>
    <row r="6968" spans="2:24">
      <c r="B6968" s="2" t="s">
        <v>10534</v>
      </c>
      <c r="C6968" s="1">
        <v>9212153422</v>
      </c>
      <c r="D6968" s="1"/>
      <c r="E6968" s="1"/>
      <c r="F6968" s="1"/>
      <c r="G6968" s="1" t="s">
        <v>72</v>
      </c>
      <c r="H6968" s="1" t="s">
        <v>57</v>
      </c>
      <c r="I6968"/>
      <c r="J6968"/>
      <c r="K6968"/>
      <c r="L6968"/>
      <c r="M6968"/>
      <c r="N6968"/>
      <c r="O6968"/>
      <c r="Q6968" t="s">
        <v>25</v>
      </c>
      <c r="R6968" s="1" t="s">
        <v>10535</v>
      </c>
      <c r="S6968" s="1"/>
      <c r="T6968" s="1" t="s">
        <v>84</v>
      </c>
      <c r="U6968" s="1" t="s">
        <v>53</v>
      </c>
      <c r="V6968" t="s">
        <v>29</v>
      </c>
      <c r="W6968"/>
      <c r="X6968" t="s">
        <v>30</v>
      </c>
    </row>
    <row r="6969" spans="2:24">
      <c r="B6969" s="2" t="s">
        <v>10536</v>
      </c>
      <c r="C6969" s="1">
        <v>9964355046</v>
      </c>
      <c r="D6969" s="1"/>
      <c r="E6969" s="1"/>
      <c r="F6969" s="1"/>
      <c r="G6969" s="1" t="s">
        <v>72</v>
      </c>
      <c r="H6969" s="1" t="s">
        <v>743</v>
      </c>
      <c r="I6969"/>
      <c r="J6969"/>
      <c r="K6969"/>
      <c r="L6969"/>
      <c r="M6969"/>
      <c r="N6969"/>
      <c r="O6969"/>
      <c r="Q6969" t="s">
        <v>25</v>
      </c>
      <c r="R6969" s="1" t="s">
        <v>10537</v>
      </c>
      <c r="S6969" s="1"/>
      <c r="T6969" s="1" t="s">
        <v>631</v>
      </c>
      <c r="U6969" s="1" t="s">
        <v>102</v>
      </c>
      <c r="V6969" t="s">
        <v>29</v>
      </c>
      <c r="W6969"/>
      <c r="X6969" t="s">
        <v>30</v>
      </c>
    </row>
    <row r="6970" spans="2:24">
      <c r="B6970" s="2" t="s">
        <v>10538</v>
      </c>
      <c r="C6970" s="1">
        <v>9346729171</v>
      </c>
      <c r="D6970" s="1"/>
      <c r="E6970" s="1"/>
      <c r="F6970" s="1"/>
      <c r="G6970" s="1" t="s">
        <v>2644</v>
      </c>
      <c r="H6970" s="1" t="s">
        <v>231</v>
      </c>
      <c r="I6970"/>
      <c r="J6970"/>
      <c r="K6970"/>
      <c r="L6970"/>
      <c r="M6970"/>
      <c r="N6970"/>
      <c r="O6970"/>
      <c r="Q6970" t="s">
        <v>25</v>
      </c>
      <c r="R6970" s="1" t="s">
        <v>10539</v>
      </c>
      <c r="S6970" s="1"/>
      <c r="T6970" s="1" t="s">
        <v>184</v>
      </c>
      <c r="U6970" s="1" t="s">
        <v>185</v>
      </c>
      <c r="V6970" t="s">
        <v>29</v>
      </c>
      <c r="W6970"/>
      <c r="X6970" t="s">
        <v>30</v>
      </c>
    </row>
    <row r="6971" spans="2:24">
      <c r="B6971" s="2" t="s">
        <v>10540</v>
      </c>
      <c r="C6971" s="1">
        <v>7678121818</v>
      </c>
      <c r="D6971" s="1"/>
      <c r="E6971" s="1"/>
      <c r="F6971" s="1"/>
      <c r="G6971" s="1" t="s">
        <v>72</v>
      </c>
      <c r="H6971" s="1" t="s">
        <v>57</v>
      </c>
      <c r="I6971"/>
      <c r="J6971"/>
      <c r="K6971"/>
      <c r="L6971"/>
      <c r="M6971"/>
      <c r="N6971"/>
      <c r="O6971"/>
      <c r="Q6971" t="s">
        <v>25</v>
      </c>
      <c r="R6971" s="1" t="s">
        <v>10541</v>
      </c>
      <c r="S6971" s="1"/>
      <c r="T6971" s="1" t="s">
        <v>423</v>
      </c>
      <c r="U6971" s="1" t="s">
        <v>28</v>
      </c>
      <c r="V6971" t="s">
        <v>29</v>
      </c>
      <c r="W6971"/>
      <c r="X6971" t="s">
        <v>30</v>
      </c>
    </row>
    <row r="6972" spans="2:24">
      <c r="B6972" s="2" t="s">
        <v>10542</v>
      </c>
      <c r="C6972" s="1">
        <f>919248419345</f>
        <v>919248419345</v>
      </c>
      <c r="D6972" s="1"/>
      <c r="E6972" s="1"/>
      <c r="F6972" s="1"/>
      <c r="G6972" s="1" t="s">
        <v>45</v>
      </c>
      <c r="H6972" s="1" t="s">
        <v>57</v>
      </c>
      <c r="I6972"/>
      <c r="J6972"/>
      <c r="K6972"/>
      <c r="L6972"/>
      <c r="M6972"/>
      <c r="N6972"/>
      <c r="O6972"/>
      <c r="Q6972" t="s">
        <v>25</v>
      </c>
      <c r="R6972" s="1" t="s">
        <v>10543</v>
      </c>
      <c r="S6972" s="1"/>
      <c r="T6972" s="1" t="s">
        <v>4423</v>
      </c>
      <c r="U6972" s="1" t="s">
        <v>276</v>
      </c>
      <c r="V6972" t="s">
        <v>29</v>
      </c>
      <c r="W6972"/>
      <c r="X6972" t="s">
        <v>30</v>
      </c>
    </row>
    <row r="6973" spans="2:24">
      <c r="B6973" s="2" t="s">
        <v>10544</v>
      </c>
      <c r="C6973" s="1">
        <v>9686132580</v>
      </c>
      <c r="D6973" s="1"/>
      <c r="E6973" s="1"/>
      <c r="F6973" s="1"/>
      <c r="G6973" s="1" t="s">
        <v>731</v>
      </c>
      <c r="H6973" s="1" t="s">
        <v>57</v>
      </c>
      <c r="I6973"/>
      <c r="J6973"/>
      <c r="K6973"/>
      <c r="L6973"/>
      <c r="M6973"/>
      <c r="N6973"/>
      <c r="O6973"/>
      <c r="Q6973" t="s">
        <v>25</v>
      </c>
      <c r="R6973" s="1" t="s">
        <v>10545</v>
      </c>
      <c r="S6973" s="1"/>
      <c r="T6973" s="1" t="s">
        <v>631</v>
      </c>
      <c r="U6973" s="1" t="s">
        <v>102</v>
      </c>
      <c r="V6973" t="s">
        <v>29</v>
      </c>
      <c r="W6973"/>
      <c r="X6973" t="s">
        <v>30</v>
      </c>
    </row>
    <row r="6974" spans="2:24">
      <c r="B6974" s="2" t="s">
        <v>10546</v>
      </c>
      <c r="C6974" s="1">
        <f>919306910214</f>
        <v>919306910214</v>
      </c>
      <c r="D6974" s="1"/>
      <c r="E6974" s="1"/>
      <c r="F6974" s="1"/>
      <c r="G6974" s="1" t="s">
        <v>230</v>
      </c>
      <c r="H6974" s="1" t="s">
        <v>46</v>
      </c>
      <c r="I6974"/>
      <c r="J6974"/>
      <c r="K6974"/>
      <c r="L6974"/>
      <c r="M6974"/>
      <c r="N6974"/>
      <c r="O6974"/>
      <c r="Q6974" t="s">
        <v>25</v>
      </c>
      <c r="R6974" s="1" t="s">
        <v>10547</v>
      </c>
      <c r="S6974" s="1"/>
      <c r="T6974" s="1" t="s">
        <v>77</v>
      </c>
      <c r="U6974" s="1" t="s">
        <v>78</v>
      </c>
      <c r="V6974" t="s">
        <v>29</v>
      </c>
      <c r="W6974"/>
      <c r="X6974" t="s">
        <v>30</v>
      </c>
    </row>
    <row r="6975" spans="2:24">
      <c r="B6975" s="2" t="s">
        <v>10548</v>
      </c>
      <c r="C6975" s="1" t="s">
        <v>10549</v>
      </c>
      <c r="D6975" s="1"/>
      <c r="E6975" s="1"/>
      <c r="F6975" s="1"/>
      <c r="G6975" s="1" t="s">
        <v>1216</v>
      </c>
      <c r="H6975" s="1" t="s">
        <v>46</v>
      </c>
      <c r="I6975"/>
      <c r="J6975"/>
      <c r="K6975"/>
      <c r="L6975"/>
      <c r="M6975"/>
      <c r="N6975"/>
      <c r="O6975"/>
      <c r="Q6975" t="s">
        <v>25</v>
      </c>
      <c r="R6975" s="1" t="s">
        <v>10550</v>
      </c>
      <c r="S6975" s="1"/>
      <c r="T6975" s="1" t="s">
        <v>356</v>
      </c>
      <c r="U6975" s="1" t="s">
        <v>78</v>
      </c>
      <c r="V6975" t="s">
        <v>29</v>
      </c>
      <c r="W6975"/>
      <c r="X6975" t="s">
        <v>30</v>
      </c>
    </row>
    <row r="6976" spans="2:24">
      <c r="B6976" s="2" t="s">
        <v>10551</v>
      </c>
      <c r="C6976" s="1">
        <v>7978804141</v>
      </c>
      <c r="D6976" s="1"/>
      <c r="E6976" s="1"/>
      <c r="F6976" s="1"/>
      <c r="G6976" s="1" t="s">
        <v>146</v>
      </c>
      <c r="H6976" s="1" t="s">
        <v>695</v>
      </c>
      <c r="I6976"/>
      <c r="J6976"/>
      <c r="K6976"/>
      <c r="L6976"/>
      <c r="M6976"/>
      <c r="N6976"/>
      <c r="O6976"/>
      <c r="Q6976" t="s">
        <v>25</v>
      </c>
      <c r="R6976" s="1" t="s">
        <v>10552</v>
      </c>
      <c r="S6976" s="1"/>
      <c r="T6976" s="1" t="s">
        <v>10553</v>
      </c>
      <c r="U6976" s="1" t="s">
        <v>240</v>
      </c>
      <c r="V6976" t="s">
        <v>29</v>
      </c>
      <c r="W6976"/>
      <c r="X6976" t="s">
        <v>30</v>
      </c>
    </row>
    <row r="6977" spans="2:24">
      <c r="B6977" s="2" t="s">
        <v>10554</v>
      </c>
      <c r="C6977" s="1">
        <v>9999302099</v>
      </c>
      <c r="D6977" s="1"/>
      <c r="E6977" s="1"/>
      <c r="F6977" s="1"/>
      <c r="G6977" s="1" t="s">
        <v>72</v>
      </c>
      <c r="H6977" s="1" t="s">
        <v>46</v>
      </c>
      <c r="I6977"/>
      <c r="J6977"/>
      <c r="K6977"/>
      <c r="L6977"/>
      <c r="M6977"/>
      <c r="N6977"/>
      <c r="O6977"/>
      <c r="Q6977" t="s">
        <v>25</v>
      </c>
      <c r="R6977" s="1" t="s">
        <v>10555</v>
      </c>
      <c r="S6977" s="1"/>
      <c r="T6977" s="1" t="s">
        <v>660</v>
      </c>
      <c r="U6977" s="1" t="s">
        <v>53</v>
      </c>
      <c r="V6977" t="s">
        <v>29</v>
      </c>
      <c r="W6977"/>
      <c r="X6977" t="s">
        <v>30</v>
      </c>
    </row>
    <row r="6978" spans="2:24">
      <c r="B6978" s="2" t="s">
        <v>10556</v>
      </c>
      <c r="C6978" s="1">
        <v>7356828757</v>
      </c>
      <c r="D6978" s="1"/>
      <c r="E6978" s="1"/>
      <c r="F6978" s="1"/>
      <c r="G6978" s="1" t="s">
        <v>45</v>
      </c>
      <c r="H6978" s="1" t="s">
        <v>331</v>
      </c>
      <c r="I6978"/>
      <c r="J6978"/>
      <c r="K6978"/>
      <c r="L6978"/>
      <c r="M6978"/>
      <c r="N6978"/>
      <c r="O6978"/>
      <c r="Q6978" t="s">
        <v>25</v>
      </c>
      <c r="R6978" s="1" t="s">
        <v>10557</v>
      </c>
      <c r="S6978" s="1"/>
      <c r="T6978" s="1" t="s">
        <v>225</v>
      </c>
      <c r="U6978" s="1" t="s">
        <v>60</v>
      </c>
      <c r="V6978" t="s">
        <v>29</v>
      </c>
      <c r="W6978"/>
      <c r="X6978" t="s">
        <v>30</v>
      </c>
    </row>
    <row r="6979" spans="2:24">
      <c r="B6979" s="2" t="s">
        <v>10558</v>
      </c>
      <c r="C6979" s="1">
        <v>8801211322</v>
      </c>
      <c r="D6979" s="1"/>
      <c r="E6979" s="1"/>
      <c r="F6979" s="1"/>
      <c r="G6979" s="1" t="s">
        <v>45</v>
      </c>
      <c r="H6979" s="1" t="s">
        <v>46</v>
      </c>
      <c r="I6979"/>
      <c r="J6979"/>
      <c r="K6979"/>
      <c r="L6979"/>
      <c r="M6979"/>
      <c r="N6979"/>
      <c r="O6979"/>
      <c r="Q6979" t="s">
        <v>25</v>
      </c>
      <c r="R6979" s="1" t="s">
        <v>10559</v>
      </c>
      <c r="S6979" s="1"/>
      <c r="T6979" s="1" t="s">
        <v>1550</v>
      </c>
      <c r="U6979" s="1" t="s">
        <v>78</v>
      </c>
      <c r="V6979" t="s">
        <v>29</v>
      </c>
      <c r="W6979"/>
      <c r="X6979" t="s">
        <v>30</v>
      </c>
    </row>
    <row r="6980" spans="2:24">
      <c r="B6980" s="2" t="s">
        <v>10560</v>
      </c>
      <c r="C6980" s="1">
        <v>9719235416</v>
      </c>
      <c r="D6980" s="1"/>
      <c r="E6980" s="1"/>
      <c r="F6980" s="1"/>
      <c r="G6980" s="1" t="s">
        <v>146</v>
      </c>
      <c r="H6980" s="1" t="s">
        <v>331</v>
      </c>
      <c r="I6980"/>
      <c r="J6980"/>
      <c r="K6980"/>
      <c r="L6980"/>
      <c r="M6980"/>
      <c r="N6980"/>
      <c r="O6980"/>
      <c r="Q6980" t="s">
        <v>25</v>
      </c>
      <c r="R6980" s="1" t="s">
        <v>10561</v>
      </c>
      <c r="S6980" s="1"/>
      <c r="T6980" s="1" t="s">
        <v>3586</v>
      </c>
      <c r="U6980" s="1" t="s">
        <v>289</v>
      </c>
      <c r="V6980" t="s">
        <v>29</v>
      </c>
      <c r="W6980"/>
      <c r="X6980" t="s">
        <v>30</v>
      </c>
    </row>
    <row r="6981" spans="2:24">
      <c r="B6981" s="2" t="s">
        <v>10562</v>
      </c>
      <c r="C6981" s="1">
        <v>8007798507</v>
      </c>
      <c r="D6981" s="1"/>
      <c r="E6981" s="1"/>
      <c r="F6981" s="1"/>
      <c r="G6981" s="1" t="s">
        <v>45</v>
      </c>
      <c r="H6981" s="1" t="s">
        <v>331</v>
      </c>
      <c r="I6981"/>
      <c r="J6981"/>
      <c r="K6981"/>
      <c r="L6981"/>
      <c r="M6981"/>
      <c r="N6981"/>
      <c r="O6981"/>
      <c r="Q6981" t="s">
        <v>25</v>
      </c>
      <c r="R6981" s="1" t="s">
        <v>10563</v>
      </c>
      <c r="S6981" s="1"/>
      <c r="T6981" s="1" t="s">
        <v>211</v>
      </c>
      <c r="U6981" s="1" t="s">
        <v>33</v>
      </c>
      <c r="V6981" t="s">
        <v>29</v>
      </c>
      <c r="W6981"/>
      <c r="X6981" t="s">
        <v>30</v>
      </c>
    </row>
    <row r="6982" spans="2:24">
      <c r="B6982" s="2" t="s">
        <v>10564</v>
      </c>
      <c r="C6982" s="1">
        <v>8608552392</v>
      </c>
      <c r="D6982" s="1"/>
      <c r="E6982" s="1"/>
      <c r="F6982" s="1"/>
      <c r="G6982" s="1" t="s">
        <v>72</v>
      </c>
      <c r="H6982" s="1" t="s">
        <v>247</v>
      </c>
      <c r="I6982"/>
      <c r="J6982"/>
      <c r="K6982"/>
      <c r="L6982"/>
      <c r="M6982"/>
      <c r="N6982"/>
      <c r="O6982"/>
      <c r="Q6982" t="s">
        <v>25</v>
      </c>
      <c r="R6982" s="1" t="s">
        <v>10565</v>
      </c>
      <c r="S6982" s="1"/>
      <c r="T6982" s="1" t="s">
        <v>614</v>
      </c>
      <c r="U6982" s="1" t="s">
        <v>70</v>
      </c>
      <c r="V6982" t="s">
        <v>29</v>
      </c>
      <c r="W6982"/>
      <c r="X6982" t="s">
        <v>30</v>
      </c>
    </row>
    <row r="6983" spans="2:24">
      <c r="B6983" s="2" t="s">
        <v>10566</v>
      </c>
      <c r="C6983" s="1">
        <v>9871119183</v>
      </c>
      <c r="D6983" s="1"/>
      <c r="E6983" s="1"/>
      <c r="F6983" s="1"/>
      <c r="G6983" s="1" t="s">
        <v>146</v>
      </c>
      <c r="H6983" s="1" t="s">
        <v>476</v>
      </c>
      <c r="I6983"/>
      <c r="J6983"/>
      <c r="K6983"/>
      <c r="L6983"/>
      <c r="M6983"/>
      <c r="N6983"/>
      <c r="O6983"/>
      <c r="Q6983" t="s">
        <v>25</v>
      </c>
      <c r="R6983" s="1" t="s">
        <v>10567</v>
      </c>
      <c r="S6983" s="1"/>
      <c r="T6983" s="1" t="s">
        <v>1079</v>
      </c>
      <c r="U6983" s="1" t="s">
        <v>53</v>
      </c>
      <c r="V6983" t="s">
        <v>29</v>
      </c>
      <c r="W6983"/>
      <c r="X6983" t="s">
        <v>30</v>
      </c>
    </row>
    <row r="6984" spans="2:24">
      <c r="B6984" s="2" t="s">
        <v>10568</v>
      </c>
      <c r="C6984" s="1">
        <v>8349528000</v>
      </c>
      <c r="D6984" s="1"/>
      <c r="E6984" s="1"/>
      <c r="F6984" s="1"/>
      <c r="G6984" s="1" t="s">
        <v>731</v>
      </c>
      <c r="H6984" s="1" t="s">
        <v>57</v>
      </c>
      <c r="I6984"/>
      <c r="J6984"/>
      <c r="K6984"/>
      <c r="L6984"/>
      <c r="M6984"/>
      <c r="N6984"/>
      <c r="O6984"/>
      <c r="Q6984" t="s">
        <v>25</v>
      </c>
      <c r="R6984" s="1" t="s">
        <v>10569</v>
      </c>
      <c r="S6984" s="1"/>
      <c r="T6984" s="1" t="s">
        <v>516</v>
      </c>
      <c r="U6984" s="1" t="s">
        <v>105</v>
      </c>
      <c r="V6984" t="s">
        <v>29</v>
      </c>
      <c r="W6984"/>
      <c r="X6984" t="s">
        <v>30</v>
      </c>
    </row>
    <row r="6985" spans="2:24">
      <c r="B6985" s="2" t="s">
        <v>10570</v>
      </c>
      <c r="C6985" s="1">
        <v>9899604011</v>
      </c>
      <c r="D6985" s="1"/>
      <c r="E6985" s="1"/>
      <c r="F6985" s="1"/>
      <c r="G6985" s="1" t="s">
        <v>146</v>
      </c>
      <c r="H6985" s="1" t="s">
        <v>331</v>
      </c>
      <c r="I6985"/>
      <c r="J6985"/>
      <c r="K6985"/>
      <c r="L6985"/>
      <c r="M6985"/>
      <c r="N6985"/>
      <c r="O6985"/>
      <c r="Q6985" t="s">
        <v>25</v>
      </c>
      <c r="R6985" s="1" t="s">
        <v>10571</v>
      </c>
      <c r="S6985" s="1"/>
      <c r="T6985" s="1" t="s">
        <v>594</v>
      </c>
      <c r="U6985" s="1" t="s">
        <v>53</v>
      </c>
      <c r="V6985" t="s">
        <v>29</v>
      </c>
      <c r="W6985"/>
      <c r="X6985" t="s">
        <v>30</v>
      </c>
    </row>
    <row r="6986" spans="2:24">
      <c r="B6986" s="2" t="s">
        <v>10572</v>
      </c>
      <c r="C6986" s="1">
        <v>8439275287</v>
      </c>
      <c r="D6986" s="1"/>
      <c r="E6986" s="1"/>
      <c r="F6986" s="1"/>
      <c r="G6986" s="1" t="s">
        <v>45</v>
      </c>
      <c r="H6986" s="1" t="s">
        <v>331</v>
      </c>
      <c r="I6986"/>
      <c r="J6986"/>
      <c r="K6986"/>
      <c r="L6986"/>
      <c r="M6986"/>
      <c r="N6986"/>
      <c r="O6986"/>
      <c r="Q6986" t="s">
        <v>25</v>
      </c>
      <c r="R6986" s="1" t="s">
        <v>10573</v>
      </c>
      <c r="S6986" s="1"/>
      <c r="T6986" s="1" t="s">
        <v>10341</v>
      </c>
      <c r="U6986" s="1" t="s">
        <v>28</v>
      </c>
      <c r="V6986" t="s">
        <v>29</v>
      </c>
      <c r="W6986"/>
      <c r="X6986" t="s">
        <v>30</v>
      </c>
    </row>
    <row r="6987" spans="2:24">
      <c r="B6987" s="2" t="s">
        <v>10574</v>
      </c>
      <c r="C6987" s="1">
        <v>9829887675</v>
      </c>
      <c r="D6987" s="1"/>
      <c r="E6987" s="1"/>
      <c r="F6987" s="1"/>
      <c r="G6987" s="1" t="s">
        <v>45</v>
      </c>
      <c r="H6987" s="1" t="s">
        <v>331</v>
      </c>
      <c r="I6987"/>
      <c r="J6987"/>
      <c r="K6987"/>
      <c r="L6987"/>
      <c r="M6987"/>
      <c r="N6987"/>
      <c r="O6987"/>
      <c r="Q6987" t="s">
        <v>25</v>
      </c>
      <c r="R6987" s="1" t="s">
        <v>10575</v>
      </c>
      <c r="S6987" s="1"/>
      <c r="T6987" s="1" t="s">
        <v>123</v>
      </c>
      <c r="U6987" s="1" t="s">
        <v>43</v>
      </c>
      <c r="V6987" t="s">
        <v>29</v>
      </c>
      <c r="W6987"/>
      <c r="X6987" t="s">
        <v>30</v>
      </c>
    </row>
    <row r="6988" spans="2:24">
      <c r="B6988" s="2" t="s">
        <v>10576</v>
      </c>
      <c r="C6988" s="1">
        <v>9818169898</v>
      </c>
      <c r="D6988" s="1"/>
      <c r="E6988" s="1"/>
      <c r="F6988" s="1"/>
      <c r="G6988" s="1" t="s">
        <v>72</v>
      </c>
      <c r="H6988" s="1" t="s">
        <v>231</v>
      </c>
      <c r="I6988"/>
      <c r="J6988"/>
      <c r="K6988"/>
      <c r="L6988"/>
      <c r="M6988"/>
      <c r="N6988"/>
      <c r="O6988"/>
      <c r="Q6988" t="s">
        <v>25</v>
      </c>
      <c r="R6988" s="1" t="s">
        <v>10577</v>
      </c>
      <c r="S6988" s="1"/>
      <c r="T6988" s="1" t="s">
        <v>39</v>
      </c>
      <c r="U6988" s="1" t="s">
        <v>28</v>
      </c>
      <c r="V6988" t="s">
        <v>29</v>
      </c>
      <c r="W6988"/>
      <c r="X6988" t="s">
        <v>30</v>
      </c>
    </row>
    <row r="6989" spans="2:24">
      <c r="B6989" s="2" t="s">
        <v>10578</v>
      </c>
      <c r="C6989" s="1">
        <v>8368733103</v>
      </c>
      <c r="D6989" s="1"/>
      <c r="E6989" s="1"/>
      <c r="F6989" s="1"/>
      <c r="G6989" s="1" t="s">
        <v>2644</v>
      </c>
      <c r="H6989" s="1" t="s">
        <v>46</v>
      </c>
      <c r="I6989"/>
      <c r="J6989"/>
      <c r="K6989"/>
      <c r="L6989"/>
      <c r="M6989"/>
      <c r="N6989"/>
      <c r="O6989"/>
      <c r="Q6989" t="s">
        <v>25</v>
      </c>
      <c r="R6989" s="1" t="s">
        <v>10579</v>
      </c>
      <c r="S6989" s="1"/>
      <c r="T6989" s="1" t="s">
        <v>594</v>
      </c>
      <c r="U6989" s="1" t="s">
        <v>53</v>
      </c>
      <c r="V6989" t="s">
        <v>29</v>
      </c>
      <c r="W6989"/>
      <c r="X6989" t="s">
        <v>30</v>
      </c>
    </row>
    <row r="6990" spans="2:24">
      <c r="B6990" s="2" t="s">
        <v>10580</v>
      </c>
      <c r="C6990" s="1">
        <f>918093088868</f>
        <v>918093088868</v>
      </c>
      <c r="D6990" s="1"/>
      <c r="E6990" s="1"/>
      <c r="F6990" s="1"/>
      <c r="G6990" s="1" t="s">
        <v>56</v>
      </c>
      <c r="H6990" s="1" t="s">
        <v>46</v>
      </c>
      <c r="I6990"/>
      <c r="J6990"/>
      <c r="K6990"/>
      <c r="L6990"/>
      <c r="M6990"/>
      <c r="N6990"/>
      <c r="O6990"/>
      <c r="Q6990" t="s">
        <v>25</v>
      </c>
      <c r="R6990" s="1" t="s">
        <v>10581</v>
      </c>
      <c r="S6990" s="1"/>
      <c r="T6990" s="1" t="s">
        <v>239</v>
      </c>
      <c r="U6990" s="1" t="s">
        <v>240</v>
      </c>
      <c r="V6990" t="s">
        <v>29</v>
      </c>
      <c r="W6990"/>
      <c r="X6990" t="s">
        <v>30</v>
      </c>
    </row>
    <row r="6991" spans="2:24">
      <c r="B6991" s="2" t="s">
        <v>10582</v>
      </c>
      <c r="C6991" s="1">
        <v>8299551873</v>
      </c>
      <c r="D6991" s="1"/>
      <c r="E6991" s="1"/>
      <c r="F6991" s="1"/>
      <c r="G6991" s="1" t="s">
        <v>45</v>
      </c>
      <c r="H6991" s="1" t="s">
        <v>331</v>
      </c>
      <c r="I6991"/>
      <c r="J6991"/>
      <c r="K6991"/>
      <c r="L6991"/>
      <c r="M6991"/>
      <c r="N6991"/>
      <c r="O6991"/>
      <c r="Q6991" t="s">
        <v>25</v>
      </c>
      <c r="R6991" s="1" t="s">
        <v>10583</v>
      </c>
      <c r="S6991" s="1"/>
      <c r="T6991" s="1" t="s">
        <v>1306</v>
      </c>
      <c r="U6991" s="1" t="s">
        <v>28</v>
      </c>
      <c r="V6991" t="s">
        <v>29</v>
      </c>
      <c r="W6991"/>
      <c r="X6991" t="s">
        <v>30</v>
      </c>
    </row>
    <row r="6992" spans="2:24">
      <c r="B6992" s="2" t="s">
        <v>10584</v>
      </c>
      <c r="C6992" s="1"/>
      <c r="D6992" s="1"/>
      <c r="E6992" s="1"/>
      <c r="F6992" s="1"/>
      <c r="G6992" s="1" t="s">
        <v>146</v>
      </c>
      <c r="H6992" s="1" t="s">
        <v>247</v>
      </c>
      <c r="I6992"/>
      <c r="J6992"/>
      <c r="K6992"/>
      <c r="L6992"/>
      <c r="M6992"/>
      <c r="N6992"/>
      <c r="O6992"/>
      <c r="Q6992" t="s">
        <v>25</v>
      </c>
      <c r="R6992" s="1" t="s">
        <v>10585</v>
      </c>
      <c r="S6992" s="1"/>
      <c r="T6992" s="1" t="s">
        <v>2859</v>
      </c>
      <c r="U6992" s="1" t="s">
        <v>60</v>
      </c>
      <c r="V6992" t="s">
        <v>29</v>
      </c>
      <c r="W6992"/>
      <c r="X6992" t="s">
        <v>30</v>
      </c>
    </row>
    <row r="6993" spans="2:24">
      <c r="B6993" s="2" t="s">
        <v>10586</v>
      </c>
      <c r="C6993" s="1">
        <v>9212115244</v>
      </c>
      <c r="D6993" s="1"/>
      <c r="E6993" s="1"/>
      <c r="F6993" s="1"/>
      <c r="G6993" s="1" t="s">
        <v>72</v>
      </c>
      <c r="H6993" s="1" t="s">
        <v>46</v>
      </c>
      <c r="I6993"/>
      <c r="J6993"/>
      <c r="K6993"/>
      <c r="L6993"/>
      <c r="M6993"/>
      <c r="N6993"/>
      <c r="O6993"/>
      <c r="Q6993" t="s">
        <v>25</v>
      </c>
      <c r="R6993" s="1" t="s">
        <v>10587</v>
      </c>
      <c r="S6993" s="1"/>
      <c r="T6993" s="1" t="s">
        <v>594</v>
      </c>
      <c r="U6993" s="1" t="s">
        <v>53</v>
      </c>
      <c r="V6993" t="s">
        <v>29</v>
      </c>
      <c r="W6993"/>
      <c r="X6993" t="s">
        <v>30</v>
      </c>
    </row>
    <row r="6994" spans="2:24">
      <c r="B6994" s="2" t="s">
        <v>10588</v>
      </c>
      <c r="C6994" s="1">
        <v>7506630233</v>
      </c>
      <c r="D6994" s="1"/>
      <c r="E6994" s="1"/>
      <c r="F6994" s="1"/>
      <c r="G6994" s="1" t="s">
        <v>146</v>
      </c>
      <c r="H6994" s="1" t="s">
        <v>331</v>
      </c>
      <c r="I6994"/>
      <c r="J6994"/>
      <c r="K6994"/>
      <c r="L6994"/>
      <c r="M6994"/>
      <c r="N6994"/>
      <c r="O6994"/>
      <c r="Q6994" t="s">
        <v>25</v>
      </c>
      <c r="R6994" s="1" t="s">
        <v>10589</v>
      </c>
      <c r="S6994" s="1"/>
      <c r="T6994" s="1" t="s">
        <v>211</v>
      </c>
      <c r="U6994" s="1" t="s">
        <v>33</v>
      </c>
      <c r="V6994" t="s">
        <v>29</v>
      </c>
      <c r="W6994"/>
      <c r="X6994" t="s">
        <v>30</v>
      </c>
    </row>
    <row r="6995" spans="2:24">
      <c r="B6995" s="2" t="s">
        <v>10590</v>
      </c>
      <c r="C6995" s="1" t="s">
        <v>10591</v>
      </c>
      <c r="D6995" s="1"/>
      <c r="E6995" s="1"/>
      <c r="F6995" s="1"/>
      <c r="G6995" s="1" t="s">
        <v>146</v>
      </c>
      <c r="H6995" s="1" t="s">
        <v>476</v>
      </c>
      <c r="I6995"/>
      <c r="J6995"/>
      <c r="K6995"/>
      <c r="L6995"/>
      <c r="M6995"/>
      <c r="N6995"/>
      <c r="O6995"/>
      <c r="Q6995" t="s">
        <v>25</v>
      </c>
      <c r="R6995" s="1" t="s">
        <v>10592</v>
      </c>
      <c r="S6995" s="1"/>
      <c r="T6995" s="1" t="s">
        <v>73</v>
      </c>
      <c r="U6995" s="1" t="s">
        <v>53</v>
      </c>
      <c r="V6995" t="s">
        <v>29</v>
      </c>
      <c r="W6995"/>
      <c r="X6995" t="s">
        <v>30</v>
      </c>
    </row>
    <row r="6996" spans="2:24">
      <c r="B6996" s="2" t="s">
        <v>10593</v>
      </c>
      <c r="C6996" s="1">
        <v>9811159772</v>
      </c>
      <c r="D6996" s="1"/>
      <c r="E6996" s="1"/>
      <c r="F6996" s="1"/>
      <c r="G6996" s="1" t="s">
        <v>72</v>
      </c>
      <c r="H6996" s="1" t="s">
        <v>46</v>
      </c>
      <c r="I6996"/>
      <c r="J6996"/>
      <c r="K6996"/>
      <c r="L6996"/>
      <c r="M6996"/>
      <c r="N6996"/>
      <c r="O6996"/>
      <c r="Q6996" t="s">
        <v>25</v>
      </c>
      <c r="R6996" s="1" t="s">
        <v>10594</v>
      </c>
      <c r="S6996" s="1"/>
      <c r="T6996" s="1" t="s">
        <v>301</v>
      </c>
      <c r="U6996" s="1" t="s">
        <v>53</v>
      </c>
      <c r="V6996" t="s">
        <v>29</v>
      </c>
      <c r="W6996"/>
      <c r="X6996" t="s">
        <v>30</v>
      </c>
    </row>
    <row r="6997" spans="2:24">
      <c r="B6997" s="2" t="s">
        <v>10595</v>
      </c>
      <c r="C6997" s="1">
        <v>9810024387</v>
      </c>
      <c r="D6997" s="1"/>
      <c r="E6997" s="1"/>
      <c r="F6997" s="1"/>
      <c r="G6997" s="1" t="s">
        <v>72</v>
      </c>
      <c r="H6997" s="1" t="s">
        <v>46</v>
      </c>
      <c r="I6997"/>
      <c r="J6997"/>
      <c r="K6997"/>
      <c r="L6997"/>
      <c r="M6997"/>
      <c r="N6997"/>
      <c r="O6997"/>
      <c r="Q6997" t="s">
        <v>25</v>
      </c>
      <c r="R6997" s="1" t="s">
        <v>10596</v>
      </c>
      <c r="S6997" s="1"/>
      <c r="T6997" s="1" t="s">
        <v>594</v>
      </c>
      <c r="U6997" s="1" t="s">
        <v>53</v>
      </c>
      <c r="V6997" t="s">
        <v>29</v>
      </c>
      <c r="W6997"/>
      <c r="X6997" t="s">
        <v>30</v>
      </c>
    </row>
    <row r="6998" spans="2:24">
      <c r="B6998" s="2" t="s">
        <v>10597</v>
      </c>
      <c r="C6998" s="1">
        <v>9416315573</v>
      </c>
      <c r="D6998" s="1"/>
      <c r="E6998" s="1"/>
      <c r="F6998" s="1"/>
      <c r="G6998" s="1" t="s">
        <v>146</v>
      </c>
      <c r="H6998" s="1" t="s">
        <v>331</v>
      </c>
      <c r="I6998"/>
      <c r="J6998"/>
      <c r="K6998"/>
      <c r="L6998"/>
      <c r="M6998"/>
      <c r="N6998"/>
      <c r="O6998"/>
      <c r="Q6998" t="s">
        <v>25</v>
      </c>
      <c r="R6998" s="1"/>
      <c r="S6998" s="1"/>
      <c r="T6998" s="1" t="s">
        <v>575</v>
      </c>
      <c r="U6998" s="1" t="s">
        <v>78</v>
      </c>
      <c r="V6998" t="s">
        <v>29</v>
      </c>
      <c r="W6998"/>
      <c r="X6998" t="s">
        <v>30</v>
      </c>
    </row>
    <row r="6999" spans="2:24">
      <c r="B6999" s="2" t="s">
        <v>10598</v>
      </c>
      <c r="C6999" s="1">
        <v>9825147504</v>
      </c>
      <c r="D6999" s="1"/>
      <c r="E6999" s="1"/>
      <c r="F6999" s="1"/>
      <c r="G6999" s="1" t="s">
        <v>45</v>
      </c>
      <c r="H6999" s="1" t="s">
        <v>331</v>
      </c>
      <c r="I6999"/>
      <c r="J6999"/>
      <c r="K6999"/>
      <c r="L6999"/>
      <c r="M6999"/>
      <c r="N6999"/>
      <c r="O6999"/>
      <c r="Q6999" t="s">
        <v>25</v>
      </c>
      <c r="R6999" s="1" t="s">
        <v>10599</v>
      </c>
      <c r="S6999" s="1"/>
      <c r="T6999" s="1" t="s">
        <v>1432</v>
      </c>
      <c r="U6999" s="1" t="s">
        <v>116</v>
      </c>
      <c r="V6999" t="s">
        <v>29</v>
      </c>
      <c r="W6999"/>
      <c r="X6999" t="s">
        <v>30</v>
      </c>
    </row>
    <row r="7000" spans="2:24">
      <c r="B7000" s="2" t="s">
        <v>10600</v>
      </c>
      <c r="C7000" s="1">
        <v>9643478188</v>
      </c>
      <c r="D7000" s="1"/>
      <c r="E7000" s="1"/>
      <c r="F7000" s="1"/>
      <c r="G7000" s="1" t="s">
        <v>146</v>
      </c>
      <c r="H7000" s="1" t="s">
        <v>331</v>
      </c>
      <c r="I7000"/>
      <c r="J7000"/>
      <c r="K7000"/>
      <c r="L7000"/>
      <c r="M7000"/>
      <c r="N7000"/>
      <c r="O7000"/>
      <c r="Q7000" t="s">
        <v>25</v>
      </c>
      <c r="R7000" s="1" t="s">
        <v>10601</v>
      </c>
      <c r="S7000" s="1"/>
      <c r="T7000" s="1" t="s">
        <v>73</v>
      </c>
      <c r="U7000" s="1" t="s">
        <v>53</v>
      </c>
      <c r="V7000" t="s">
        <v>29</v>
      </c>
      <c r="W7000"/>
      <c r="X7000" t="s">
        <v>30</v>
      </c>
    </row>
    <row r="7001" spans="2:24">
      <c r="B7001" s="2" t="s">
        <v>10602</v>
      </c>
      <c r="C7001" s="1">
        <v>9322144044</v>
      </c>
      <c r="D7001" s="1"/>
      <c r="E7001" s="1"/>
      <c r="F7001" s="1"/>
      <c r="G7001" s="1" t="s">
        <v>45</v>
      </c>
      <c r="H7001" s="1" t="s">
        <v>331</v>
      </c>
      <c r="I7001"/>
      <c r="J7001"/>
      <c r="K7001"/>
      <c r="L7001"/>
      <c r="M7001"/>
      <c r="N7001"/>
      <c r="O7001"/>
      <c r="Q7001" t="s">
        <v>25</v>
      </c>
      <c r="R7001" s="1" t="s">
        <v>10603</v>
      </c>
      <c r="S7001" s="1"/>
      <c r="T7001" s="1" t="s">
        <v>211</v>
      </c>
      <c r="U7001" s="1" t="s">
        <v>33</v>
      </c>
      <c r="V7001" t="s">
        <v>29</v>
      </c>
      <c r="W7001"/>
      <c r="X7001" t="s">
        <v>30</v>
      </c>
    </row>
    <row r="7002" spans="2:24">
      <c r="B7002" s="2" t="s">
        <v>10604</v>
      </c>
      <c r="C7002" s="1">
        <v>8826268687</v>
      </c>
      <c r="D7002" s="1"/>
      <c r="E7002" s="1"/>
      <c r="F7002" s="1"/>
      <c r="G7002" s="1" t="s">
        <v>72</v>
      </c>
      <c r="H7002" s="1" t="s">
        <v>46</v>
      </c>
      <c r="I7002"/>
      <c r="J7002"/>
      <c r="K7002"/>
      <c r="L7002"/>
      <c r="M7002"/>
      <c r="N7002"/>
      <c r="O7002"/>
      <c r="Q7002" t="s">
        <v>25</v>
      </c>
      <c r="R7002" s="1" t="s">
        <v>10605</v>
      </c>
      <c r="S7002" s="1"/>
      <c r="T7002" s="1" t="s">
        <v>820</v>
      </c>
      <c r="U7002" s="1" t="s">
        <v>53</v>
      </c>
      <c r="V7002" t="s">
        <v>29</v>
      </c>
      <c r="W7002"/>
      <c r="X7002" t="s">
        <v>30</v>
      </c>
    </row>
    <row r="7003" spans="2:24">
      <c r="B7003" s="2" t="s">
        <v>10606</v>
      </c>
      <c r="C7003" s="1">
        <v>9667694854</v>
      </c>
      <c r="D7003" s="1"/>
      <c r="E7003" s="1"/>
      <c r="F7003" s="1"/>
      <c r="G7003" s="1" t="s">
        <v>230</v>
      </c>
      <c r="H7003" s="1" t="s">
        <v>46</v>
      </c>
      <c r="I7003"/>
      <c r="J7003"/>
      <c r="K7003"/>
      <c r="L7003"/>
      <c r="M7003"/>
      <c r="N7003"/>
      <c r="O7003"/>
      <c r="Q7003" t="s">
        <v>25</v>
      </c>
      <c r="R7003" s="1" t="s">
        <v>10607</v>
      </c>
      <c r="S7003" s="1"/>
      <c r="T7003" s="1" t="s">
        <v>423</v>
      </c>
      <c r="U7003" s="1" t="s">
        <v>28</v>
      </c>
      <c r="V7003" t="s">
        <v>29</v>
      </c>
      <c r="W7003"/>
      <c r="X7003" t="s">
        <v>30</v>
      </c>
    </row>
    <row r="7004" spans="2:24">
      <c r="B7004" s="2" t="s">
        <v>10608</v>
      </c>
      <c r="C7004" s="1">
        <v>9837555912</v>
      </c>
      <c r="D7004" s="1"/>
      <c r="E7004" s="1"/>
      <c r="F7004" s="1"/>
      <c r="G7004" s="1" t="s">
        <v>146</v>
      </c>
      <c r="H7004" s="1" t="s">
        <v>331</v>
      </c>
      <c r="I7004"/>
      <c r="J7004"/>
      <c r="K7004"/>
      <c r="L7004"/>
      <c r="M7004"/>
      <c r="N7004"/>
      <c r="O7004"/>
      <c r="Q7004" t="s">
        <v>25</v>
      </c>
      <c r="R7004" s="1" t="s">
        <v>10609</v>
      </c>
      <c r="S7004" s="1"/>
      <c r="T7004" s="1" t="s">
        <v>8511</v>
      </c>
      <c r="U7004" s="1" t="s">
        <v>28</v>
      </c>
      <c r="V7004" t="s">
        <v>29</v>
      </c>
      <c r="W7004"/>
      <c r="X7004" t="s">
        <v>30</v>
      </c>
    </row>
    <row r="7005" spans="2:24">
      <c r="B7005" s="2" t="s">
        <v>10610</v>
      </c>
      <c r="C7005" s="1">
        <v>9873766281</v>
      </c>
      <c r="D7005" s="1"/>
      <c r="E7005" s="1"/>
      <c r="F7005" s="1"/>
      <c r="G7005" s="1" t="s">
        <v>146</v>
      </c>
      <c r="H7005" s="1" t="s">
        <v>247</v>
      </c>
      <c r="I7005"/>
      <c r="J7005"/>
      <c r="K7005"/>
      <c r="L7005"/>
      <c r="M7005"/>
      <c r="N7005"/>
      <c r="O7005"/>
      <c r="Q7005" t="s">
        <v>25</v>
      </c>
      <c r="R7005" s="1" t="s">
        <v>10611</v>
      </c>
      <c r="S7005" s="1"/>
      <c r="T7005" s="1" t="s">
        <v>660</v>
      </c>
      <c r="U7005" s="1" t="s">
        <v>53</v>
      </c>
      <c r="V7005" t="s">
        <v>29</v>
      </c>
      <c r="W7005"/>
      <c r="X7005" t="s">
        <v>30</v>
      </c>
    </row>
    <row r="7006" spans="2:24">
      <c r="B7006" s="2" t="s">
        <v>10612</v>
      </c>
      <c r="C7006" s="1">
        <v>8273570026</v>
      </c>
      <c r="D7006" s="1"/>
      <c r="E7006" s="1"/>
      <c r="F7006" s="1"/>
      <c r="G7006" s="1" t="s">
        <v>45</v>
      </c>
      <c r="H7006" s="1" t="s">
        <v>1268</v>
      </c>
      <c r="I7006"/>
      <c r="J7006"/>
      <c r="K7006"/>
      <c r="L7006"/>
      <c r="M7006"/>
      <c r="N7006"/>
      <c r="O7006"/>
      <c r="Q7006" t="s">
        <v>25</v>
      </c>
      <c r="R7006" s="1" t="s">
        <v>10613</v>
      </c>
      <c r="S7006" s="1"/>
      <c r="T7006" s="1" t="s">
        <v>1515</v>
      </c>
      <c r="U7006" s="1" t="s">
        <v>28</v>
      </c>
      <c r="V7006" t="s">
        <v>29</v>
      </c>
      <c r="W7006"/>
      <c r="X7006" t="s">
        <v>30</v>
      </c>
    </row>
    <row r="7007" spans="2:24">
      <c r="B7007" s="2" t="s">
        <v>10614</v>
      </c>
      <c r="C7007" s="1">
        <v>8383886284</v>
      </c>
      <c r="D7007" s="1"/>
      <c r="E7007" s="1"/>
      <c r="F7007" s="1"/>
      <c r="G7007" s="1" t="s">
        <v>146</v>
      </c>
      <c r="H7007" s="1" t="s">
        <v>247</v>
      </c>
      <c r="I7007"/>
      <c r="J7007"/>
      <c r="K7007"/>
      <c r="L7007"/>
      <c r="M7007"/>
      <c r="N7007"/>
      <c r="O7007"/>
      <c r="Q7007" t="s">
        <v>25</v>
      </c>
      <c r="R7007" s="1" t="s">
        <v>10615</v>
      </c>
      <c r="S7007" s="1"/>
      <c r="T7007" s="1" t="s">
        <v>374</v>
      </c>
      <c r="U7007" s="1" t="s">
        <v>78</v>
      </c>
      <c r="V7007" t="s">
        <v>29</v>
      </c>
      <c r="W7007"/>
      <c r="X7007" t="s">
        <v>30</v>
      </c>
    </row>
    <row r="7008" spans="2:24">
      <c r="B7008" s="2" t="s">
        <v>10616</v>
      </c>
      <c r="C7008" s="1">
        <v>9999705803</v>
      </c>
      <c r="D7008" s="1"/>
      <c r="E7008" s="1"/>
      <c r="F7008" s="1"/>
      <c r="G7008" s="1" t="s">
        <v>146</v>
      </c>
      <c r="H7008" s="1" t="s">
        <v>331</v>
      </c>
      <c r="I7008"/>
      <c r="J7008"/>
      <c r="K7008"/>
      <c r="L7008"/>
      <c r="M7008"/>
      <c r="N7008"/>
      <c r="O7008"/>
      <c r="Q7008" t="s">
        <v>25</v>
      </c>
      <c r="R7008" s="1"/>
      <c r="S7008" s="1"/>
      <c r="T7008" s="1" t="s">
        <v>333</v>
      </c>
      <c r="U7008" s="1" t="s">
        <v>28</v>
      </c>
      <c r="V7008" t="s">
        <v>29</v>
      </c>
      <c r="W7008"/>
      <c r="X7008" t="s">
        <v>30</v>
      </c>
    </row>
    <row r="7009" spans="2:24">
      <c r="B7009" s="2" t="s">
        <v>10617</v>
      </c>
      <c r="C7009" s="1">
        <v>9891027082</v>
      </c>
      <c r="D7009" s="1"/>
      <c r="E7009" s="1"/>
      <c r="F7009" s="1"/>
      <c r="G7009" s="1" t="s">
        <v>146</v>
      </c>
      <c r="H7009" s="1" t="s">
        <v>476</v>
      </c>
      <c r="I7009"/>
      <c r="J7009"/>
      <c r="K7009"/>
      <c r="L7009"/>
      <c r="M7009"/>
      <c r="N7009"/>
      <c r="O7009"/>
      <c r="Q7009" t="s">
        <v>25</v>
      </c>
      <c r="R7009" s="1" t="s">
        <v>10618</v>
      </c>
      <c r="S7009" s="1"/>
      <c r="T7009" s="1" t="s">
        <v>73</v>
      </c>
      <c r="U7009" s="1" t="s">
        <v>53</v>
      </c>
      <c r="V7009" t="s">
        <v>29</v>
      </c>
      <c r="W7009"/>
      <c r="X7009" t="s">
        <v>30</v>
      </c>
    </row>
    <row r="7010" spans="2:24">
      <c r="B7010" s="2" t="s">
        <v>10619</v>
      </c>
      <c r="C7010" s="1">
        <v>9810043876</v>
      </c>
      <c r="D7010" s="1"/>
      <c r="E7010" s="1"/>
      <c r="F7010" s="1"/>
      <c r="G7010" s="1" t="s">
        <v>146</v>
      </c>
      <c r="H7010" s="1" t="s">
        <v>476</v>
      </c>
      <c r="I7010"/>
      <c r="J7010"/>
      <c r="K7010"/>
      <c r="L7010"/>
      <c r="M7010"/>
      <c r="N7010"/>
      <c r="O7010"/>
      <c r="Q7010" t="s">
        <v>25</v>
      </c>
      <c r="R7010" s="1" t="s">
        <v>4578</v>
      </c>
      <c r="S7010" s="1"/>
      <c r="T7010" s="1" t="s">
        <v>789</v>
      </c>
      <c r="U7010" s="1" t="s">
        <v>53</v>
      </c>
      <c r="V7010" t="s">
        <v>29</v>
      </c>
      <c r="W7010"/>
      <c r="X7010" t="s">
        <v>30</v>
      </c>
    </row>
    <row r="7011" spans="2:24">
      <c r="B7011" s="2" t="s">
        <v>10620</v>
      </c>
      <c r="C7011" s="1">
        <v>7587878742</v>
      </c>
      <c r="D7011" s="1"/>
      <c r="E7011" s="1"/>
      <c r="F7011" s="1"/>
      <c r="G7011" s="1" t="s">
        <v>72</v>
      </c>
      <c r="H7011" s="1" t="s">
        <v>92</v>
      </c>
      <c r="I7011"/>
      <c r="J7011"/>
      <c r="K7011"/>
      <c r="L7011"/>
      <c r="M7011"/>
      <c r="N7011"/>
      <c r="O7011"/>
      <c r="Q7011" t="s">
        <v>25</v>
      </c>
      <c r="R7011" s="1" t="s">
        <v>10621</v>
      </c>
      <c r="S7011" s="1"/>
      <c r="T7011" s="1" t="s">
        <v>10622</v>
      </c>
      <c r="U7011" s="1" t="s">
        <v>350</v>
      </c>
      <c r="V7011" t="s">
        <v>29</v>
      </c>
      <c r="W7011"/>
      <c r="X7011" t="s">
        <v>30</v>
      </c>
    </row>
    <row r="7012" spans="2:24">
      <c r="B7012" s="2" t="s">
        <v>10623</v>
      </c>
      <c r="C7012" s="1">
        <v>9829031542</v>
      </c>
      <c r="D7012" s="1"/>
      <c r="E7012" s="1"/>
      <c r="F7012" s="1"/>
      <c r="G7012" s="1" t="s">
        <v>199</v>
      </c>
      <c r="H7012" s="1" t="s">
        <v>57</v>
      </c>
      <c r="I7012"/>
      <c r="J7012"/>
      <c r="K7012"/>
      <c r="L7012"/>
      <c r="M7012"/>
      <c r="N7012"/>
      <c r="O7012"/>
      <c r="Q7012" t="s">
        <v>25</v>
      </c>
      <c r="R7012" s="1" t="s">
        <v>10624</v>
      </c>
      <c r="S7012" s="1"/>
      <c r="T7012" s="1" t="s">
        <v>128</v>
      </c>
      <c r="U7012" s="1" t="s">
        <v>43</v>
      </c>
      <c r="V7012" t="s">
        <v>29</v>
      </c>
      <c r="W7012"/>
      <c r="X7012" t="s">
        <v>30</v>
      </c>
    </row>
    <row r="7013" spans="2:24">
      <c r="B7013" s="2" t="s">
        <v>10625</v>
      </c>
      <c r="C7013" s="1">
        <v>7015100428</v>
      </c>
      <c r="D7013" s="1"/>
      <c r="E7013" s="1"/>
      <c r="F7013" s="1"/>
      <c r="G7013" s="1" t="s">
        <v>146</v>
      </c>
      <c r="H7013" s="1" t="s">
        <v>247</v>
      </c>
      <c r="I7013"/>
      <c r="J7013"/>
      <c r="K7013"/>
      <c r="L7013"/>
      <c r="M7013"/>
      <c r="N7013"/>
      <c r="O7013"/>
      <c r="Q7013" t="s">
        <v>25</v>
      </c>
      <c r="R7013" s="1" t="s">
        <v>10626</v>
      </c>
      <c r="S7013" s="1"/>
      <c r="T7013" s="1" t="s">
        <v>7923</v>
      </c>
      <c r="U7013" s="1" t="s">
        <v>78</v>
      </c>
      <c r="V7013" t="s">
        <v>29</v>
      </c>
      <c r="W7013"/>
      <c r="X7013" t="s">
        <v>30</v>
      </c>
    </row>
    <row r="7014" spans="2:24">
      <c r="B7014" s="2" t="s">
        <v>10627</v>
      </c>
      <c r="C7014" s="1">
        <v>9634860749</v>
      </c>
      <c r="D7014" s="1"/>
      <c r="E7014" s="1"/>
      <c r="F7014" s="1"/>
      <c r="G7014" s="1" t="s">
        <v>45</v>
      </c>
      <c r="H7014" s="1" t="s">
        <v>331</v>
      </c>
      <c r="I7014"/>
      <c r="J7014"/>
      <c r="K7014"/>
      <c r="L7014"/>
      <c r="M7014"/>
      <c r="N7014"/>
      <c r="O7014"/>
      <c r="Q7014" t="s">
        <v>25</v>
      </c>
      <c r="R7014" s="1" t="s">
        <v>10628</v>
      </c>
      <c r="S7014" s="1"/>
      <c r="T7014" s="1" t="s">
        <v>1515</v>
      </c>
      <c r="U7014" s="1" t="s">
        <v>28</v>
      </c>
      <c r="V7014" t="s">
        <v>29</v>
      </c>
      <c r="W7014"/>
      <c r="X7014" t="s">
        <v>30</v>
      </c>
    </row>
    <row r="7015" spans="2:24">
      <c r="B7015" s="2" t="s">
        <v>10629</v>
      </c>
      <c r="C7015" s="1">
        <f>919042655272</f>
        <v>919042655272</v>
      </c>
      <c r="D7015" s="1"/>
      <c r="E7015" s="1"/>
      <c r="F7015" s="1"/>
      <c r="G7015" s="1" t="s">
        <v>146</v>
      </c>
      <c r="H7015" s="1" t="s">
        <v>92</v>
      </c>
      <c r="I7015"/>
      <c r="J7015"/>
      <c r="K7015"/>
      <c r="L7015"/>
      <c r="M7015"/>
      <c r="N7015"/>
      <c r="O7015"/>
      <c r="Q7015" t="s">
        <v>25</v>
      </c>
      <c r="R7015" s="1"/>
      <c r="S7015" s="1"/>
      <c r="T7015" s="1" t="s">
        <v>1762</v>
      </c>
      <c r="U7015" s="1" t="s">
        <v>179</v>
      </c>
      <c r="V7015" t="s">
        <v>29</v>
      </c>
      <c r="W7015"/>
      <c r="X7015" t="s">
        <v>30</v>
      </c>
    </row>
    <row r="7016" spans="2:24">
      <c r="B7016" s="2" t="s">
        <v>10630</v>
      </c>
      <c r="C7016" s="1">
        <v>9990777903</v>
      </c>
      <c r="D7016" s="1"/>
      <c r="E7016" s="1"/>
      <c r="F7016" s="1"/>
      <c r="G7016" s="1" t="s">
        <v>72</v>
      </c>
      <c r="H7016" s="1" t="s">
        <v>46</v>
      </c>
      <c r="I7016"/>
      <c r="J7016"/>
      <c r="K7016"/>
      <c r="L7016"/>
      <c r="M7016"/>
      <c r="N7016"/>
      <c r="O7016"/>
      <c r="Q7016" t="s">
        <v>25</v>
      </c>
      <c r="R7016" s="1" t="s">
        <v>10631</v>
      </c>
      <c r="S7016" s="1"/>
      <c r="T7016" s="1" t="s">
        <v>356</v>
      </c>
      <c r="U7016" s="1" t="s">
        <v>78</v>
      </c>
      <c r="V7016" t="s">
        <v>29</v>
      </c>
      <c r="W7016"/>
      <c r="X7016" t="s">
        <v>30</v>
      </c>
    </row>
    <row r="7017" spans="2:24">
      <c r="B7017" s="2" t="s">
        <v>10632</v>
      </c>
      <c r="C7017" s="1">
        <v>8447106205</v>
      </c>
      <c r="D7017" s="1"/>
      <c r="E7017" s="1"/>
      <c r="F7017" s="1"/>
      <c r="G7017" s="1" t="s">
        <v>146</v>
      </c>
      <c r="H7017" s="1" t="s">
        <v>476</v>
      </c>
      <c r="I7017"/>
      <c r="J7017"/>
      <c r="K7017"/>
      <c r="L7017"/>
      <c r="M7017"/>
      <c r="N7017"/>
      <c r="O7017"/>
      <c r="Q7017" t="s">
        <v>25</v>
      </c>
      <c r="R7017" s="1" t="s">
        <v>10633</v>
      </c>
      <c r="S7017" s="1"/>
      <c r="T7017" s="1" t="s">
        <v>73</v>
      </c>
      <c r="U7017" s="1" t="s">
        <v>53</v>
      </c>
      <c r="V7017" t="s">
        <v>29</v>
      </c>
      <c r="W7017"/>
      <c r="X7017" t="s">
        <v>30</v>
      </c>
    </row>
    <row r="7018" spans="2:24">
      <c r="B7018" s="2" t="s">
        <v>10634</v>
      </c>
      <c r="C7018" s="1">
        <f>918950907041</f>
        <v>918950907041</v>
      </c>
      <c r="D7018" s="1"/>
      <c r="E7018" s="1"/>
      <c r="F7018" s="1"/>
      <c r="G7018" s="1" t="s">
        <v>72</v>
      </c>
      <c r="H7018" s="1" t="s">
        <v>57</v>
      </c>
      <c r="I7018"/>
      <c r="J7018"/>
      <c r="K7018"/>
      <c r="L7018"/>
      <c r="M7018"/>
      <c r="N7018"/>
      <c r="O7018"/>
      <c r="Q7018" t="s">
        <v>25</v>
      </c>
      <c r="R7018" s="1" t="s">
        <v>10635</v>
      </c>
      <c r="S7018" s="1"/>
      <c r="T7018" s="1" t="s">
        <v>758</v>
      </c>
      <c r="U7018" s="1" t="s">
        <v>78</v>
      </c>
      <c r="V7018" t="s">
        <v>29</v>
      </c>
      <c r="W7018"/>
      <c r="X7018" t="s">
        <v>30</v>
      </c>
    </row>
    <row r="7019" spans="2:24">
      <c r="B7019" s="2" t="s">
        <v>10636</v>
      </c>
      <c r="C7019" s="1">
        <v>9446290161</v>
      </c>
      <c r="D7019" s="1"/>
      <c r="E7019" s="1"/>
      <c r="F7019" s="1"/>
      <c r="G7019" s="1" t="s">
        <v>45</v>
      </c>
      <c r="H7019" s="1" t="s">
        <v>331</v>
      </c>
      <c r="I7019"/>
      <c r="J7019"/>
      <c r="K7019"/>
      <c r="L7019"/>
      <c r="M7019"/>
      <c r="N7019"/>
      <c r="O7019"/>
      <c r="Q7019" t="s">
        <v>25</v>
      </c>
      <c r="R7019" s="1" t="s">
        <v>10637</v>
      </c>
      <c r="S7019" s="1"/>
      <c r="T7019" s="1" t="s">
        <v>489</v>
      </c>
      <c r="U7019" s="1" t="s">
        <v>60</v>
      </c>
      <c r="V7019" t="s">
        <v>29</v>
      </c>
      <c r="W7019"/>
      <c r="X7019" t="s">
        <v>30</v>
      </c>
    </row>
    <row r="7020" spans="2:24">
      <c r="B7020" s="2" t="s">
        <v>10638</v>
      </c>
      <c r="C7020" s="1">
        <v>9416208356</v>
      </c>
      <c r="D7020" s="1"/>
      <c r="E7020" s="1"/>
      <c r="F7020" s="1"/>
      <c r="G7020" s="1" t="s">
        <v>72</v>
      </c>
      <c r="H7020" s="1" t="s">
        <v>57</v>
      </c>
      <c r="I7020"/>
      <c r="J7020"/>
      <c r="K7020"/>
      <c r="L7020"/>
      <c r="M7020"/>
      <c r="N7020"/>
      <c r="O7020"/>
      <c r="Q7020" t="s">
        <v>25</v>
      </c>
      <c r="R7020" s="1" t="s">
        <v>10639</v>
      </c>
      <c r="S7020" s="1"/>
      <c r="T7020" s="1" t="s">
        <v>77</v>
      </c>
      <c r="U7020" s="1" t="s">
        <v>78</v>
      </c>
      <c r="V7020" t="s">
        <v>29</v>
      </c>
      <c r="W7020"/>
      <c r="X7020" t="s">
        <v>30</v>
      </c>
    </row>
    <row r="7021" spans="2:24">
      <c r="B7021" s="2" t="s">
        <v>10640</v>
      </c>
      <c r="C7021" s="1"/>
      <c r="D7021" s="1"/>
      <c r="E7021" s="1"/>
      <c r="F7021" s="1"/>
      <c r="G7021" s="1" t="s">
        <v>56</v>
      </c>
      <c r="H7021" s="1" t="s">
        <v>247</v>
      </c>
      <c r="I7021"/>
      <c r="J7021"/>
      <c r="K7021"/>
      <c r="L7021"/>
      <c r="M7021"/>
      <c r="N7021"/>
      <c r="O7021"/>
      <c r="Q7021" t="s">
        <v>25</v>
      </c>
      <c r="R7021" s="1" t="s">
        <v>10641</v>
      </c>
      <c r="S7021" s="1"/>
      <c r="T7021" s="1" t="s">
        <v>423</v>
      </c>
      <c r="U7021" s="1" t="s">
        <v>28</v>
      </c>
      <c r="V7021" t="s">
        <v>29</v>
      </c>
      <c r="W7021"/>
      <c r="X7021" t="s">
        <v>30</v>
      </c>
    </row>
    <row r="7022" spans="2:24">
      <c r="B7022" s="2" t="s">
        <v>10642</v>
      </c>
      <c r="C7022" s="1">
        <v>9871778317</v>
      </c>
      <c r="D7022" s="1"/>
      <c r="E7022" s="1"/>
      <c r="F7022" s="1"/>
      <c r="G7022" s="1" t="s">
        <v>72</v>
      </c>
      <c r="H7022" s="1" t="s">
        <v>46</v>
      </c>
      <c r="I7022"/>
      <c r="J7022"/>
      <c r="K7022"/>
      <c r="L7022"/>
      <c r="M7022"/>
      <c r="N7022"/>
      <c r="O7022"/>
      <c r="Q7022" t="s">
        <v>25</v>
      </c>
      <c r="R7022" s="1" t="s">
        <v>10643</v>
      </c>
      <c r="S7022" s="1"/>
      <c r="T7022" s="1" t="s">
        <v>301</v>
      </c>
      <c r="U7022" s="1" t="s">
        <v>53</v>
      </c>
      <c r="V7022" t="s">
        <v>29</v>
      </c>
      <c r="W7022"/>
      <c r="X7022" t="s">
        <v>30</v>
      </c>
    </row>
    <row r="7023" spans="2:24">
      <c r="B7023" s="2" t="s">
        <v>10644</v>
      </c>
      <c r="C7023" s="1">
        <v>9416498984</v>
      </c>
      <c r="D7023" s="1"/>
      <c r="E7023" s="1"/>
      <c r="F7023" s="1"/>
      <c r="G7023" s="1" t="s">
        <v>146</v>
      </c>
      <c r="H7023" s="1" t="s">
        <v>247</v>
      </c>
      <c r="I7023"/>
      <c r="J7023"/>
      <c r="K7023"/>
      <c r="L7023"/>
      <c r="M7023"/>
      <c r="N7023"/>
      <c r="O7023"/>
      <c r="Q7023" t="s">
        <v>25</v>
      </c>
      <c r="R7023" s="1" t="s">
        <v>10645</v>
      </c>
      <c r="S7023" s="1"/>
      <c r="T7023" s="1" t="s">
        <v>311</v>
      </c>
      <c r="U7023" s="1" t="s">
        <v>78</v>
      </c>
      <c r="V7023" t="s">
        <v>29</v>
      </c>
      <c r="W7023"/>
      <c r="X7023" t="s">
        <v>30</v>
      </c>
    </row>
    <row r="7024" spans="2:24">
      <c r="B7024" s="2" t="s">
        <v>10646</v>
      </c>
      <c r="C7024" s="1">
        <v>9205186902</v>
      </c>
      <c r="D7024" s="1"/>
      <c r="E7024" s="1"/>
      <c r="F7024" s="1"/>
      <c r="G7024" s="1" t="s">
        <v>56</v>
      </c>
      <c r="H7024" s="1" t="s">
        <v>92</v>
      </c>
      <c r="I7024"/>
      <c r="J7024"/>
      <c r="K7024"/>
      <c r="L7024"/>
      <c r="M7024"/>
      <c r="N7024"/>
      <c r="O7024"/>
      <c r="Q7024" t="s">
        <v>25</v>
      </c>
      <c r="R7024" s="1" t="s">
        <v>10647</v>
      </c>
      <c r="S7024" s="1"/>
      <c r="T7024" s="1" t="s">
        <v>356</v>
      </c>
      <c r="U7024" s="1" t="s">
        <v>78</v>
      </c>
      <c r="V7024" t="s">
        <v>29</v>
      </c>
      <c r="W7024"/>
      <c r="X7024" t="s">
        <v>30</v>
      </c>
    </row>
    <row r="7025" spans="2:24">
      <c r="B7025" s="2" t="s">
        <v>10648</v>
      </c>
      <c r="C7025" s="1">
        <v>9326878787</v>
      </c>
      <c r="D7025" s="1"/>
      <c r="E7025" s="1"/>
      <c r="F7025" s="1"/>
      <c r="G7025" s="1" t="s">
        <v>146</v>
      </c>
      <c r="H7025" s="1" t="s">
        <v>247</v>
      </c>
      <c r="I7025"/>
      <c r="J7025"/>
      <c r="K7025"/>
      <c r="L7025"/>
      <c r="M7025"/>
      <c r="N7025"/>
      <c r="O7025"/>
      <c r="Q7025" t="s">
        <v>25</v>
      </c>
      <c r="R7025" s="1"/>
      <c r="S7025" s="1"/>
      <c r="T7025" s="1" t="s">
        <v>142</v>
      </c>
      <c r="U7025" s="1" t="s">
        <v>33</v>
      </c>
      <c r="V7025" t="s">
        <v>29</v>
      </c>
      <c r="W7025"/>
      <c r="X7025" t="s">
        <v>30</v>
      </c>
    </row>
    <row r="7026" spans="2:24">
      <c r="B7026" s="2" t="s">
        <v>10649</v>
      </c>
      <c r="C7026" s="1">
        <v>9886565456</v>
      </c>
      <c r="D7026" s="1"/>
      <c r="E7026" s="1"/>
      <c r="F7026" s="1"/>
      <c r="G7026" s="1" t="s">
        <v>2644</v>
      </c>
      <c r="H7026" s="1" t="s">
        <v>57</v>
      </c>
      <c r="I7026"/>
      <c r="J7026"/>
      <c r="K7026"/>
      <c r="L7026"/>
      <c r="M7026"/>
      <c r="N7026"/>
      <c r="O7026"/>
      <c r="Q7026" t="s">
        <v>25</v>
      </c>
      <c r="R7026" s="1" t="s">
        <v>10650</v>
      </c>
      <c r="S7026" s="1"/>
      <c r="T7026" s="1" t="s">
        <v>7321</v>
      </c>
      <c r="U7026" s="1" t="s">
        <v>102</v>
      </c>
      <c r="V7026" t="s">
        <v>29</v>
      </c>
      <c r="W7026"/>
      <c r="X7026" t="s">
        <v>30</v>
      </c>
    </row>
    <row r="7027" spans="2:24">
      <c r="B7027" s="2" t="s">
        <v>10651</v>
      </c>
      <c r="C7027" s="1">
        <v>9820125049</v>
      </c>
      <c r="D7027" s="1"/>
      <c r="E7027" s="1"/>
      <c r="F7027" s="1"/>
      <c r="G7027" s="1" t="s">
        <v>146</v>
      </c>
      <c r="H7027" s="1" t="s">
        <v>247</v>
      </c>
      <c r="I7027"/>
      <c r="J7027"/>
      <c r="K7027"/>
      <c r="L7027"/>
      <c r="M7027"/>
      <c r="N7027"/>
      <c r="O7027"/>
      <c r="Q7027" t="s">
        <v>25</v>
      </c>
      <c r="R7027" s="1" t="s">
        <v>10652</v>
      </c>
      <c r="S7027" s="1"/>
      <c r="T7027" s="1" t="s">
        <v>10653</v>
      </c>
      <c r="U7027" s="1" t="s">
        <v>33</v>
      </c>
      <c r="V7027" t="s">
        <v>29</v>
      </c>
      <c r="W7027"/>
      <c r="X7027" t="s">
        <v>30</v>
      </c>
    </row>
    <row r="7028" spans="2:24">
      <c r="B7028" s="2" t="s">
        <v>10654</v>
      </c>
      <c r="C7028" s="1">
        <v>8698000320</v>
      </c>
      <c r="D7028" s="1"/>
      <c r="E7028" s="1"/>
      <c r="F7028" s="1"/>
      <c r="G7028" s="1" t="s">
        <v>45</v>
      </c>
      <c r="H7028" s="1" t="s">
        <v>57</v>
      </c>
      <c r="I7028"/>
      <c r="J7028"/>
      <c r="K7028"/>
      <c r="L7028"/>
      <c r="M7028"/>
      <c r="N7028"/>
      <c r="O7028"/>
      <c r="Q7028" t="s">
        <v>25</v>
      </c>
      <c r="R7028" s="1" t="s">
        <v>10655</v>
      </c>
      <c r="S7028" s="1"/>
      <c r="T7028" s="1" t="s">
        <v>2847</v>
      </c>
      <c r="U7028" s="1" t="s">
        <v>33</v>
      </c>
      <c r="V7028" t="s">
        <v>29</v>
      </c>
      <c r="W7028"/>
      <c r="X7028" t="s">
        <v>30</v>
      </c>
    </row>
    <row r="7029" spans="2:24">
      <c r="B7029" s="2" t="s">
        <v>10656</v>
      </c>
      <c r="C7029" s="1">
        <v>9560454009</v>
      </c>
      <c r="D7029" s="1"/>
      <c r="E7029" s="1"/>
      <c r="F7029" s="1"/>
      <c r="G7029" s="1" t="s">
        <v>915</v>
      </c>
      <c r="H7029" s="1" t="s">
        <v>57</v>
      </c>
      <c r="I7029"/>
      <c r="J7029"/>
      <c r="K7029"/>
      <c r="L7029"/>
      <c r="M7029"/>
      <c r="N7029"/>
      <c r="O7029"/>
      <c r="Q7029" t="s">
        <v>25</v>
      </c>
      <c r="R7029" s="1" t="s">
        <v>10657</v>
      </c>
      <c r="S7029" s="1"/>
      <c r="T7029" s="1" t="s">
        <v>93</v>
      </c>
      <c r="U7029" s="1" t="s">
        <v>53</v>
      </c>
      <c r="V7029" t="s">
        <v>29</v>
      </c>
      <c r="W7029"/>
      <c r="X7029" t="s">
        <v>30</v>
      </c>
    </row>
    <row r="7030" spans="2:24">
      <c r="B7030" s="2" t="s">
        <v>10658</v>
      </c>
      <c r="C7030" s="1">
        <v>8977403551</v>
      </c>
      <c r="D7030" s="1"/>
      <c r="E7030" s="1"/>
      <c r="F7030" s="1"/>
      <c r="G7030" s="1" t="s">
        <v>45</v>
      </c>
      <c r="H7030" s="1" t="s">
        <v>247</v>
      </c>
      <c r="I7030"/>
      <c r="J7030"/>
      <c r="K7030"/>
      <c r="L7030"/>
      <c r="M7030"/>
      <c r="N7030"/>
      <c r="O7030"/>
      <c r="Q7030" t="s">
        <v>25</v>
      </c>
      <c r="R7030" s="1" t="s">
        <v>10659</v>
      </c>
      <c r="S7030" s="1"/>
      <c r="T7030" s="1" t="s">
        <v>502</v>
      </c>
      <c r="U7030" s="1" t="s">
        <v>276</v>
      </c>
      <c r="V7030" t="s">
        <v>29</v>
      </c>
      <c r="W7030"/>
      <c r="X7030" t="s">
        <v>30</v>
      </c>
    </row>
    <row r="7031" spans="2:24">
      <c r="B7031" s="2" t="s">
        <v>10660</v>
      </c>
      <c r="C7031" s="1">
        <v>8263076709</v>
      </c>
      <c r="D7031" s="1"/>
      <c r="E7031" s="1"/>
      <c r="F7031" s="1"/>
      <c r="G7031" s="1" t="s">
        <v>45</v>
      </c>
      <c r="H7031" s="1" t="s">
        <v>331</v>
      </c>
      <c r="I7031"/>
      <c r="J7031"/>
      <c r="K7031"/>
      <c r="L7031"/>
      <c r="M7031"/>
      <c r="N7031"/>
      <c r="O7031"/>
      <c r="Q7031" t="s">
        <v>25</v>
      </c>
      <c r="R7031" s="1" t="s">
        <v>10661</v>
      </c>
      <c r="S7031" s="1"/>
      <c r="T7031" s="1" t="s">
        <v>10662</v>
      </c>
      <c r="U7031" s="1" t="s">
        <v>33</v>
      </c>
      <c r="V7031" t="s">
        <v>29</v>
      </c>
      <c r="W7031"/>
      <c r="X7031" t="s">
        <v>30</v>
      </c>
    </row>
    <row r="7032" spans="2:24">
      <c r="B7032" s="2" t="s">
        <v>10663</v>
      </c>
      <c r="C7032" s="1">
        <v>9898783418</v>
      </c>
      <c r="D7032" s="1"/>
      <c r="E7032" s="1"/>
      <c r="F7032" s="1"/>
      <c r="G7032" s="1" t="s">
        <v>45</v>
      </c>
      <c r="H7032" s="1" t="s">
        <v>331</v>
      </c>
      <c r="I7032"/>
      <c r="J7032"/>
      <c r="K7032"/>
      <c r="L7032"/>
      <c r="M7032"/>
      <c r="N7032"/>
      <c r="O7032"/>
      <c r="Q7032" t="s">
        <v>25</v>
      </c>
      <c r="R7032" s="1" t="s">
        <v>10664</v>
      </c>
      <c r="S7032" s="1"/>
      <c r="T7032" s="1" t="s">
        <v>1019</v>
      </c>
      <c r="U7032" s="1" t="s">
        <v>102</v>
      </c>
      <c r="V7032" t="s">
        <v>29</v>
      </c>
      <c r="W7032"/>
      <c r="X7032" t="s">
        <v>30</v>
      </c>
    </row>
    <row r="7033" spans="2:24">
      <c r="B7033" s="2" t="s">
        <v>10665</v>
      </c>
      <c r="C7033" s="1">
        <v>9810599125</v>
      </c>
      <c r="D7033" s="1"/>
      <c r="E7033" s="1"/>
      <c r="F7033" s="1"/>
      <c r="G7033" s="1" t="s">
        <v>72</v>
      </c>
      <c r="H7033" s="1" t="s">
        <v>46</v>
      </c>
      <c r="I7033"/>
      <c r="J7033"/>
      <c r="K7033"/>
      <c r="L7033"/>
      <c r="M7033"/>
      <c r="N7033"/>
      <c r="O7033"/>
      <c r="Q7033" t="s">
        <v>25</v>
      </c>
      <c r="R7033" s="1" t="s">
        <v>10666</v>
      </c>
      <c r="S7033" s="1"/>
      <c r="T7033" s="1" t="s">
        <v>2113</v>
      </c>
      <c r="U7033" s="1" t="s">
        <v>477</v>
      </c>
      <c r="V7033" t="s">
        <v>29</v>
      </c>
      <c r="W7033"/>
      <c r="X7033" t="s">
        <v>30</v>
      </c>
    </row>
    <row r="7034" spans="2:24">
      <c r="B7034" s="2" t="s">
        <v>10667</v>
      </c>
      <c r="C7034" s="1">
        <v>9825420051</v>
      </c>
      <c r="D7034" s="1"/>
      <c r="E7034" s="1"/>
      <c r="F7034" s="1"/>
      <c r="G7034" s="1" t="s">
        <v>146</v>
      </c>
      <c r="H7034" s="1" t="s">
        <v>247</v>
      </c>
      <c r="I7034"/>
      <c r="J7034"/>
      <c r="K7034"/>
      <c r="L7034"/>
      <c r="M7034"/>
      <c r="N7034"/>
      <c r="O7034"/>
      <c r="Q7034" t="s">
        <v>25</v>
      </c>
      <c r="R7034" s="1" t="s">
        <v>10668</v>
      </c>
      <c r="S7034" s="1"/>
      <c r="T7034" s="1" t="s">
        <v>255</v>
      </c>
      <c r="U7034" s="1" t="s">
        <v>116</v>
      </c>
      <c r="V7034" t="s">
        <v>29</v>
      </c>
      <c r="W7034"/>
      <c r="X7034" t="s">
        <v>30</v>
      </c>
    </row>
    <row r="7035" spans="2:24">
      <c r="B7035" s="2" t="s">
        <v>10669</v>
      </c>
      <c r="C7035" s="1">
        <v>9322531490</v>
      </c>
      <c r="D7035" s="1"/>
      <c r="E7035" s="1"/>
      <c r="F7035" s="1"/>
      <c r="G7035" s="1" t="s">
        <v>146</v>
      </c>
      <c r="H7035" s="1" t="s">
        <v>331</v>
      </c>
      <c r="I7035"/>
      <c r="J7035"/>
      <c r="K7035"/>
      <c r="L7035"/>
      <c r="M7035"/>
      <c r="N7035"/>
      <c r="O7035"/>
      <c r="Q7035" t="s">
        <v>25</v>
      </c>
      <c r="R7035" s="1" t="s">
        <v>10670</v>
      </c>
      <c r="S7035" s="1"/>
      <c r="T7035" s="1" t="s">
        <v>1734</v>
      </c>
      <c r="U7035" s="1" t="s">
        <v>33</v>
      </c>
      <c r="V7035" t="s">
        <v>29</v>
      </c>
      <c r="W7035"/>
      <c r="X7035" t="s">
        <v>30</v>
      </c>
    </row>
    <row r="7036" spans="2:24">
      <c r="B7036" s="2" t="s">
        <v>10671</v>
      </c>
      <c r="C7036" s="1">
        <v>9812588225</v>
      </c>
      <c r="D7036" s="1"/>
      <c r="E7036" s="1"/>
      <c r="F7036" s="1"/>
      <c r="G7036" s="1" t="s">
        <v>146</v>
      </c>
      <c r="H7036" s="1" t="s">
        <v>247</v>
      </c>
      <c r="I7036"/>
      <c r="J7036"/>
      <c r="K7036"/>
      <c r="L7036"/>
      <c r="M7036"/>
      <c r="N7036"/>
      <c r="O7036"/>
      <c r="Q7036" t="s">
        <v>25</v>
      </c>
      <c r="R7036" s="1" t="s">
        <v>10672</v>
      </c>
      <c r="S7036" s="1"/>
      <c r="T7036" s="1" t="s">
        <v>575</v>
      </c>
      <c r="U7036" s="1" t="s">
        <v>78</v>
      </c>
      <c r="V7036" t="s">
        <v>29</v>
      </c>
      <c r="W7036"/>
      <c r="X7036" t="s">
        <v>30</v>
      </c>
    </row>
    <row r="7037" spans="2:24">
      <c r="B7037" s="2" t="s">
        <v>10673</v>
      </c>
      <c r="C7037" s="1">
        <v>9821925588</v>
      </c>
      <c r="D7037" s="1"/>
      <c r="E7037" s="1"/>
      <c r="F7037" s="1"/>
      <c r="G7037" s="1" t="s">
        <v>146</v>
      </c>
      <c r="H7037" s="1" t="s">
        <v>331</v>
      </c>
      <c r="I7037"/>
      <c r="J7037"/>
      <c r="K7037"/>
      <c r="L7037"/>
      <c r="M7037"/>
      <c r="N7037"/>
      <c r="O7037"/>
      <c r="Q7037" t="s">
        <v>25</v>
      </c>
      <c r="R7037" s="1"/>
      <c r="S7037" s="1"/>
      <c r="T7037" s="1" t="s">
        <v>457</v>
      </c>
      <c r="U7037" s="1" t="s">
        <v>33</v>
      </c>
      <c r="V7037" t="s">
        <v>29</v>
      </c>
      <c r="W7037"/>
      <c r="X7037" t="s">
        <v>30</v>
      </c>
    </row>
    <row r="7038" spans="2:24">
      <c r="B7038" s="2" t="s">
        <v>10674</v>
      </c>
      <c r="C7038" s="1">
        <v>8989614817</v>
      </c>
      <c r="D7038" s="1"/>
      <c r="E7038" s="1"/>
      <c r="F7038" s="1"/>
      <c r="G7038" s="1" t="s">
        <v>146</v>
      </c>
      <c r="H7038" s="1" t="s">
        <v>476</v>
      </c>
      <c r="I7038"/>
      <c r="J7038"/>
      <c r="K7038"/>
      <c r="L7038"/>
      <c r="M7038"/>
      <c r="N7038"/>
      <c r="O7038"/>
      <c r="Q7038" t="s">
        <v>25</v>
      </c>
      <c r="R7038" s="1" t="s">
        <v>10675</v>
      </c>
      <c r="S7038" s="1"/>
      <c r="T7038" s="1" t="s">
        <v>1496</v>
      </c>
      <c r="U7038" s="1" t="s">
        <v>105</v>
      </c>
      <c r="V7038" t="s">
        <v>29</v>
      </c>
      <c r="W7038"/>
      <c r="X7038" t="s">
        <v>30</v>
      </c>
    </row>
    <row r="7039" spans="2:24">
      <c r="B7039" s="2" t="s">
        <v>10676</v>
      </c>
      <c r="C7039" s="1">
        <v>9040068573</v>
      </c>
      <c r="D7039" s="1"/>
      <c r="E7039" s="1"/>
      <c r="F7039" s="1"/>
      <c r="G7039" s="1" t="s">
        <v>146</v>
      </c>
      <c r="H7039" s="1" t="s">
        <v>1268</v>
      </c>
      <c r="I7039"/>
      <c r="J7039"/>
      <c r="K7039"/>
      <c r="L7039"/>
      <c r="M7039"/>
      <c r="N7039"/>
      <c r="O7039"/>
      <c r="Q7039" t="s">
        <v>25</v>
      </c>
      <c r="R7039" s="1" t="s">
        <v>10677</v>
      </c>
      <c r="S7039" s="1"/>
      <c r="T7039" s="1" t="s">
        <v>239</v>
      </c>
      <c r="U7039" s="1" t="s">
        <v>240</v>
      </c>
      <c r="V7039" t="s">
        <v>29</v>
      </c>
      <c r="W7039"/>
      <c r="X7039" t="s">
        <v>30</v>
      </c>
    </row>
    <row r="7040" spans="2:24">
      <c r="B7040" s="2" t="s">
        <v>10678</v>
      </c>
      <c r="C7040" s="1">
        <v>9833306496</v>
      </c>
      <c r="D7040" s="1"/>
      <c r="E7040" s="1"/>
      <c r="F7040" s="1"/>
      <c r="G7040" s="1" t="s">
        <v>146</v>
      </c>
      <c r="H7040" s="1" t="s">
        <v>331</v>
      </c>
      <c r="I7040"/>
      <c r="J7040"/>
      <c r="K7040"/>
      <c r="L7040"/>
      <c r="M7040"/>
      <c r="N7040"/>
      <c r="O7040"/>
      <c r="Q7040" t="s">
        <v>25</v>
      </c>
      <c r="R7040" s="1" t="s">
        <v>10679</v>
      </c>
      <c r="S7040" s="1"/>
      <c r="T7040" s="1" t="s">
        <v>211</v>
      </c>
      <c r="U7040" s="1" t="s">
        <v>33</v>
      </c>
      <c r="V7040" t="s">
        <v>29</v>
      </c>
      <c r="W7040"/>
      <c r="X7040" t="s">
        <v>30</v>
      </c>
    </row>
    <row r="7041" spans="2:24">
      <c r="B7041" s="2" t="s">
        <v>10680</v>
      </c>
      <c r="C7041" s="1">
        <v>9003699228</v>
      </c>
      <c r="D7041" s="1"/>
      <c r="E7041" s="1"/>
      <c r="F7041" s="1"/>
      <c r="G7041" s="1" t="s">
        <v>45</v>
      </c>
      <c r="H7041" s="1" t="s">
        <v>331</v>
      </c>
      <c r="I7041"/>
      <c r="J7041"/>
      <c r="K7041"/>
      <c r="L7041"/>
      <c r="M7041"/>
      <c r="N7041"/>
      <c r="O7041"/>
      <c r="Q7041" t="s">
        <v>25</v>
      </c>
      <c r="R7041" s="1" t="s">
        <v>10681</v>
      </c>
      <c r="S7041" s="1"/>
      <c r="T7041" s="1" t="s">
        <v>10682</v>
      </c>
      <c r="U7041" s="1" t="s">
        <v>179</v>
      </c>
      <c r="V7041" t="s">
        <v>29</v>
      </c>
      <c r="W7041"/>
      <c r="X7041" t="s">
        <v>30</v>
      </c>
    </row>
    <row r="7042" spans="2:24">
      <c r="B7042" s="2" t="s">
        <v>10683</v>
      </c>
      <c r="C7042" s="1">
        <v>8220112103</v>
      </c>
      <c r="D7042" s="1"/>
      <c r="E7042" s="1"/>
      <c r="F7042" s="1"/>
      <c r="G7042" s="1" t="s">
        <v>45</v>
      </c>
      <c r="H7042" s="1" t="s">
        <v>57</v>
      </c>
      <c r="I7042"/>
      <c r="J7042"/>
      <c r="K7042"/>
      <c r="L7042"/>
      <c r="M7042"/>
      <c r="N7042"/>
      <c r="O7042"/>
      <c r="Q7042" t="s">
        <v>25</v>
      </c>
      <c r="R7042" s="1" t="s">
        <v>10684</v>
      </c>
      <c r="S7042" s="1"/>
      <c r="T7042" s="1" t="s">
        <v>258</v>
      </c>
      <c r="U7042" s="1" t="s">
        <v>179</v>
      </c>
      <c r="V7042" t="s">
        <v>29</v>
      </c>
      <c r="W7042"/>
      <c r="X7042" t="s">
        <v>30</v>
      </c>
    </row>
    <row r="7043" spans="2:24">
      <c r="B7043" s="2" t="s">
        <v>10685</v>
      </c>
      <c r="C7043" s="1">
        <v>8639740911</v>
      </c>
      <c r="D7043" s="1"/>
      <c r="E7043" s="1"/>
      <c r="F7043" s="1"/>
      <c r="G7043" s="1" t="s">
        <v>2644</v>
      </c>
      <c r="H7043" s="1" t="s">
        <v>57</v>
      </c>
      <c r="I7043"/>
      <c r="J7043"/>
      <c r="K7043"/>
      <c r="L7043"/>
      <c r="M7043"/>
      <c r="N7043"/>
      <c r="O7043"/>
      <c r="Q7043" t="s">
        <v>25</v>
      </c>
      <c r="R7043" s="1"/>
      <c r="S7043" s="1"/>
      <c r="T7043" s="1" t="s">
        <v>184</v>
      </c>
      <c r="U7043" s="1" t="s">
        <v>185</v>
      </c>
      <c r="V7043" t="s">
        <v>29</v>
      </c>
      <c r="W7043"/>
      <c r="X7043" t="s">
        <v>30</v>
      </c>
    </row>
    <row r="7044" spans="2:24">
      <c r="B7044" s="2" t="s">
        <v>10686</v>
      </c>
      <c r="C7044" s="1">
        <v>9799994277</v>
      </c>
      <c r="D7044" s="1"/>
      <c r="E7044" s="1"/>
      <c r="F7044" s="1"/>
      <c r="G7044" s="1" t="s">
        <v>45</v>
      </c>
      <c r="H7044" s="1" t="s">
        <v>57</v>
      </c>
      <c r="I7044"/>
      <c r="J7044"/>
      <c r="K7044"/>
      <c r="L7044"/>
      <c r="M7044"/>
      <c r="N7044"/>
      <c r="O7044"/>
      <c r="Q7044" t="s">
        <v>25</v>
      </c>
      <c r="R7044" s="1" t="s">
        <v>10687</v>
      </c>
      <c r="S7044" s="1"/>
      <c r="T7044" s="1" t="s">
        <v>6495</v>
      </c>
      <c r="U7044" s="1" t="s">
        <v>43</v>
      </c>
      <c r="V7044" t="s">
        <v>29</v>
      </c>
      <c r="W7044"/>
      <c r="X7044" t="s">
        <v>30</v>
      </c>
    </row>
    <row r="7045" spans="2:24">
      <c r="B7045" s="2" t="s">
        <v>10688</v>
      </c>
      <c r="C7045" s="1">
        <v>9824642595</v>
      </c>
      <c r="D7045" s="1"/>
      <c r="E7045" s="1"/>
      <c r="F7045" s="1"/>
      <c r="G7045" s="1" t="s">
        <v>45</v>
      </c>
      <c r="H7045" s="1" t="s">
        <v>57</v>
      </c>
      <c r="I7045"/>
      <c r="J7045"/>
      <c r="K7045"/>
      <c r="L7045"/>
      <c r="M7045"/>
      <c r="N7045"/>
      <c r="O7045"/>
      <c r="Q7045" t="s">
        <v>25</v>
      </c>
      <c r="R7045" s="1" t="s">
        <v>10689</v>
      </c>
      <c r="S7045" s="1"/>
      <c r="T7045" s="1" t="s">
        <v>8295</v>
      </c>
      <c r="U7045" s="1" t="s">
        <v>116</v>
      </c>
      <c r="V7045" t="s">
        <v>29</v>
      </c>
      <c r="W7045"/>
      <c r="X7045" t="s">
        <v>30</v>
      </c>
    </row>
    <row r="7046" spans="2:24">
      <c r="B7046" s="2" t="s">
        <v>10690</v>
      </c>
      <c r="C7046" s="1">
        <v>9302610465</v>
      </c>
      <c r="D7046" s="1"/>
      <c r="E7046" s="1"/>
      <c r="F7046" s="1"/>
      <c r="G7046" s="1" t="s">
        <v>45</v>
      </c>
      <c r="H7046" s="1" t="s">
        <v>331</v>
      </c>
      <c r="I7046"/>
      <c r="J7046"/>
      <c r="K7046"/>
      <c r="L7046"/>
      <c r="M7046"/>
      <c r="N7046"/>
      <c r="O7046"/>
      <c r="Q7046" t="s">
        <v>25</v>
      </c>
      <c r="R7046" s="1" t="s">
        <v>10691</v>
      </c>
      <c r="S7046" s="1"/>
      <c r="T7046" s="1" t="s">
        <v>110</v>
      </c>
      <c r="U7046" s="1" t="s">
        <v>105</v>
      </c>
      <c r="V7046" t="s">
        <v>29</v>
      </c>
      <c r="W7046"/>
      <c r="X7046" t="s">
        <v>30</v>
      </c>
    </row>
    <row r="7047" spans="2:24">
      <c r="B7047" s="2" t="s">
        <v>10692</v>
      </c>
      <c r="C7047" s="1">
        <f>918419968992</f>
        <v>918419968992</v>
      </c>
      <c r="D7047" s="1"/>
      <c r="E7047" s="1"/>
      <c r="F7047" s="1"/>
      <c r="G7047" s="1" t="s">
        <v>1216</v>
      </c>
      <c r="H7047" s="1" t="s">
        <v>1065</v>
      </c>
      <c r="I7047"/>
      <c r="J7047"/>
      <c r="K7047"/>
      <c r="L7047"/>
      <c r="M7047"/>
      <c r="N7047"/>
      <c r="O7047"/>
      <c r="Q7047" t="s">
        <v>25</v>
      </c>
      <c r="R7047" s="1" t="s">
        <v>10693</v>
      </c>
      <c r="S7047" s="1"/>
      <c r="T7047" s="1" t="s">
        <v>32</v>
      </c>
      <c r="U7047" s="1" t="s">
        <v>33</v>
      </c>
      <c r="V7047" t="s">
        <v>29</v>
      </c>
      <c r="W7047"/>
      <c r="X7047" t="s">
        <v>30</v>
      </c>
    </row>
    <row r="7048" spans="2:24">
      <c r="B7048" s="2" t="s">
        <v>10694</v>
      </c>
      <c r="C7048" s="1">
        <v>9050905012</v>
      </c>
      <c r="D7048" s="1"/>
      <c r="E7048" s="1"/>
      <c r="F7048" s="1"/>
      <c r="G7048" s="1" t="s">
        <v>146</v>
      </c>
      <c r="H7048" s="1" t="s">
        <v>476</v>
      </c>
      <c r="I7048"/>
      <c r="J7048"/>
      <c r="K7048"/>
      <c r="L7048"/>
      <c r="M7048"/>
      <c r="N7048"/>
      <c r="O7048"/>
      <c r="Q7048" t="s">
        <v>25</v>
      </c>
      <c r="R7048" s="1" t="s">
        <v>10695</v>
      </c>
      <c r="S7048" s="1"/>
      <c r="T7048" s="1" t="s">
        <v>363</v>
      </c>
      <c r="U7048" s="1" t="s">
        <v>78</v>
      </c>
      <c r="V7048" t="s">
        <v>29</v>
      </c>
      <c r="W7048"/>
      <c r="X7048" t="s">
        <v>30</v>
      </c>
    </row>
    <row r="7049" spans="2:24">
      <c r="B7049" s="2" t="s">
        <v>10696</v>
      </c>
      <c r="C7049" s="1">
        <v>8058550408</v>
      </c>
      <c r="D7049" s="1"/>
      <c r="E7049" s="1"/>
      <c r="F7049" s="1"/>
      <c r="G7049" s="1" t="s">
        <v>146</v>
      </c>
      <c r="H7049" s="1" t="s">
        <v>331</v>
      </c>
      <c r="I7049"/>
      <c r="J7049"/>
      <c r="K7049"/>
      <c r="L7049"/>
      <c r="M7049"/>
      <c r="N7049"/>
      <c r="O7049"/>
      <c r="Q7049" t="s">
        <v>25</v>
      </c>
      <c r="R7049" s="1" t="s">
        <v>10697</v>
      </c>
      <c r="S7049" s="1"/>
      <c r="T7049" s="1" t="s">
        <v>128</v>
      </c>
      <c r="U7049" s="1" t="s">
        <v>43</v>
      </c>
      <c r="V7049" t="s">
        <v>29</v>
      </c>
      <c r="W7049"/>
      <c r="X7049" t="s">
        <v>30</v>
      </c>
    </row>
    <row r="7050" spans="2:24">
      <c r="B7050" s="2" t="s">
        <v>10698</v>
      </c>
      <c r="C7050" s="1">
        <v>9518203946</v>
      </c>
      <c r="D7050" s="1"/>
      <c r="E7050" s="1"/>
      <c r="F7050" s="1"/>
      <c r="G7050" s="1" t="s">
        <v>199</v>
      </c>
      <c r="H7050" s="1" t="s">
        <v>46</v>
      </c>
      <c r="I7050"/>
      <c r="J7050"/>
      <c r="K7050"/>
      <c r="L7050"/>
      <c r="M7050"/>
      <c r="N7050"/>
      <c r="O7050"/>
      <c r="Q7050" t="s">
        <v>25</v>
      </c>
      <c r="R7050" s="1" t="s">
        <v>10699</v>
      </c>
      <c r="S7050" s="1"/>
      <c r="T7050" s="1" t="s">
        <v>356</v>
      </c>
      <c r="U7050" s="1" t="s">
        <v>78</v>
      </c>
      <c r="V7050" t="s">
        <v>29</v>
      </c>
      <c r="W7050"/>
      <c r="X7050" t="s">
        <v>30</v>
      </c>
    </row>
    <row r="7051" spans="2:24">
      <c r="B7051" s="2" t="s">
        <v>10700</v>
      </c>
      <c r="C7051" s="1">
        <f>919536173100</f>
        <v>919536173100</v>
      </c>
      <c r="D7051" s="1"/>
      <c r="E7051" s="1"/>
      <c r="F7051" s="1"/>
      <c r="G7051" s="1" t="s">
        <v>146</v>
      </c>
      <c r="H7051" s="1" t="s">
        <v>331</v>
      </c>
      <c r="I7051"/>
      <c r="J7051"/>
      <c r="K7051"/>
      <c r="L7051"/>
      <c r="M7051"/>
      <c r="N7051"/>
      <c r="O7051"/>
      <c r="Q7051" t="s">
        <v>25</v>
      </c>
      <c r="R7051" s="1" t="s">
        <v>1529</v>
      </c>
      <c r="S7051" s="1"/>
      <c r="T7051" s="1" t="s">
        <v>10701</v>
      </c>
      <c r="U7051" s="1" t="s">
        <v>289</v>
      </c>
      <c r="V7051" t="s">
        <v>29</v>
      </c>
      <c r="W7051"/>
      <c r="X7051" t="s">
        <v>30</v>
      </c>
    </row>
    <row r="7052" spans="2:24">
      <c r="B7052" s="2" t="s">
        <v>10702</v>
      </c>
      <c r="C7052" s="1">
        <v>9999113939</v>
      </c>
      <c r="D7052" s="1"/>
      <c r="E7052" s="1"/>
      <c r="F7052" s="1"/>
      <c r="G7052" s="1" t="s">
        <v>146</v>
      </c>
      <c r="H7052" s="1" t="s">
        <v>247</v>
      </c>
      <c r="I7052"/>
      <c r="J7052"/>
      <c r="K7052"/>
      <c r="L7052"/>
      <c r="M7052"/>
      <c r="N7052"/>
      <c r="O7052"/>
      <c r="Q7052" t="s">
        <v>25</v>
      </c>
      <c r="R7052" s="1" t="s">
        <v>10703</v>
      </c>
      <c r="S7052" s="1"/>
      <c r="T7052" s="1" t="s">
        <v>73</v>
      </c>
      <c r="U7052" s="1" t="s">
        <v>53</v>
      </c>
      <c r="V7052" t="s">
        <v>29</v>
      </c>
      <c r="W7052"/>
      <c r="X7052" t="s">
        <v>30</v>
      </c>
    </row>
    <row r="7053" spans="2:24">
      <c r="B7053" s="2" t="s">
        <v>10704</v>
      </c>
      <c r="C7053" s="1">
        <v>9068100044</v>
      </c>
      <c r="D7053" s="1"/>
      <c r="E7053" s="1"/>
      <c r="F7053" s="1"/>
      <c r="G7053" s="1" t="s">
        <v>146</v>
      </c>
      <c r="H7053" s="1" t="s">
        <v>331</v>
      </c>
      <c r="I7053"/>
      <c r="J7053"/>
      <c r="K7053"/>
      <c r="L7053"/>
      <c r="M7053"/>
      <c r="N7053"/>
      <c r="O7053"/>
      <c r="Q7053" t="s">
        <v>25</v>
      </c>
      <c r="R7053" s="1" t="s">
        <v>10705</v>
      </c>
      <c r="S7053" s="1"/>
      <c r="T7053" s="1" t="s">
        <v>746</v>
      </c>
      <c r="U7053" s="1" t="s">
        <v>78</v>
      </c>
      <c r="V7053" t="s">
        <v>29</v>
      </c>
      <c r="W7053"/>
      <c r="X7053" t="s">
        <v>30</v>
      </c>
    </row>
    <row r="7054" spans="2:24">
      <c r="B7054" s="2" t="s">
        <v>10706</v>
      </c>
      <c r="C7054" s="1">
        <v>9166122835</v>
      </c>
      <c r="D7054" s="1"/>
      <c r="E7054" s="1"/>
      <c r="F7054" s="1"/>
      <c r="G7054" s="1" t="s">
        <v>146</v>
      </c>
      <c r="H7054" s="1" t="s">
        <v>247</v>
      </c>
      <c r="I7054"/>
      <c r="J7054"/>
      <c r="K7054"/>
      <c r="L7054"/>
      <c r="M7054"/>
      <c r="N7054"/>
      <c r="O7054"/>
      <c r="Q7054" t="s">
        <v>25</v>
      </c>
      <c r="R7054" s="1" t="s">
        <v>10707</v>
      </c>
      <c r="S7054" s="1"/>
      <c r="T7054" s="1" t="s">
        <v>1990</v>
      </c>
      <c r="U7054" s="1" t="s">
        <v>43</v>
      </c>
      <c r="V7054" t="s">
        <v>29</v>
      </c>
      <c r="W7054"/>
      <c r="X7054" t="s">
        <v>30</v>
      </c>
    </row>
    <row r="7055" spans="2:24">
      <c r="B7055" s="2" t="s">
        <v>10708</v>
      </c>
      <c r="C7055" s="1">
        <v>8280567226</v>
      </c>
      <c r="D7055" s="1"/>
      <c r="E7055" s="1"/>
      <c r="F7055" s="1"/>
      <c r="G7055" s="1" t="s">
        <v>45</v>
      </c>
      <c r="H7055" s="1" t="s">
        <v>510</v>
      </c>
      <c r="I7055"/>
      <c r="J7055"/>
      <c r="K7055"/>
      <c r="L7055"/>
      <c r="M7055"/>
      <c r="N7055"/>
      <c r="O7055"/>
      <c r="Q7055" t="s">
        <v>25</v>
      </c>
      <c r="R7055" s="1" t="s">
        <v>10709</v>
      </c>
      <c r="S7055" s="1"/>
      <c r="T7055" s="1" t="s">
        <v>5642</v>
      </c>
      <c r="U7055" s="1" t="s">
        <v>240</v>
      </c>
      <c r="V7055" t="s">
        <v>29</v>
      </c>
      <c r="W7055"/>
      <c r="X7055" t="s">
        <v>30</v>
      </c>
    </row>
    <row r="7056" spans="2:24">
      <c r="B7056" s="2" t="s">
        <v>10710</v>
      </c>
      <c r="C7056" s="1">
        <v>9838607048</v>
      </c>
      <c r="D7056" s="1"/>
      <c r="E7056" s="1"/>
      <c r="F7056" s="1"/>
      <c r="G7056" s="1" t="s">
        <v>146</v>
      </c>
      <c r="H7056" s="1" t="s">
        <v>57</v>
      </c>
      <c r="I7056"/>
      <c r="J7056"/>
      <c r="K7056"/>
      <c r="L7056"/>
      <c r="M7056"/>
      <c r="N7056"/>
      <c r="O7056"/>
      <c r="Q7056" t="s">
        <v>25</v>
      </c>
      <c r="R7056" s="1" t="s">
        <v>10711</v>
      </c>
      <c r="S7056" s="1"/>
      <c r="T7056" s="1" t="s">
        <v>264</v>
      </c>
      <c r="U7056" s="1" t="s">
        <v>28</v>
      </c>
      <c r="V7056" t="s">
        <v>29</v>
      </c>
      <c r="W7056"/>
      <c r="X7056" t="s">
        <v>30</v>
      </c>
    </row>
    <row r="7057" spans="2:24">
      <c r="B7057" s="2" t="s">
        <v>10712</v>
      </c>
      <c r="C7057" s="1">
        <v>9712912950</v>
      </c>
      <c r="D7057" s="1"/>
      <c r="E7057" s="1"/>
      <c r="F7057" s="1"/>
      <c r="G7057" s="1" t="s">
        <v>731</v>
      </c>
      <c r="H7057" s="1" t="s">
        <v>57</v>
      </c>
      <c r="I7057"/>
      <c r="J7057"/>
      <c r="K7057"/>
      <c r="L7057"/>
      <c r="M7057"/>
      <c r="N7057"/>
      <c r="O7057"/>
      <c r="Q7057" t="s">
        <v>25</v>
      </c>
      <c r="R7057" s="1" t="s">
        <v>10713</v>
      </c>
      <c r="S7057" s="1"/>
      <c r="T7057" s="1" t="s">
        <v>255</v>
      </c>
      <c r="U7057" s="1" t="s">
        <v>116</v>
      </c>
      <c r="V7057" t="s">
        <v>29</v>
      </c>
      <c r="W7057"/>
      <c r="X7057" t="s">
        <v>30</v>
      </c>
    </row>
    <row r="7058" spans="2:24">
      <c r="B7058" s="2" t="s">
        <v>10714</v>
      </c>
      <c r="C7058" s="1">
        <v>9643924118</v>
      </c>
      <c r="D7058" s="1"/>
      <c r="E7058" s="1"/>
      <c r="F7058" s="1"/>
      <c r="G7058" s="1" t="s">
        <v>72</v>
      </c>
      <c r="H7058" s="1" t="s">
        <v>57</v>
      </c>
      <c r="I7058"/>
      <c r="J7058"/>
      <c r="K7058"/>
      <c r="L7058"/>
      <c r="M7058"/>
      <c r="N7058"/>
      <c r="O7058"/>
      <c r="Q7058" t="s">
        <v>25</v>
      </c>
      <c r="R7058" s="1" t="s">
        <v>10715</v>
      </c>
      <c r="S7058" s="1"/>
      <c r="T7058" s="1" t="s">
        <v>84</v>
      </c>
      <c r="U7058" s="1" t="s">
        <v>53</v>
      </c>
      <c r="V7058" t="s">
        <v>29</v>
      </c>
      <c r="W7058"/>
      <c r="X7058" t="s">
        <v>30</v>
      </c>
    </row>
    <row r="7059" spans="2:24">
      <c r="B7059" s="2" t="s">
        <v>10716</v>
      </c>
      <c r="C7059" s="1">
        <v>9639069932</v>
      </c>
      <c r="D7059" s="1"/>
      <c r="E7059" s="1"/>
      <c r="F7059" s="1"/>
      <c r="G7059" s="1" t="s">
        <v>146</v>
      </c>
      <c r="H7059" s="1" t="s">
        <v>247</v>
      </c>
      <c r="I7059"/>
      <c r="J7059"/>
      <c r="K7059"/>
      <c r="L7059"/>
      <c r="M7059"/>
      <c r="N7059"/>
      <c r="O7059"/>
      <c r="Q7059" t="s">
        <v>25</v>
      </c>
      <c r="R7059" s="1" t="s">
        <v>10717</v>
      </c>
      <c r="S7059" s="1"/>
      <c r="T7059" s="1" t="s">
        <v>6447</v>
      </c>
      <c r="U7059" s="1" t="s">
        <v>28</v>
      </c>
      <c r="V7059" t="s">
        <v>29</v>
      </c>
      <c r="W7059"/>
      <c r="X7059" t="s">
        <v>30</v>
      </c>
    </row>
    <row r="7060" spans="2:24">
      <c r="B7060" s="2" t="s">
        <v>10718</v>
      </c>
      <c r="C7060" s="1">
        <v>9007325919</v>
      </c>
      <c r="D7060" s="1"/>
      <c r="E7060" s="1"/>
      <c r="F7060" s="1"/>
      <c r="G7060" s="1" t="s">
        <v>146</v>
      </c>
      <c r="H7060" s="1" t="s">
        <v>476</v>
      </c>
      <c r="I7060"/>
      <c r="J7060"/>
      <c r="K7060"/>
      <c r="L7060"/>
      <c r="M7060"/>
      <c r="N7060"/>
      <c r="O7060"/>
      <c r="Q7060" t="s">
        <v>25</v>
      </c>
      <c r="R7060" s="1" t="s">
        <v>10719</v>
      </c>
      <c r="S7060" s="1"/>
      <c r="T7060" s="1" t="s">
        <v>614</v>
      </c>
      <c r="U7060" s="1" t="s">
        <v>70</v>
      </c>
      <c r="V7060" t="s">
        <v>29</v>
      </c>
      <c r="W7060"/>
      <c r="X7060" t="s">
        <v>30</v>
      </c>
    </row>
    <row r="7061" spans="2:24">
      <c r="B7061" s="2" t="s">
        <v>10720</v>
      </c>
      <c r="C7061" s="1">
        <v>8434259360</v>
      </c>
      <c r="D7061" s="1"/>
      <c r="E7061" s="1"/>
      <c r="F7061" s="1"/>
      <c r="G7061" s="1" t="s">
        <v>2849</v>
      </c>
      <c r="H7061" s="1" t="s">
        <v>46</v>
      </c>
      <c r="I7061"/>
      <c r="J7061"/>
      <c r="K7061"/>
      <c r="L7061"/>
      <c r="M7061"/>
      <c r="N7061"/>
      <c r="O7061"/>
      <c r="Q7061" t="s">
        <v>25</v>
      </c>
      <c r="R7061" s="1" t="s">
        <v>10721</v>
      </c>
      <c r="S7061" s="1"/>
      <c r="T7061" s="1" t="s">
        <v>423</v>
      </c>
      <c r="U7061" s="1" t="s">
        <v>28</v>
      </c>
      <c r="V7061" t="s">
        <v>29</v>
      </c>
      <c r="W7061"/>
      <c r="X7061" t="s">
        <v>30</v>
      </c>
    </row>
    <row r="7062" spans="2:24">
      <c r="B7062" s="2" t="s">
        <v>10722</v>
      </c>
      <c r="C7062" s="1">
        <v>9830036565</v>
      </c>
      <c r="D7062" s="1"/>
      <c r="E7062" s="1"/>
      <c r="F7062" s="1"/>
      <c r="G7062" s="1" t="s">
        <v>45</v>
      </c>
      <c r="H7062" s="1" t="s">
        <v>409</v>
      </c>
      <c r="I7062"/>
      <c r="J7062"/>
      <c r="K7062"/>
      <c r="L7062"/>
      <c r="M7062"/>
      <c r="N7062"/>
      <c r="O7062"/>
      <c r="Q7062" t="s">
        <v>25</v>
      </c>
      <c r="R7062" s="1" t="s">
        <v>10723</v>
      </c>
      <c r="S7062" s="1"/>
      <c r="T7062" s="1" t="s">
        <v>614</v>
      </c>
      <c r="U7062" s="1" t="s">
        <v>70</v>
      </c>
      <c r="V7062" t="s">
        <v>29</v>
      </c>
      <c r="W7062"/>
      <c r="X7062" t="s">
        <v>30</v>
      </c>
    </row>
    <row r="7063" spans="2:24">
      <c r="B7063" s="2" t="s">
        <v>10724</v>
      </c>
      <c r="C7063" s="1">
        <v>8130401767</v>
      </c>
      <c r="D7063" s="1"/>
      <c r="E7063" s="1"/>
      <c r="F7063" s="1"/>
      <c r="G7063" s="1" t="s">
        <v>2849</v>
      </c>
      <c r="H7063" s="1" t="s">
        <v>57</v>
      </c>
      <c r="I7063"/>
      <c r="J7063"/>
      <c r="K7063"/>
      <c r="L7063"/>
      <c r="M7063"/>
      <c r="N7063"/>
      <c r="O7063"/>
      <c r="Q7063" t="s">
        <v>25</v>
      </c>
      <c r="R7063" s="1" t="s">
        <v>10725</v>
      </c>
      <c r="S7063" s="1"/>
      <c r="T7063" s="1" t="s">
        <v>423</v>
      </c>
      <c r="U7063" s="1" t="s">
        <v>28</v>
      </c>
      <c r="V7063" t="s">
        <v>29</v>
      </c>
      <c r="W7063"/>
      <c r="X7063" t="s">
        <v>30</v>
      </c>
    </row>
    <row r="7064" spans="2:24">
      <c r="B7064" s="2" t="s">
        <v>10726</v>
      </c>
      <c r="C7064" s="1">
        <v>9894991497</v>
      </c>
      <c r="D7064" s="1"/>
      <c r="E7064" s="1"/>
      <c r="F7064" s="1"/>
      <c r="G7064" s="1" t="s">
        <v>45</v>
      </c>
      <c r="H7064" s="1" t="s">
        <v>92</v>
      </c>
      <c r="I7064"/>
      <c r="J7064"/>
      <c r="K7064"/>
      <c r="L7064"/>
      <c r="M7064"/>
      <c r="N7064"/>
      <c r="O7064"/>
      <c r="Q7064" t="s">
        <v>25</v>
      </c>
      <c r="R7064" s="1" t="s">
        <v>10727</v>
      </c>
      <c r="S7064" s="1"/>
      <c r="T7064" s="1" t="s">
        <v>9153</v>
      </c>
      <c r="U7064" s="1" t="s">
        <v>179</v>
      </c>
      <c r="V7064" t="s">
        <v>29</v>
      </c>
      <c r="W7064"/>
      <c r="X7064" t="s">
        <v>30</v>
      </c>
    </row>
    <row r="7065" spans="2:24">
      <c r="B7065" s="2" t="s">
        <v>10728</v>
      </c>
      <c r="C7065" s="1">
        <v>8929965585</v>
      </c>
      <c r="D7065" s="1"/>
      <c r="E7065" s="1"/>
      <c r="F7065" s="1"/>
      <c r="G7065" s="1" t="s">
        <v>146</v>
      </c>
      <c r="H7065" s="1" t="s">
        <v>247</v>
      </c>
      <c r="I7065"/>
      <c r="J7065"/>
      <c r="K7065"/>
      <c r="L7065"/>
      <c r="M7065"/>
      <c r="N7065"/>
      <c r="O7065"/>
      <c r="Q7065" t="s">
        <v>25</v>
      </c>
      <c r="R7065" s="1" t="s">
        <v>10729</v>
      </c>
      <c r="S7065" s="1"/>
      <c r="T7065" s="1" t="s">
        <v>660</v>
      </c>
      <c r="U7065" s="1" t="s">
        <v>53</v>
      </c>
      <c r="V7065" t="s">
        <v>29</v>
      </c>
      <c r="W7065"/>
      <c r="X7065" t="s">
        <v>30</v>
      </c>
    </row>
    <row r="7066" spans="2:24">
      <c r="B7066" s="2" t="s">
        <v>10730</v>
      </c>
      <c r="C7066" s="1">
        <v>9823955038</v>
      </c>
      <c r="D7066" s="1"/>
      <c r="E7066" s="1"/>
      <c r="F7066" s="1"/>
      <c r="G7066" s="1" t="s">
        <v>45</v>
      </c>
      <c r="H7066" s="1" t="s">
        <v>46</v>
      </c>
      <c r="I7066"/>
      <c r="J7066"/>
      <c r="K7066"/>
      <c r="L7066"/>
      <c r="M7066"/>
      <c r="N7066"/>
      <c r="O7066"/>
      <c r="Q7066" t="s">
        <v>25</v>
      </c>
      <c r="R7066" s="1" t="s">
        <v>10731</v>
      </c>
      <c r="S7066" s="1"/>
      <c r="T7066" s="1" t="s">
        <v>10732</v>
      </c>
      <c r="U7066" s="1" t="s">
        <v>319</v>
      </c>
      <c r="V7066" t="s">
        <v>29</v>
      </c>
      <c r="W7066"/>
      <c r="X7066" t="s">
        <v>30</v>
      </c>
    </row>
    <row r="7067" spans="2:24">
      <c r="B7067" s="2" t="s">
        <v>10733</v>
      </c>
      <c r="C7067" s="1">
        <v>7289065477</v>
      </c>
      <c r="D7067" s="1"/>
      <c r="E7067" s="1"/>
      <c r="F7067" s="1"/>
      <c r="G7067" s="1" t="s">
        <v>45</v>
      </c>
      <c r="H7067" s="1" t="s">
        <v>57</v>
      </c>
      <c r="I7067"/>
      <c r="J7067"/>
      <c r="K7067"/>
      <c r="L7067"/>
      <c r="M7067"/>
      <c r="N7067"/>
      <c r="O7067"/>
      <c r="Q7067" t="s">
        <v>25</v>
      </c>
      <c r="R7067" s="1" t="s">
        <v>10734</v>
      </c>
      <c r="S7067" s="1"/>
      <c r="T7067" s="1" t="s">
        <v>73</v>
      </c>
      <c r="U7067" s="1" t="s">
        <v>53</v>
      </c>
      <c r="V7067" t="s">
        <v>29</v>
      </c>
      <c r="W7067"/>
      <c r="X7067" t="s">
        <v>30</v>
      </c>
    </row>
    <row r="7068" spans="2:24">
      <c r="B7068" s="2" t="s">
        <v>10735</v>
      </c>
      <c r="C7068" s="1">
        <v>6306543729</v>
      </c>
      <c r="D7068" s="1"/>
      <c r="E7068" s="1"/>
      <c r="F7068" s="1"/>
      <c r="G7068" s="1" t="s">
        <v>146</v>
      </c>
      <c r="H7068" s="1" t="s">
        <v>331</v>
      </c>
      <c r="I7068"/>
      <c r="J7068"/>
      <c r="K7068"/>
      <c r="L7068"/>
      <c r="M7068"/>
      <c r="N7068"/>
      <c r="O7068"/>
      <c r="Q7068" t="s">
        <v>25</v>
      </c>
      <c r="R7068" s="1" t="s">
        <v>10736</v>
      </c>
      <c r="S7068" s="1"/>
      <c r="T7068" s="1" t="s">
        <v>5151</v>
      </c>
      <c r="U7068" s="1" t="s">
        <v>28</v>
      </c>
      <c r="V7068" t="s">
        <v>29</v>
      </c>
      <c r="W7068"/>
      <c r="X7068" t="s">
        <v>30</v>
      </c>
    </row>
    <row r="7069" spans="2:24">
      <c r="B7069" s="2" t="s">
        <v>10737</v>
      </c>
      <c r="C7069" s="1">
        <v>7800225575</v>
      </c>
      <c r="D7069" s="1"/>
      <c r="E7069" s="1"/>
      <c r="F7069" s="1"/>
      <c r="G7069" s="1" t="s">
        <v>146</v>
      </c>
      <c r="H7069" s="1" t="s">
        <v>331</v>
      </c>
      <c r="I7069"/>
      <c r="J7069"/>
      <c r="K7069"/>
      <c r="L7069"/>
      <c r="M7069"/>
      <c r="N7069"/>
      <c r="O7069"/>
      <c r="Q7069" t="s">
        <v>25</v>
      </c>
      <c r="R7069" s="1" t="s">
        <v>10738</v>
      </c>
      <c r="S7069" s="1"/>
      <c r="T7069" s="1" t="s">
        <v>10739</v>
      </c>
      <c r="U7069" s="1" t="s">
        <v>28</v>
      </c>
      <c r="V7069" t="s">
        <v>29</v>
      </c>
      <c r="W7069"/>
      <c r="X7069" t="s">
        <v>30</v>
      </c>
    </row>
    <row r="7070" spans="2:24">
      <c r="B7070" s="2" t="s">
        <v>10740</v>
      </c>
      <c r="C7070" s="1">
        <v>8200287622</v>
      </c>
      <c r="D7070" s="1"/>
      <c r="E7070" s="1"/>
      <c r="F7070" s="1"/>
      <c r="G7070" s="1" t="s">
        <v>230</v>
      </c>
      <c r="H7070" s="1" t="s">
        <v>46</v>
      </c>
      <c r="I7070"/>
      <c r="J7070"/>
      <c r="K7070"/>
      <c r="L7070"/>
      <c r="M7070"/>
      <c r="N7070"/>
      <c r="O7070"/>
      <c r="Q7070" t="s">
        <v>25</v>
      </c>
      <c r="R7070" s="1" t="s">
        <v>10741</v>
      </c>
      <c r="S7070" s="1"/>
      <c r="T7070" s="1" t="s">
        <v>165</v>
      </c>
      <c r="U7070" s="1" t="s">
        <v>43</v>
      </c>
      <c r="V7070" t="s">
        <v>29</v>
      </c>
      <c r="W7070"/>
      <c r="X7070" t="s">
        <v>30</v>
      </c>
    </row>
    <row r="7071" spans="2:24">
      <c r="B7071" s="2" t="s">
        <v>10742</v>
      </c>
      <c r="C7071" s="1">
        <v>8978911234</v>
      </c>
      <c r="D7071" s="1"/>
      <c r="E7071" s="1"/>
      <c r="F7071" s="1"/>
      <c r="G7071" s="1" t="s">
        <v>146</v>
      </c>
      <c r="H7071" s="1" t="s">
        <v>743</v>
      </c>
      <c r="I7071"/>
      <c r="J7071"/>
      <c r="K7071"/>
      <c r="L7071"/>
      <c r="M7071"/>
      <c r="N7071"/>
      <c r="O7071"/>
      <c r="Q7071" t="s">
        <v>25</v>
      </c>
      <c r="R7071" s="1" t="s">
        <v>10743</v>
      </c>
      <c r="S7071" s="1"/>
      <c r="T7071" s="1" t="s">
        <v>184</v>
      </c>
      <c r="U7071" s="1" t="s">
        <v>185</v>
      </c>
      <c r="V7071" t="s">
        <v>29</v>
      </c>
      <c r="W7071"/>
      <c r="X7071" t="s">
        <v>30</v>
      </c>
    </row>
    <row r="7072" spans="2:24">
      <c r="B7072" s="2" t="s">
        <v>10744</v>
      </c>
      <c r="C7072" s="1">
        <v>8657051527</v>
      </c>
      <c r="D7072" s="1"/>
      <c r="E7072" s="1"/>
      <c r="F7072" s="1"/>
      <c r="G7072" s="1" t="s">
        <v>146</v>
      </c>
      <c r="H7072" s="1" t="s">
        <v>331</v>
      </c>
      <c r="I7072"/>
      <c r="J7072"/>
      <c r="K7072"/>
      <c r="L7072"/>
      <c r="M7072"/>
      <c r="N7072"/>
      <c r="O7072"/>
      <c r="Q7072" t="s">
        <v>25</v>
      </c>
      <c r="R7072" s="1" t="s">
        <v>10745</v>
      </c>
      <c r="S7072" s="1"/>
      <c r="T7072" s="1" t="s">
        <v>211</v>
      </c>
      <c r="U7072" s="1" t="s">
        <v>33</v>
      </c>
      <c r="V7072" t="s">
        <v>29</v>
      </c>
      <c r="W7072"/>
      <c r="X7072" t="s">
        <v>30</v>
      </c>
    </row>
    <row r="7073" spans="2:24">
      <c r="B7073" s="2" t="s">
        <v>10746</v>
      </c>
      <c r="C7073" s="1">
        <v>8108660125</v>
      </c>
      <c r="D7073" s="1"/>
      <c r="E7073" s="1"/>
      <c r="F7073" s="1"/>
      <c r="G7073" s="1" t="s">
        <v>72</v>
      </c>
      <c r="H7073" s="1" t="s">
        <v>92</v>
      </c>
      <c r="I7073"/>
      <c r="J7073"/>
      <c r="K7073"/>
      <c r="L7073"/>
      <c r="M7073"/>
      <c r="N7073"/>
      <c r="O7073"/>
      <c r="Q7073" t="s">
        <v>25</v>
      </c>
      <c r="R7073" s="1" t="s">
        <v>10747</v>
      </c>
      <c r="S7073" s="1"/>
      <c r="T7073" s="1" t="s">
        <v>211</v>
      </c>
      <c r="U7073" s="1" t="s">
        <v>33</v>
      </c>
      <c r="V7073" t="s">
        <v>29</v>
      </c>
      <c r="W7073"/>
      <c r="X7073" t="s">
        <v>30</v>
      </c>
    </row>
    <row r="7074" spans="2:24">
      <c r="B7074" s="2" t="s">
        <v>10748</v>
      </c>
      <c r="C7074" s="1">
        <v>9873588015</v>
      </c>
      <c r="D7074" s="1"/>
      <c r="E7074" s="1"/>
      <c r="F7074" s="1"/>
      <c r="G7074" s="1" t="s">
        <v>72</v>
      </c>
      <c r="H7074" s="1" t="s">
        <v>46</v>
      </c>
      <c r="I7074"/>
      <c r="J7074"/>
      <c r="K7074"/>
      <c r="L7074"/>
      <c r="M7074"/>
      <c r="N7074"/>
      <c r="O7074"/>
      <c r="Q7074" t="s">
        <v>25</v>
      </c>
      <c r="R7074" s="1" t="s">
        <v>10749</v>
      </c>
      <c r="S7074" s="1"/>
      <c r="T7074" s="1" t="s">
        <v>84</v>
      </c>
      <c r="U7074" s="1" t="s">
        <v>53</v>
      </c>
      <c r="V7074" t="s">
        <v>29</v>
      </c>
      <c r="W7074"/>
      <c r="X7074" t="s">
        <v>30</v>
      </c>
    </row>
    <row r="7075" spans="2:24">
      <c r="B7075" s="2" t="s">
        <v>10750</v>
      </c>
      <c r="C7075" s="1">
        <v>9717389172</v>
      </c>
      <c r="D7075" s="1"/>
      <c r="E7075" s="1"/>
      <c r="F7075" s="1"/>
      <c r="G7075" s="1" t="s">
        <v>230</v>
      </c>
      <c r="H7075" s="1" t="s">
        <v>57</v>
      </c>
      <c r="I7075"/>
      <c r="J7075"/>
      <c r="K7075"/>
      <c r="L7075"/>
      <c r="M7075"/>
      <c r="N7075"/>
      <c r="O7075"/>
      <c r="Q7075" t="s">
        <v>25</v>
      </c>
      <c r="R7075" s="1" t="s">
        <v>10751</v>
      </c>
      <c r="S7075" s="1"/>
      <c r="T7075" s="1" t="s">
        <v>301</v>
      </c>
      <c r="U7075" s="1" t="s">
        <v>53</v>
      </c>
      <c r="V7075" t="s">
        <v>29</v>
      </c>
      <c r="W7075"/>
      <c r="X7075" t="s">
        <v>30</v>
      </c>
    </row>
    <row r="7076" spans="2:24">
      <c r="B7076" s="2" t="s">
        <v>10752</v>
      </c>
      <c r="C7076" s="1">
        <f>918500215920</f>
        <v>918500215920</v>
      </c>
      <c r="D7076" s="1"/>
      <c r="E7076" s="1"/>
      <c r="F7076" s="1"/>
      <c r="G7076" s="1" t="s">
        <v>45</v>
      </c>
      <c r="H7076" s="1" t="s">
        <v>331</v>
      </c>
      <c r="I7076"/>
      <c r="J7076"/>
      <c r="K7076"/>
      <c r="L7076"/>
      <c r="M7076"/>
      <c r="N7076"/>
      <c r="O7076"/>
      <c r="Q7076" t="s">
        <v>25</v>
      </c>
      <c r="R7076" s="1" t="s">
        <v>10753</v>
      </c>
      <c r="S7076" s="1"/>
      <c r="T7076" s="1" t="s">
        <v>1185</v>
      </c>
      <c r="U7076" s="1" t="s">
        <v>276</v>
      </c>
      <c r="V7076" t="s">
        <v>29</v>
      </c>
      <c r="W7076"/>
      <c r="X7076" t="s">
        <v>30</v>
      </c>
    </row>
    <row r="7077" spans="2:24">
      <c r="B7077" s="2" t="s">
        <v>10754</v>
      </c>
      <c r="C7077" s="1">
        <v>9606123456</v>
      </c>
      <c r="D7077" s="1"/>
      <c r="E7077" s="1"/>
      <c r="F7077" s="1"/>
      <c r="G7077" s="1" t="s">
        <v>5011</v>
      </c>
      <c r="H7077" s="1" t="s">
        <v>46</v>
      </c>
      <c r="I7077"/>
      <c r="J7077"/>
      <c r="K7077"/>
      <c r="L7077"/>
      <c r="M7077"/>
      <c r="N7077"/>
      <c r="O7077"/>
      <c r="Q7077" t="s">
        <v>25</v>
      </c>
      <c r="R7077" s="1" t="s">
        <v>10755</v>
      </c>
      <c r="S7077" s="1"/>
      <c r="T7077" s="1" t="s">
        <v>631</v>
      </c>
      <c r="U7077" s="1" t="s">
        <v>102</v>
      </c>
      <c r="V7077" t="s">
        <v>29</v>
      </c>
      <c r="W7077"/>
      <c r="X7077" t="s">
        <v>30</v>
      </c>
    </row>
    <row r="7078" spans="2:24">
      <c r="B7078" s="2" t="s">
        <v>10756</v>
      </c>
      <c r="C7078" s="1">
        <v>9832117619</v>
      </c>
      <c r="D7078" s="1"/>
      <c r="E7078" s="1"/>
      <c r="F7078" s="1"/>
      <c r="G7078" s="1" t="s">
        <v>1216</v>
      </c>
      <c r="H7078" s="1" t="s">
        <v>331</v>
      </c>
      <c r="I7078"/>
      <c r="J7078"/>
      <c r="K7078"/>
      <c r="L7078"/>
      <c r="M7078"/>
      <c r="N7078"/>
      <c r="O7078"/>
      <c r="Q7078" t="s">
        <v>25</v>
      </c>
      <c r="R7078" s="1" t="s">
        <v>10757</v>
      </c>
      <c r="S7078" s="1"/>
      <c r="T7078" s="1" t="s">
        <v>253</v>
      </c>
      <c r="U7078" s="1" t="s">
        <v>70</v>
      </c>
      <c r="V7078" t="s">
        <v>29</v>
      </c>
      <c r="W7078"/>
      <c r="X7078" t="s">
        <v>30</v>
      </c>
    </row>
    <row r="7079" spans="2:24">
      <c r="B7079" s="2" t="s">
        <v>10758</v>
      </c>
      <c r="C7079" s="1">
        <v>9999822117</v>
      </c>
      <c r="D7079" s="1"/>
      <c r="E7079" s="1"/>
      <c r="F7079" s="1"/>
      <c r="G7079" s="1" t="s">
        <v>5652</v>
      </c>
      <c r="H7079" s="1" t="s">
        <v>247</v>
      </c>
      <c r="I7079"/>
      <c r="J7079"/>
      <c r="K7079"/>
      <c r="L7079"/>
      <c r="M7079"/>
      <c r="N7079"/>
      <c r="O7079"/>
      <c r="Q7079" t="s">
        <v>25</v>
      </c>
      <c r="R7079" s="1" t="s">
        <v>10759</v>
      </c>
      <c r="S7079" s="1"/>
      <c r="T7079" s="1" t="s">
        <v>594</v>
      </c>
      <c r="U7079" s="1" t="s">
        <v>53</v>
      </c>
      <c r="V7079" t="s">
        <v>29</v>
      </c>
      <c r="W7079"/>
      <c r="X7079" t="s">
        <v>30</v>
      </c>
    </row>
    <row r="7080" spans="2:24">
      <c r="B7080" s="2" t="s">
        <v>10760</v>
      </c>
      <c r="C7080" s="1">
        <v>8279872101</v>
      </c>
      <c r="D7080" s="1"/>
      <c r="E7080" s="1"/>
      <c r="F7080" s="1"/>
      <c r="G7080" s="1" t="s">
        <v>1216</v>
      </c>
      <c r="H7080" s="1" t="s">
        <v>57</v>
      </c>
      <c r="I7080"/>
      <c r="J7080"/>
      <c r="K7080"/>
      <c r="L7080"/>
      <c r="M7080"/>
      <c r="N7080"/>
      <c r="O7080"/>
      <c r="Q7080" t="s">
        <v>25</v>
      </c>
      <c r="R7080" s="1" t="s">
        <v>10761</v>
      </c>
      <c r="S7080" s="1"/>
      <c r="T7080" s="1" t="s">
        <v>7804</v>
      </c>
      <c r="U7080" s="1" t="s">
        <v>289</v>
      </c>
      <c r="V7080" t="s">
        <v>29</v>
      </c>
      <c r="W7080"/>
      <c r="X7080" t="s">
        <v>30</v>
      </c>
    </row>
    <row r="7081" spans="2:24">
      <c r="B7081" s="2" t="s">
        <v>10762</v>
      </c>
      <c r="C7081" s="1">
        <v>6395201531</v>
      </c>
      <c r="D7081" s="1"/>
      <c r="E7081" s="1"/>
      <c r="F7081" s="1"/>
      <c r="G7081" s="1" t="s">
        <v>72</v>
      </c>
      <c r="H7081" s="1" t="s">
        <v>1065</v>
      </c>
      <c r="I7081"/>
      <c r="J7081"/>
      <c r="K7081"/>
      <c r="L7081"/>
      <c r="M7081"/>
      <c r="N7081"/>
      <c r="O7081"/>
      <c r="Q7081" t="s">
        <v>25</v>
      </c>
      <c r="R7081" s="1" t="s">
        <v>10763</v>
      </c>
      <c r="S7081" s="1"/>
      <c r="T7081" s="1" t="s">
        <v>356</v>
      </c>
      <c r="U7081" s="1" t="s">
        <v>78</v>
      </c>
      <c r="V7081" t="s">
        <v>29</v>
      </c>
      <c r="W7081"/>
      <c r="X7081" t="s">
        <v>30</v>
      </c>
    </row>
    <row r="7082" spans="2:24">
      <c r="B7082" s="2" t="s">
        <v>10764</v>
      </c>
      <c r="C7082" s="1">
        <v>8144227922</v>
      </c>
      <c r="D7082" s="1"/>
      <c r="E7082" s="1"/>
      <c r="F7082" s="1"/>
      <c r="G7082" s="1" t="s">
        <v>45</v>
      </c>
      <c r="H7082" s="1" t="s">
        <v>46</v>
      </c>
      <c r="I7082"/>
      <c r="J7082"/>
      <c r="K7082"/>
      <c r="L7082"/>
      <c r="M7082"/>
      <c r="N7082"/>
      <c r="O7082"/>
      <c r="Q7082" t="s">
        <v>25</v>
      </c>
      <c r="R7082" s="1" t="s">
        <v>10765</v>
      </c>
      <c r="S7082" s="1"/>
      <c r="T7082" s="1" t="s">
        <v>10766</v>
      </c>
      <c r="U7082" s="1" t="s">
        <v>179</v>
      </c>
      <c r="V7082" t="s">
        <v>29</v>
      </c>
      <c r="W7082"/>
      <c r="X7082" t="s">
        <v>30</v>
      </c>
    </row>
    <row r="7083" spans="2:24">
      <c r="B7083" s="2" t="s">
        <v>10767</v>
      </c>
      <c r="C7083" s="1"/>
      <c r="D7083" s="1"/>
      <c r="E7083" s="1"/>
      <c r="F7083" s="1"/>
      <c r="G7083" s="1" t="s">
        <v>72</v>
      </c>
      <c r="H7083" s="1" t="s">
        <v>57</v>
      </c>
      <c r="I7083"/>
      <c r="J7083"/>
      <c r="K7083"/>
      <c r="L7083"/>
      <c r="M7083"/>
      <c r="N7083"/>
      <c r="O7083"/>
      <c r="Q7083" t="s">
        <v>25</v>
      </c>
      <c r="R7083" s="1" t="s">
        <v>10768</v>
      </c>
      <c r="S7083" s="1"/>
      <c r="T7083" s="1" t="s">
        <v>93</v>
      </c>
      <c r="U7083" s="1" t="s">
        <v>53</v>
      </c>
      <c r="V7083" t="s">
        <v>29</v>
      </c>
      <c r="W7083"/>
      <c r="X7083" t="s">
        <v>30</v>
      </c>
    </row>
    <row r="7084" spans="2:24">
      <c r="B7084" s="2" t="s">
        <v>10769</v>
      </c>
      <c r="C7084" s="1">
        <v>8946043318</v>
      </c>
      <c r="D7084" s="1"/>
      <c r="E7084" s="1"/>
      <c r="F7084" s="1"/>
      <c r="G7084" s="1" t="s">
        <v>45</v>
      </c>
      <c r="H7084" s="1" t="s">
        <v>46</v>
      </c>
      <c r="I7084"/>
      <c r="J7084"/>
      <c r="K7084"/>
      <c r="L7084"/>
      <c r="M7084"/>
      <c r="N7084"/>
      <c r="O7084"/>
      <c r="Q7084" t="s">
        <v>25</v>
      </c>
      <c r="R7084" s="1" t="s">
        <v>10770</v>
      </c>
      <c r="S7084" s="1"/>
      <c r="T7084" s="1" t="s">
        <v>7347</v>
      </c>
      <c r="U7084" s="1" t="s">
        <v>179</v>
      </c>
      <c r="V7084" t="s">
        <v>29</v>
      </c>
      <c r="W7084"/>
      <c r="X7084" t="s">
        <v>30</v>
      </c>
    </row>
    <row r="7085" spans="2:24">
      <c r="B7085" s="2" t="s">
        <v>10771</v>
      </c>
      <c r="C7085" s="1">
        <v>7676666819</v>
      </c>
      <c r="D7085" s="1"/>
      <c r="E7085" s="1"/>
      <c r="F7085" s="1"/>
      <c r="G7085" s="1" t="s">
        <v>146</v>
      </c>
      <c r="H7085" s="1" t="s">
        <v>743</v>
      </c>
      <c r="I7085"/>
      <c r="J7085"/>
      <c r="K7085"/>
      <c r="L7085"/>
      <c r="M7085"/>
      <c r="N7085"/>
      <c r="O7085"/>
      <c r="Q7085" t="s">
        <v>25</v>
      </c>
      <c r="R7085" s="1" t="s">
        <v>10772</v>
      </c>
      <c r="S7085" s="1"/>
      <c r="T7085" s="1" t="s">
        <v>631</v>
      </c>
      <c r="U7085" s="1" t="s">
        <v>102</v>
      </c>
      <c r="V7085" t="s">
        <v>29</v>
      </c>
      <c r="W7085"/>
      <c r="X7085" t="s">
        <v>30</v>
      </c>
    </row>
    <row r="7086" spans="2:24">
      <c r="B7086" s="2" t="s">
        <v>10773</v>
      </c>
      <c r="C7086" s="1">
        <v>7869228811</v>
      </c>
      <c r="D7086" s="1"/>
      <c r="E7086" s="1"/>
      <c r="F7086" s="1"/>
      <c r="G7086" s="1" t="s">
        <v>72</v>
      </c>
      <c r="H7086" s="1" t="s">
        <v>92</v>
      </c>
      <c r="I7086"/>
      <c r="J7086"/>
      <c r="K7086"/>
      <c r="L7086"/>
      <c r="M7086"/>
      <c r="N7086"/>
      <c r="O7086"/>
      <c r="Q7086" t="s">
        <v>25</v>
      </c>
      <c r="R7086" s="1" t="s">
        <v>10774</v>
      </c>
      <c r="S7086" s="1"/>
      <c r="T7086" s="1" t="s">
        <v>10775</v>
      </c>
      <c r="U7086" s="1" t="s">
        <v>350</v>
      </c>
      <c r="V7086" t="s">
        <v>29</v>
      </c>
      <c r="W7086"/>
      <c r="X7086" t="s">
        <v>30</v>
      </c>
    </row>
    <row r="7087" spans="2:24">
      <c r="B7087" s="2" t="s">
        <v>10776</v>
      </c>
      <c r="C7087" s="1">
        <v>9820181760</v>
      </c>
      <c r="D7087" s="1"/>
      <c r="E7087" s="1"/>
      <c r="F7087" s="1"/>
      <c r="G7087" s="1" t="s">
        <v>230</v>
      </c>
      <c r="H7087" s="1" t="s">
        <v>247</v>
      </c>
      <c r="I7087"/>
      <c r="J7087"/>
      <c r="K7087"/>
      <c r="L7087"/>
      <c r="M7087"/>
      <c r="N7087"/>
      <c r="O7087"/>
      <c r="Q7087" t="s">
        <v>25</v>
      </c>
      <c r="R7087" s="1" t="s">
        <v>10777</v>
      </c>
      <c r="S7087" s="1"/>
      <c r="T7087" s="1" t="s">
        <v>457</v>
      </c>
      <c r="U7087" s="1" t="s">
        <v>33</v>
      </c>
      <c r="V7087" t="s">
        <v>29</v>
      </c>
      <c r="W7087"/>
      <c r="X7087" t="s">
        <v>30</v>
      </c>
    </row>
    <row r="7088" spans="2:24">
      <c r="B7088" s="2" t="s">
        <v>10778</v>
      </c>
      <c r="C7088" s="1">
        <v>9811929507</v>
      </c>
      <c r="D7088" s="1"/>
      <c r="E7088" s="1"/>
      <c r="F7088" s="1"/>
      <c r="G7088" s="1" t="s">
        <v>146</v>
      </c>
      <c r="H7088" s="1" t="s">
        <v>247</v>
      </c>
      <c r="I7088"/>
      <c r="J7088"/>
      <c r="K7088"/>
      <c r="L7088"/>
      <c r="M7088"/>
      <c r="N7088"/>
      <c r="O7088"/>
      <c r="Q7088" t="s">
        <v>25</v>
      </c>
      <c r="R7088" s="1" t="s">
        <v>10779</v>
      </c>
      <c r="S7088" s="1"/>
      <c r="T7088" s="1" t="s">
        <v>73</v>
      </c>
      <c r="U7088" s="1" t="s">
        <v>53</v>
      </c>
      <c r="V7088" t="s">
        <v>29</v>
      </c>
      <c r="W7088"/>
      <c r="X7088" t="s">
        <v>30</v>
      </c>
    </row>
    <row r="7089" spans="2:24">
      <c r="B7089" s="2" t="s">
        <v>10780</v>
      </c>
      <c r="C7089" s="1">
        <v>9975225779</v>
      </c>
      <c r="D7089" s="1"/>
      <c r="E7089" s="1"/>
      <c r="F7089" s="1"/>
      <c r="G7089" s="1" t="s">
        <v>146</v>
      </c>
      <c r="H7089" s="1" t="s">
        <v>247</v>
      </c>
      <c r="I7089"/>
      <c r="J7089"/>
      <c r="K7089"/>
      <c r="L7089"/>
      <c r="M7089"/>
      <c r="N7089"/>
      <c r="O7089"/>
      <c r="Q7089" t="s">
        <v>25</v>
      </c>
      <c r="R7089" s="1" t="s">
        <v>10781</v>
      </c>
      <c r="S7089" s="1"/>
      <c r="T7089" s="1" t="s">
        <v>1256</v>
      </c>
      <c r="U7089" s="1" t="s">
        <v>33</v>
      </c>
      <c r="V7089" t="s">
        <v>29</v>
      </c>
      <c r="W7089"/>
      <c r="X7089" t="s">
        <v>30</v>
      </c>
    </row>
    <row r="7090" spans="2:24">
      <c r="B7090" s="2" t="s">
        <v>10782</v>
      </c>
      <c r="C7090" s="1">
        <v>9711176805</v>
      </c>
      <c r="D7090" s="1"/>
      <c r="E7090" s="1"/>
      <c r="F7090" s="1"/>
      <c r="G7090" s="1" t="s">
        <v>146</v>
      </c>
      <c r="H7090" s="1" t="s">
        <v>247</v>
      </c>
      <c r="I7090"/>
      <c r="J7090"/>
      <c r="K7090"/>
      <c r="L7090"/>
      <c r="M7090"/>
      <c r="N7090"/>
      <c r="O7090"/>
      <c r="Q7090" t="s">
        <v>25</v>
      </c>
      <c r="R7090" s="1" t="s">
        <v>10783</v>
      </c>
      <c r="S7090" s="1"/>
      <c r="T7090" s="1" t="s">
        <v>39</v>
      </c>
      <c r="U7090" s="1" t="s">
        <v>28</v>
      </c>
      <c r="V7090" t="s">
        <v>29</v>
      </c>
      <c r="W7090"/>
      <c r="X7090" t="s">
        <v>30</v>
      </c>
    </row>
    <row r="7091" spans="2:24">
      <c r="B7091" s="2" t="s">
        <v>10784</v>
      </c>
      <c r="C7091" s="1">
        <v>9999037684</v>
      </c>
      <c r="D7091" s="1"/>
      <c r="E7091" s="1"/>
      <c r="F7091" s="1"/>
      <c r="G7091" s="1" t="s">
        <v>230</v>
      </c>
      <c r="H7091" s="1" t="s">
        <v>57</v>
      </c>
      <c r="I7091"/>
      <c r="J7091"/>
      <c r="K7091"/>
      <c r="L7091"/>
      <c r="M7091"/>
      <c r="N7091"/>
      <c r="O7091"/>
      <c r="Q7091" t="s">
        <v>25</v>
      </c>
      <c r="R7091" s="1" t="s">
        <v>10785</v>
      </c>
      <c r="S7091" s="1"/>
      <c r="T7091" s="1" t="s">
        <v>374</v>
      </c>
      <c r="U7091" s="1" t="s">
        <v>78</v>
      </c>
      <c r="V7091" t="s">
        <v>29</v>
      </c>
      <c r="W7091"/>
      <c r="X7091" t="s">
        <v>30</v>
      </c>
    </row>
    <row r="7092" spans="2:24">
      <c r="B7092" s="2" t="s">
        <v>10786</v>
      </c>
      <c r="C7092" s="1">
        <v>7500327500</v>
      </c>
      <c r="D7092" s="1"/>
      <c r="E7092" s="1"/>
      <c r="F7092" s="1"/>
      <c r="G7092" s="1" t="s">
        <v>72</v>
      </c>
      <c r="H7092" s="1" t="s">
        <v>46</v>
      </c>
      <c r="I7092"/>
      <c r="J7092"/>
      <c r="K7092"/>
      <c r="L7092"/>
      <c r="M7092"/>
      <c r="N7092"/>
      <c r="O7092"/>
      <c r="Q7092" t="s">
        <v>25</v>
      </c>
      <c r="R7092" s="1" t="s">
        <v>10787</v>
      </c>
      <c r="S7092" s="1"/>
      <c r="T7092" s="1" t="s">
        <v>93</v>
      </c>
      <c r="U7092" s="1" t="s">
        <v>53</v>
      </c>
      <c r="V7092" t="s">
        <v>29</v>
      </c>
      <c r="W7092"/>
      <c r="X7092" t="s">
        <v>30</v>
      </c>
    </row>
    <row r="7093" spans="2:24">
      <c r="B7093" s="2" t="s">
        <v>10788</v>
      </c>
      <c r="C7093" s="1">
        <v>9811044260</v>
      </c>
      <c r="D7093" s="1"/>
      <c r="E7093" s="1"/>
      <c r="F7093" s="1"/>
      <c r="G7093" s="1" t="s">
        <v>72</v>
      </c>
      <c r="H7093" s="1" t="s">
        <v>46</v>
      </c>
      <c r="I7093"/>
      <c r="J7093"/>
      <c r="K7093"/>
      <c r="L7093"/>
      <c r="M7093"/>
      <c r="N7093"/>
      <c r="O7093"/>
      <c r="Q7093" t="s">
        <v>25</v>
      </c>
      <c r="R7093" s="1" t="s">
        <v>10789</v>
      </c>
      <c r="S7093" s="1"/>
      <c r="T7093" s="1" t="s">
        <v>39</v>
      </c>
      <c r="U7093" s="1" t="s">
        <v>28</v>
      </c>
      <c r="V7093" t="s">
        <v>29</v>
      </c>
      <c r="W7093"/>
      <c r="X7093" t="s">
        <v>30</v>
      </c>
    </row>
    <row r="7094" spans="2:24">
      <c r="B7094" s="2" t="s">
        <v>10790</v>
      </c>
      <c r="C7094" s="1"/>
      <c r="D7094" s="1"/>
      <c r="E7094" s="1"/>
      <c r="F7094" s="1"/>
      <c r="G7094" s="1" t="s">
        <v>146</v>
      </c>
      <c r="H7094" s="1" t="s">
        <v>476</v>
      </c>
      <c r="I7094"/>
      <c r="J7094"/>
      <c r="K7094"/>
      <c r="L7094"/>
      <c r="M7094"/>
      <c r="N7094"/>
      <c r="O7094"/>
      <c r="Q7094" t="s">
        <v>25</v>
      </c>
      <c r="R7094" s="1" t="s">
        <v>10791</v>
      </c>
      <c r="S7094" s="1"/>
      <c r="T7094" s="1" t="s">
        <v>614</v>
      </c>
      <c r="U7094" s="1" t="s">
        <v>70</v>
      </c>
      <c r="V7094" t="s">
        <v>29</v>
      </c>
      <c r="W7094"/>
      <c r="X7094" t="s">
        <v>30</v>
      </c>
    </row>
    <row r="7095" spans="2:24">
      <c r="B7095" s="2" t="s">
        <v>10792</v>
      </c>
      <c r="C7095" s="1">
        <v>9958092789</v>
      </c>
      <c r="D7095" s="1"/>
      <c r="E7095" s="1"/>
      <c r="F7095" s="1"/>
      <c r="G7095" s="1" t="s">
        <v>56</v>
      </c>
      <c r="H7095" s="1" t="s">
        <v>46</v>
      </c>
      <c r="I7095"/>
      <c r="J7095"/>
      <c r="K7095"/>
      <c r="L7095"/>
      <c r="M7095"/>
      <c r="N7095"/>
      <c r="O7095"/>
      <c r="Q7095" t="s">
        <v>25</v>
      </c>
      <c r="R7095" s="1" t="s">
        <v>10793</v>
      </c>
      <c r="S7095" s="1"/>
      <c r="T7095" s="1" t="s">
        <v>423</v>
      </c>
      <c r="U7095" s="1" t="s">
        <v>28</v>
      </c>
      <c r="V7095" t="s">
        <v>29</v>
      </c>
      <c r="W7095"/>
      <c r="X7095" t="s">
        <v>30</v>
      </c>
    </row>
    <row r="7096" spans="2:24">
      <c r="B7096" s="2" t="s">
        <v>10794</v>
      </c>
      <c r="C7096" s="1">
        <v>9997405122</v>
      </c>
      <c r="D7096" s="1"/>
      <c r="E7096" s="1"/>
      <c r="F7096" s="1"/>
      <c r="G7096" s="1" t="s">
        <v>146</v>
      </c>
      <c r="H7096" s="1" t="s">
        <v>331</v>
      </c>
      <c r="I7096"/>
      <c r="J7096"/>
      <c r="K7096"/>
      <c r="L7096"/>
      <c r="M7096"/>
      <c r="N7096"/>
      <c r="O7096"/>
      <c r="Q7096" t="s">
        <v>25</v>
      </c>
      <c r="R7096" s="1" t="s">
        <v>10795</v>
      </c>
      <c r="S7096" s="1"/>
      <c r="T7096" s="1" t="s">
        <v>6447</v>
      </c>
      <c r="U7096" s="1" t="s">
        <v>28</v>
      </c>
      <c r="V7096" t="s">
        <v>29</v>
      </c>
      <c r="W7096"/>
      <c r="X7096" t="s">
        <v>30</v>
      </c>
    </row>
    <row r="7097" spans="2:24">
      <c r="B7097" s="2" t="s">
        <v>10796</v>
      </c>
      <c r="C7097" s="1">
        <v>9155433725</v>
      </c>
      <c r="D7097" s="1"/>
      <c r="E7097" s="1"/>
      <c r="F7097" s="1"/>
      <c r="G7097" s="1" t="s">
        <v>56</v>
      </c>
      <c r="H7097" s="1" t="s">
        <v>46</v>
      </c>
      <c r="I7097"/>
      <c r="J7097"/>
      <c r="K7097"/>
      <c r="L7097"/>
      <c r="M7097"/>
      <c r="N7097"/>
      <c r="O7097"/>
      <c r="Q7097" t="s">
        <v>25</v>
      </c>
      <c r="R7097" s="1" t="s">
        <v>10797</v>
      </c>
      <c r="S7097" s="1"/>
      <c r="T7097" s="1" t="s">
        <v>10798</v>
      </c>
      <c r="U7097" s="1" t="s">
        <v>284</v>
      </c>
      <c r="V7097" t="s">
        <v>29</v>
      </c>
      <c r="W7097"/>
      <c r="X7097" t="s">
        <v>30</v>
      </c>
    </row>
    <row r="7098" spans="2:24">
      <c r="B7098" s="2" t="s">
        <v>10799</v>
      </c>
      <c r="C7098" s="1">
        <v>7983021958</v>
      </c>
      <c r="D7098" s="1"/>
      <c r="E7098" s="1"/>
      <c r="F7098" s="1"/>
      <c r="G7098" s="1" t="s">
        <v>2849</v>
      </c>
      <c r="H7098" s="1" t="s">
        <v>46</v>
      </c>
      <c r="I7098"/>
      <c r="J7098"/>
      <c r="K7098"/>
      <c r="L7098"/>
      <c r="M7098"/>
      <c r="N7098"/>
      <c r="O7098"/>
      <c r="Q7098" t="s">
        <v>25</v>
      </c>
      <c r="R7098" s="1" t="s">
        <v>10800</v>
      </c>
      <c r="S7098" s="1"/>
      <c r="T7098" s="1" t="s">
        <v>423</v>
      </c>
      <c r="U7098" s="1" t="s">
        <v>28</v>
      </c>
      <c r="V7098" t="s">
        <v>29</v>
      </c>
      <c r="W7098"/>
      <c r="X7098" t="s">
        <v>30</v>
      </c>
    </row>
    <row r="7099" spans="2:24">
      <c r="B7099" s="2" t="s">
        <v>10801</v>
      </c>
      <c r="C7099" s="1">
        <v>9999318999</v>
      </c>
      <c r="D7099" s="1"/>
      <c r="E7099" s="1"/>
      <c r="F7099" s="1"/>
      <c r="G7099" s="1" t="s">
        <v>72</v>
      </c>
      <c r="H7099" s="1" t="s">
        <v>57</v>
      </c>
      <c r="I7099"/>
      <c r="J7099"/>
      <c r="K7099"/>
      <c r="L7099"/>
      <c r="M7099"/>
      <c r="N7099"/>
      <c r="O7099"/>
      <c r="Q7099" t="s">
        <v>25</v>
      </c>
      <c r="R7099" s="1" t="s">
        <v>10802</v>
      </c>
      <c r="S7099" s="1"/>
      <c r="T7099" s="1" t="s">
        <v>301</v>
      </c>
      <c r="U7099" s="1" t="s">
        <v>53</v>
      </c>
      <c r="V7099" t="s">
        <v>29</v>
      </c>
      <c r="W7099"/>
      <c r="X7099" t="s">
        <v>30</v>
      </c>
    </row>
    <row r="7100" spans="2:24">
      <c r="B7100" s="2" t="s">
        <v>10803</v>
      </c>
      <c r="C7100" s="1">
        <v>9459046038</v>
      </c>
      <c r="D7100" s="1"/>
      <c r="E7100" s="1"/>
      <c r="F7100" s="1"/>
      <c r="G7100" s="1" t="s">
        <v>45</v>
      </c>
      <c r="H7100" s="1" t="s">
        <v>409</v>
      </c>
      <c r="I7100"/>
      <c r="J7100"/>
      <c r="K7100"/>
      <c r="L7100"/>
      <c r="M7100"/>
      <c r="N7100"/>
      <c r="O7100"/>
      <c r="Q7100" t="s">
        <v>25</v>
      </c>
      <c r="R7100" s="1" t="s">
        <v>10804</v>
      </c>
      <c r="S7100" s="1"/>
      <c r="T7100" s="1" t="s">
        <v>1502</v>
      </c>
      <c r="U7100" s="1" t="s">
        <v>477</v>
      </c>
      <c r="V7100" t="s">
        <v>29</v>
      </c>
      <c r="W7100"/>
      <c r="X7100" t="s">
        <v>30</v>
      </c>
    </row>
    <row r="7101" spans="2:24">
      <c r="B7101" s="2" t="s">
        <v>10805</v>
      </c>
      <c r="C7101" s="1">
        <v>9711711702</v>
      </c>
      <c r="D7101" s="1"/>
      <c r="E7101" s="1"/>
      <c r="F7101" s="1"/>
      <c r="G7101" s="1" t="s">
        <v>72</v>
      </c>
      <c r="H7101" s="1" t="s">
        <v>46</v>
      </c>
      <c r="I7101"/>
      <c r="J7101"/>
      <c r="K7101"/>
      <c r="L7101"/>
      <c r="M7101"/>
      <c r="N7101"/>
      <c r="O7101"/>
      <c r="Q7101" t="s">
        <v>25</v>
      </c>
      <c r="R7101" s="1" t="s">
        <v>10806</v>
      </c>
      <c r="S7101" s="1"/>
      <c r="T7101" s="1" t="s">
        <v>155</v>
      </c>
      <c r="U7101" s="1" t="s">
        <v>90</v>
      </c>
      <c r="V7101" t="s">
        <v>29</v>
      </c>
      <c r="W7101"/>
      <c r="X7101" t="s">
        <v>30</v>
      </c>
    </row>
    <row r="7102" spans="2:24">
      <c r="B7102" s="2" t="s">
        <v>10807</v>
      </c>
      <c r="C7102" s="1">
        <v>9761898159</v>
      </c>
      <c r="D7102" s="1"/>
      <c r="E7102" s="1"/>
      <c r="F7102" s="1"/>
      <c r="G7102" s="1" t="s">
        <v>72</v>
      </c>
      <c r="H7102" s="1" t="s">
        <v>46</v>
      </c>
      <c r="I7102"/>
      <c r="J7102"/>
      <c r="K7102"/>
      <c r="L7102"/>
      <c r="M7102"/>
      <c r="N7102"/>
      <c r="O7102"/>
      <c r="Q7102" t="s">
        <v>25</v>
      </c>
      <c r="R7102" s="1" t="s">
        <v>10808</v>
      </c>
      <c r="S7102" s="1"/>
      <c r="T7102" s="1" t="s">
        <v>286</v>
      </c>
      <c r="U7102" s="1" t="s">
        <v>28</v>
      </c>
      <c r="V7102" t="s">
        <v>29</v>
      </c>
      <c r="W7102"/>
      <c r="X7102" t="s">
        <v>30</v>
      </c>
    </row>
    <row r="7103" spans="2:24">
      <c r="B7103" s="2" t="s">
        <v>10809</v>
      </c>
      <c r="C7103" s="1">
        <v>9711218786</v>
      </c>
      <c r="D7103" s="1"/>
      <c r="E7103" s="1"/>
      <c r="F7103" s="1"/>
      <c r="G7103" s="1" t="s">
        <v>146</v>
      </c>
      <c r="H7103" s="1" t="s">
        <v>476</v>
      </c>
      <c r="I7103"/>
      <c r="J7103"/>
      <c r="K7103"/>
      <c r="L7103"/>
      <c r="M7103"/>
      <c r="N7103"/>
      <c r="O7103"/>
      <c r="Q7103" t="s">
        <v>25</v>
      </c>
      <c r="R7103" s="1" t="s">
        <v>10810</v>
      </c>
      <c r="S7103" s="1"/>
      <c r="T7103" s="1" t="s">
        <v>93</v>
      </c>
      <c r="U7103" s="1" t="s">
        <v>53</v>
      </c>
      <c r="V7103" t="s">
        <v>29</v>
      </c>
      <c r="W7103"/>
      <c r="X7103" t="s">
        <v>30</v>
      </c>
    </row>
    <row r="7104" spans="2:24">
      <c r="B7104" s="2" t="s">
        <v>10811</v>
      </c>
      <c r="C7104" s="1">
        <v>9314494017</v>
      </c>
      <c r="D7104" s="1"/>
      <c r="E7104" s="1"/>
      <c r="F7104" s="1"/>
      <c r="G7104" s="1" t="s">
        <v>2644</v>
      </c>
      <c r="H7104" s="1" t="s">
        <v>46</v>
      </c>
      <c r="I7104"/>
      <c r="J7104"/>
      <c r="K7104"/>
      <c r="L7104"/>
      <c r="M7104"/>
      <c r="N7104"/>
      <c r="O7104"/>
      <c r="Q7104" t="s">
        <v>25</v>
      </c>
      <c r="R7104" s="1"/>
      <c r="S7104" s="1"/>
      <c r="T7104" s="1" t="s">
        <v>128</v>
      </c>
      <c r="U7104" s="1" t="s">
        <v>43</v>
      </c>
      <c r="V7104" t="s">
        <v>29</v>
      </c>
      <c r="W7104"/>
      <c r="X7104" t="s">
        <v>30</v>
      </c>
    </row>
    <row r="7105" spans="2:24">
      <c r="B7105" s="2" t="s">
        <v>10812</v>
      </c>
      <c r="C7105" s="1">
        <v>9838886633</v>
      </c>
      <c r="D7105" s="1"/>
      <c r="E7105" s="1"/>
      <c r="F7105" s="1"/>
      <c r="G7105" s="1" t="s">
        <v>146</v>
      </c>
      <c r="H7105" s="1" t="s">
        <v>331</v>
      </c>
      <c r="I7105"/>
      <c r="J7105"/>
      <c r="K7105"/>
      <c r="L7105"/>
      <c r="M7105"/>
      <c r="N7105"/>
      <c r="O7105"/>
      <c r="Q7105" t="s">
        <v>25</v>
      </c>
      <c r="R7105" s="1" t="s">
        <v>10813</v>
      </c>
      <c r="S7105" s="1"/>
      <c r="T7105" s="1" t="s">
        <v>333</v>
      </c>
      <c r="U7105" s="1" t="s">
        <v>28</v>
      </c>
      <c r="V7105" t="s">
        <v>29</v>
      </c>
      <c r="W7105"/>
      <c r="X7105" t="s">
        <v>30</v>
      </c>
    </row>
    <row r="7106" spans="2:24">
      <c r="B7106" s="2" t="s">
        <v>10814</v>
      </c>
      <c r="C7106" s="1">
        <v>7061147559</v>
      </c>
      <c r="D7106" s="1"/>
      <c r="E7106" s="1"/>
      <c r="F7106" s="1"/>
      <c r="G7106" s="1" t="s">
        <v>72</v>
      </c>
      <c r="H7106" s="1" t="s">
        <v>57</v>
      </c>
      <c r="I7106"/>
      <c r="J7106"/>
      <c r="K7106"/>
      <c r="L7106"/>
      <c r="M7106"/>
      <c r="N7106"/>
      <c r="O7106"/>
      <c r="Q7106" t="s">
        <v>25</v>
      </c>
      <c r="R7106" s="1" t="s">
        <v>10815</v>
      </c>
      <c r="S7106" s="1"/>
      <c r="T7106" s="1" t="s">
        <v>423</v>
      </c>
      <c r="U7106" s="1" t="s">
        <v>28</v>
      </c>
      <c r="V7106" t="s">
        <v>29</v>
      </c>
      <c r="W7106"/>
      <c r="X7106" t="s">
        <v>30</v>
      </c>
    </row>
    <row r="7107" spans="2:24">
      <c r="B7107" s="2" t="s">
        <v>10816</v>
      </c>
      <c r="C7107" s="1">
        <v>9979063150</v>
      </c>
      <c r="D7107" s="1"/>
      <c r="E7107" s="1"/>
      <c r="F7107" s="1"/>
      <c r="G7107" s="1" t="s">
        <v>45</v>
      </c>
      <c r="H7107" s="1" t="s">
        <v>57</v>
      </c>
      <c r="I7107"/>
      <c r="J7107"/>
      <c r="K7107"/>
      <c r="L7107"/>
      <c r="M7107"/>
      <c r="N7107"/>
      <c r="O7107"/>
      <c r="Q7107" t="s">
        <v>25</v>
      </c>
      <c r="R7107" s="1" t="s">
        <v>10817</v>
      </c>
      <c r="S7107" s="1"/>
      <c r="T7107" s="1" t="s">
        <v>2454</v>
      </c>
      <c r="U7107" s="1" t="s">
        <v>116</v>
      </c>
      <c r="V7107" t="s">
        <v>29</v>
      </c>
      <c r="W7107"/>
      <c r="X7107" t="s">
        <v>30</v>
      </c>
    </row>
    <row r="7108" spans="2:24">
      <c r="B7108" s="2" t="s">
        <v>10818</v>
      </c>
      <c r="C7108" s="1">
        <v>9051563611</v>
      </c>
      <c r="D7108" s="1"/>
      <c r="E7108" s="1"/>
      <c r="F7108" s="1"/>
      <c r="G7108" s="1" t="s">
        <v>45</v>
      </c>
      <c r="H7108" s="1" t="s">
        <v>409</v>
      </c>
      <c r="I7108"/>
      <c r="J7108"/>
      <c r="K7108"/>
      <c r="L7108"/>
      <c r="M7108"/>
      <c r="N7108"/>
      <c r="O7108"/>
      <c r="Q7108" t="s">
        <v>25</v>
      </c>
      <c r="R7108" s="1" t="s">
        <v>10819</v>
      </c>
      <c r="S7108" s="1"/>
      <c r="T7108" s="1" t="s">
        <v>5000</v>
      </c>
      <c r="U7108" s="1" t="s">
        <v>70</v>
      </c>
      <c r="V7108" t="s">
        <v>29</v>
      </c>
      <c r="W7108"/>
      <c r="X7108" t="s">
        <v>30</v>
      </c>
    </row>
    <row r="7109" spans="2:24">
      <c r="B7109" s="2" t="s">
        <v>10820</v>
      </c>
      <c r="C7109" s="1">
        <v>9966555820</v>
      </c>
      <c r="D7109" s="1"/>
      <c r="E7109" s="1"/>
      <c r="F7109" s="1"/>
      <c r="G7109" s="1" t="s">
        <v>45</v>
      </c>
      <c r="H7109" s="1" t="s">
        <v>331</v>
      </c>
      <c r="I7109"/>
      <c r="J7109"/>
      <c r="K7109"/>
      <c r="L7109"/>
      <c r="M7109"/>
      <c r="N7109"/>
      <c r="O7109"/>
      <c r="Q7109" t="s">
        <v>25</v>
      </c>
      <c r="R7109" s="1"/>
      <c r="S7109" s="1"/>
      <c r="T7109" s="1" t="s">
        <v>184</v>
      </c>
      <c r="U7109" s="1" t="s">
        <v>185</v>
      </c>
      <c r="V7109" t="s">
        <v>29</v>
      </c>
      <c r="W7109"/>
      <c r="X7109" t="s">
        <v>30</v>
      </c>
    </row>
    <row r="7110" spans="2:24">
      <c r="B7110" s="2" t="s">
        <v>10821</v>
      </c>
      <c r="C7110" s="1">
        <v>9024869908</v>
      </c>
      <c r="D7110" s="1"/>
      <c r="E7110" s="1"/>
      <c r="F7110" s="1"/>
      <c r="G7110" s="1" t="s">
        <v>72</v>
      </c>
      <c r="H7110" s="1" t="s">
        <v>46</v>
      </c>
      <c r="I7110"/>
      <c r="J7110"/>
      <c r="K7110"/>
      <c r="L7110"/>
      <c r="M7110"/>
      <c r="N7110"/>
      <c r="O7110"/>
      <c r="Q7110" t="s">
        <v>25</v>
      </c>
      <c r="R7110" s="1" t="s">
        <v>10822</v>
      </c>
      <c r="S7110" s="1"/>
      <c r="T7110" s="1" t="s">
        <v>128</v>
      </c>
      <c r="U7110" s="1" t="s">
        <v>43</v>
      </c>
      <c r="V7110" t="s">
        <v>29</v>
      </c>
      <c r="W7110"/>
      <c r="X7110" t="s">
        <v>30</v>
      </c>
    </row>
    <row r="7111" spans="2:24">
      <c r="B7111" s="2" t="s">
        <v>10823</v>
      </c>
      <c r="C7111" s="1">
        <v>9796331243</v>
      </c>
      <c r="D7111" s="1"/>
      <c r="E7111" s="1"/>
      <c r="F7111" s="1"/>
      <c r="G7111" s="1" t="s">
        <v>45</v>
      </c>
      <c r="H7111" s="1" t="s">
        <v>409</v>
      </c>
      <c r="I7111"/>
      <c r="J7111"/>
      <c r="K7111"/>
      <c r="L7111"/>
      <c r="M7111"/>
      <c r="N7111"/>
      <c r="O7111"/>
      <c r="Q7111" t="s">
        <v>25</v>
      </c>
      <c r="R7111" s="1" t="s">
        <v>10824</v>
      </c>
      <c r="S7111" s="1"/>
      <c r="T7111" s="1" t="s">
        <v>147</v>
      </c>
      <c r="U7111" s="1" t="s">
        <v>148</v>
      </c>
      <c r="V7111" t="s">
        <v>29</v>
      </c>
      <c r="W7111"/>
      <c r="X7111" t="s">
        <v>30</v>
      </c>
    </row>
    <row r="7112" spans="2:24">
      <c r="B7112" s="2" t="s">
        <v>10825</v>
      </c>
      <c r="C7112" s="1">
        <v>8073151120</v>
      </c>
      <c r="D7112" s="1"/>
      <c r="E7112" s="1"/>
      <c r="F7112" s="1"/>
      <c r="G7112" s="1" t="s">
        <v>146</v>
      </c>
      <c r="H7112" s="1" t="s">
        <v>331</v>
      </c>
      <c r="I7112"/>
      <c r="J7112"/>
      <c r="K7112"/>
      <c r="L7112"/>
      <c r="M7112"/>
      <c r="N7112"/>
      <c r="O7112"/>
      <c r="Q7112" t="s">
        <v>25</v>
      </c>
      <c r="R7112" s="1" t="s">
        <v>10826</v>
      </c>
      <c r="S7112" s="1"/>
      <c r="T7112" s="1" t="s">
        <v>10827</v>
      </c>
      <c r="U7112" s="1" t="s">
        <v>102</v>
      </c>
      <c r="V7112" t="s">
        <v>29</v>
      </c>
      <c r="W7112"/>
      <c r="X7112" t="s">
        <v>30</v>
      </c>
    </row>
    <row r="7113" spans="2:24">
      <c r="B7113" s="2" t="s">
        <v>10828</v>
      </c>
      <c r="C7113" s="1">
        <v>9048866766</v>
      </c>
      <c r="D7113" s="1"/>
      <c r="E7113" s="1"/>
      <c r="F7113" s="1"/>
      <c r="G7113" s="1" t="s">
        <v>45</v>
      </c>
      <c r="H7113" s="1" t="s">
        <v>46</v>
      </c>
      <c r="I7113"/>
      <c r="J7113"/>
      <c r="K7113"/>
      <c r="L7113"/>
      <c r="M7113"/>
      <c r="N7113"/>
      <c r="O7113"/>
      <c r="Q7113" t="s">
        <v>25</v>
      </c>
      <c r="R7113" s="1" t="s">
        <v>10829</v>
      </c>
      <c r="S7113" s="1"/>
      <c r="T7113" s="1" t="s">
        <v>792</v>
      </c>
      <c r="U7113" s="1" t="s">
        <v>60</v>
      </c>
      <c r="V7113" t="s">
        <v>29</v>
      </c>
      <c r="W7113"/>
      <c r="X7113" t="s">
        <v>30</v>
      </c>
    </row>
    <row r="7114" spans="2:24">
      <c r="B7114" s="2" t="s">
        <v>10830</v>
      </c>
      <c r="C7114" s="1">
        <v>7405366796</v>
      </c>
      <c r="D7114" s="1"/>
      <c r="E7114" s="1"/>
      <c r="F7114" s="1"/>
      <c r="G7114" s="1" t="s">
        <v>45</v>
      </c>
      <c r="H7114" s="1" t="s">
        <v>57</v>
      </c>
      <c r="I7114"/>
      <c r="J7114"/>
      <c r="K7114"/>
      <c r="L7114"/>
      <c r="M7114"/>
      <c r="N7114"/>
      <c r="O7114"/>
      <c r="Q7114" t="s">
        <v>25</v>
      </c>
      <c r="R7114" s="1" t="s">
        <v>10831</v>
      </c>
      <c r="S7114" s="1"/>
      <c r="T7114" s="1" t="s">
        <v>631</v>
      </c>
      <c r="U7114" s="1" t="s">
        <v>102</v>
      </c>
      <c r="V7114" t="s">
        <v>29</v>
      </c>
      <c r="W7114"/>
      <c r="X7114" t="s">
        <v>30</v>
      </c>
    </row>
    <row r="7115" spans="2:24">
      <c r="B7115" s="2" t="s">
        <v>10832</v>
      </c>
      <c r="C7115" s="1">
        <v>9935903089</v>
      </c>
      <c r="D7115" s="1"/>
      <c r="E7115" s="1"/>
      <c r="F7115" s="1"/>
      <c r="G7115" s="1" t="s">
        <v>45</v>
      </c>
      <c r="H7115" s="1" t="s">
        <v>57</v>
      </c>
      <c r="I7115"/>
      <c r="J7115"/>
      <c r="K7115"/>
      <c r="L7115"/>
      <c r="M7115"/>
      <c r="N7115"/>
      <c r="O7115"/>
      <c r="Q7115" t="s">
        <v>25</v>
      </c>
      <c r="R7115" s="1" t="s">
        <v>10833</v>
      </c>
      <c r="S7115" s="1"/>
      <c r="T7115" s="1" t="s">
        <v>533</v>
      </c>
      <c r="U7115" s="1" t="s">
        <v>28</v>
      </c>
      <c r="V7115" t="s">
        <v>29</v>
      </c>
      <c r="W7115"/>
      <c r="X7115" t="s">
        <v>30</v>
      </c>
    </row>
    <row r="7116" spans="2:24">
      <c r="B7116" s="2" t="s">
        <v>10834</v>
      </c>
      <c r="C7116" s="1">
        <v>8607414609</v>
      </c>
      <c r="D7116" s="1"/>
      <c r="E7116" s="1"/>
      <c r="F7116" s="1"/>
      <c r="G7116" s="1" t="s">
        <v>146</v>
      </c>
      <c r="H7116" s="1" t="s">
        <v>476</v>
      </c>
      <c r="I7116"/>
      <c r="J7116"/>
      <c r="K7116"/>
      <c r="L7116"/>
      <c r="M7116"/>
      <c r="N7116"/>
      <c r="O7116"/>
      <c r="Q7116" t="s">
        <v>25</v>
      </c>
      <c r="R7116" s="1" t="s">
        <v>10835</v>
      </c>
      <c r="S7116" s="1"/>
      <c r="T7116" s="1" t="s">
        <v>363</v>
      </c>
      <c r="U7116" s="1" t="s">
        <v>78</v>
      </c>
      <c r="V7116" t="s">
        <v>29</v>
      </c>
      <c r="W7116"/>
      <c r="X7116" t="s">
        <v>30</v>
      </c>
    </row>
    <row r="7117" spans="2:24">
      <c r="B7117" s="2" t="s">
        <v>10836</v>
      </c>
      <c r="C7117" s="1">
        <v>8828636385</v>
      </c>
      <c r="D7117" s="1"/>
      <c r="E7117" s="1"/>
      <c r="F7117" s="1"/>
      <c r="G7117" s="1" t="s">
        <v>45</v>
      </c>
      <c r="H7117" s="1" t="s">
        <v>92</v>
      </c>
      <c r="I7117"/>
      <c r="J7117"/>
      <c r="K7117"/>
      <c r="L7117"/>
      <c r="M7117"/>
      <c r="N7117"/>
      <c r="O7117"/>
      <c r="Q7117" t="s">
        <v>25</v>
      </c>
      <c r="R7117" s="1" t="s">
        <v>10837</v>
      </c>
      <c r="S7117" s="1"/>
      <c r="T7117" s="1" t="s">
        <v>211</v>
      </c>
      <c r="U7117" s="1" t="s">
        <v>33</v>
      </c>
      <c r="V7117" t="s">
        <v>29</v>
      </c>
      <c r="W7117"/>
      <c r="X7117" t="s">
        <v>30</v>
      </c>
    </row>
    <row r="7118" spans="2:24">
      <c r="B7118" s="2" t="s">
        <v>10838</v>
      </c>
      <c r="C7118" s="1">
        <v>9811090468</v>
      </c>
      <c r="D7118" s="1"/>
      <c r="E7118" s="1"/>
      <c r="F7118" s="1"/>
      <c r="G7118" s="1" t="s">
        <v>230</v>
      </c>
      <c r="H7118" s="1" t="s">
        <v>331</v>
      </c>
      <c r="I7118"/>
      <c r="J7118"/>
      <c r="K7118"/>
      <c r="L7118"/>
      <c r="M7118"/>
      <c r="N7118"/>
      <c r="O7118"/>
      <c r="Q7118" t="s">
        <v>25</v>
      </c>
      <c r="R7118" s="1" t="s">
        <v>10839</v>
      </c>
      <c r="S7118" s="1"/>
      <c r="T7118" s="1" t="s">
        <v>39</v>
      </c>
      <c r="U7118" s="1" t="s">
        <v>28</v>
      </c>
      <c r="V7118" t="s">
        <v>29</v>
      </c>
      <c r="W7118"/>
      <c r="X7118" t="s">
        <v>30</v>
      </c>
    </row>
    <row r="7119" spans="2:24">
      <c r="B7119" s="2" t="s">
        <v>10840</v>
      </c>
      <c r="C7119" s="1">
        <f>917264890297</f>
        <v>917264890297</v>
      </c>
      <c r="D7119" s="1"/>
      <c r="E7119" s="1"/>
      <c r="F7119" s="1"/>
      <c r="G7119" s="1" t="s">
        <v>45</v>
      </c>
      <c r="H7119" s="1" t="s">
        <v>57</v>
      </c>
      <c r="I7119"/>
      <c r="J7119"/>
      <c r="K7119"/>
      <c r="L7119"/>
      <c r="M7119"/>
      <c r="N7119"/>
      <c r="O7119"/>
      <c r="Q7119" t="s">
        <v>25</v>
      </c>
      <c r="R7119" s="1" t="s">
        <v>10841</v>
      </c>
      <c r="S7119" s="1"/>
      <c r="T7119" s="1" t="s">
        <v>3792</v>
      </c>
      <c r="U7119" s="1" t="s">
        <v>33</v>
      </c>
      <c r="V7119" t="s">
        <v>29</v>
      </c>
      <c r="W7119"/>
      <c r="X7119" t="s">
        <v>30</v>
      </c>
    </row>
    <row r="7120" spans="2:24">
      <c r="B7120" s="2" t="s">
        <v>10842</v>
      </c>
      <c r="C7120" s="1"/>
      <c r="D7120" s="1"/>
      <c r="E7120" s="1"/>
      <c r="F7120" s="1"/>
      <c r="G7120" s="1" t="s">
        <v>199</v>
      </c>
      <c r="H7120" s="1" t="s">
        <v>46</v>
      </c>
      <c r="I7120"/>
      <c r="J7120"/>
      <c r="K7120"/>
      <c r="L7120"/>
      <c r="M7120"/>
      <c r="N7120"/>
      <c r="O7120"/>
      <c r="Q7120" t="s">
        <v>25</v>
      </c>
      <c r="R7120" s="1" t="s">
        <v>10843</v>
      </c>
      <c r="S7120" s="1"/>
      <c r="T7120" s="1" t="s">
        <v>84</v>
      </c>
      <c r="U7120" s="1" t="s">
        <v>53</v>
      </c>
      <c r="V7120" t="s">
        <v>29</v>
      </c>
      <c r="W7120"/>
      <c r="X7120" t="s">
        <v>30</v>
      </c>
    </row>
    <row r="7121" spans="2:24">
      <c r="B7121" s="2" t="s">
        <v>10844</v>
      </c>
      <c r="C7121" s="1">
        <v>9896365784</v>
      </c>
      <c r="D7121" s="1"/>
      <c r="E7121" s="1"/>
      <c r="F7121" s="1"/>
      <c r="G7121" s="1" t="s">
        <v>45</v>
      </c>
      <c r="H7121" s="1" t="s">
        <v>331</v>
      </c>
      <c r="I7121"/>
      <c r="J7121"/>
      <c r="K7121"/>
      <c r="L7121"/>
      <c r="M7121"/>
      <c r="N7121"/>
      <c r="O7121"/>
      <c r="Q7121" t="s">
        <v>25</v>
      </c>
      <c r="R7121" s="1" t="s">
        <v>10845</v>
      </c>
      <c r="S7121" s="1"/>
      <c r="T7121" s="1" t="s">
        <v>363</v>
      </c>
      <c r="U7121" s="1" t="s">
        <v>78</v>
      </c>
      <c r="V7121" t="s">
        <v>29</v>
      </c>
      <c r="W7121"/>
      <c r="X7121" t="s">
        <v>30</v>
      </c>
    </row>
    <row r="7122" spans="2:24">
      <c r="B7122" s="2" t="s">
        <v>10846</v>
      </c>
      <c r="C7122" s="1">
        <v>7501818400</v>
      </c>
      <c r="D7122" s="1"/>
      <c r="E7122" s="1"/>
      <c r="F7122" s="1"/>
      <c r="G7122" s="1" t="s">
        <v>510</v>
      </c>
      <c r="H7122" s="1" t="s">
        <v>231</v>
      </c>
      <c r="I7122"/>
      <c r="J7122"/>
      <c r="K7122"/>
      <c r="L7122"/>
      <c r="M7122"/>
      <c r="N7122"/>
      <c r="O7122"/>
      <c r="Q7122" t="s">
        <v>25</v>
      </c>
      <c r="R7122" s="1" t="s">
        <v>10847</v>
      </c>
      <c r="S7122" s="1"/>
      <c r="T7122" s="1" t="s">
        <v>10848</v>
      </c>
      <c r="U7122" s="1" t="s">
        <v>70</v>
      </c>
      <c r="V7122" t="s">
        <v>29</v>
      </c>
      <c r="W7122"/>
      <c r="X7122" t="s">
        <v>30</v>
      </c>
    </row>
    <row r="7123" spans="2:24">
      <c r="B7123" s="2" t="s">
        <v>10849</v>
      </c>
      <c r="C7123" s="1">
        <v>7503710919</v>
      </c>
      <c r="D7123" s="1"/>
      <c r="E7123" s="1"/>
      <c r="F7123" s="1"/>
      <c r="G7123" s="1" t="s">
        <v>230</v>
      </c>
      <c r="H7123" s="1" t="s">
        <v>46</v>
      </c>
      <c r="I7123"/>
      <c r="J7123"/>
      <c r="K7123"/>
      <c r="L7123"/>
      <c r="M7123"/>
      <c r="N7123"/>
      <c r="O7123"/>
      <c r="Q7123" t="s">
        <v>25</v>
      </c>
      <c r="R7123" s="1" t="s">
        <v>10850</v>
      </c>
      <c r="S7123" s="1"/>
      <c r="T7123" s="1" t="s">
        <v>301</v>
      </c>
      <c r="U7123" s="1" t="s">
        <v>53</v>
      </c>
      <c r="V7123" t="s">
        <v>29</v>
      </c>
      <c r="W7123"/>
      <c r="X7123" t="s">
        <v>30</v>
      </c>
    </row>
    <row r="7124" spans="2:24">
      <c r="B7124" s="2" t="s">
        <v>10851</v>
      </c>
      <c r="C7124" s="1">
        <v>9811122992</v>
      </c>
      <c r="D7124" s="1"/>
      <c r="E7124" s="1"/>
      <c r="F7124" s="1"/>
      <c r="G7124" s="1" t="s">
        <v>56</v>
      </c>
      <c r="H7124" s="1" t="s">
        <v>247</v>
      </c>
      <c r="I7124"/>
      <c r="J7124"/>
      <c r="K7124"/>
      <c r="L7124"/>
      <c r="M7124"/>
      <c r="N7124"/>
      <c r="O7124"/>
      <c r="Q7124" t="s">
        <v>25</v>
      </c>
      <c r="R7124" s="1" t="s">
        <v>10852</v>
      </c>
      <c r="S7124" s="1"/>
      <c r="T7124" s="1" t="s">
        <v>423</v>
      </c>
      <c r="U7124" s="1" t="s">
        <v>28</v>
      </c>
      <c r="V7124" t="s">
        <v>29</v>
      </c>
      <c r="W7124"/>
      <c r="X7124" t="s">
        <v>30</v>
      </c>
    </row>
    <row r="7125" spans="2:24">
      <c r="B7125" s="2" t="s">
        <v>10853</v>
      </c>
      <c r="C7125" s="1">
        <v>9873347777</v>
      </c>
      <c r="D7125" s="1"/>
      <c r="E7125" s="1"/>
      <c r="F7125" s="1"/>
      <c r="G7125" s="1" t="s">
        <v>56</v>
      </c>
      <c r="H7125" s="1" t="s">
        <v>247</v>
      </c>
      <c r="I7125"/>
      <c r="J7125"/>
      <c r="K7125"/>
      <c r="L7125"/>
      <c r="M7125"/>
      <c r="N7125"/>
      <c r="O7125"/>
      <c r="Q7125" t="s">
        <v>25</v>
      </c>
      <c r="R7125" s="1" t="s">
        <v>10854</v>
      </c>
      <c r="S7125" s="1"/>
      <c r="T7125" s="1" t="s">
        <v>39</v>
      </c>
      <c r="U7125" s="1" t="s">
        <v>28</v>
      </c>
      <c r="V7125" t="s">
        <v>29</v>
      </c>
      <c r="W7125"/>
      <c r="X7125" t="s">
        <v>30</v>
      </c>
    </row>
    <row r="7126" spans="2:24">
      <c r="B7126" s="2" t="s">
        <v>10855</v>
      </c>
      <c r="C7126" s="1">
        <v>9824107245</v>
      </c>
      <c r="D7126" s="1"/>
      <c r="E7126" s="1"/>
      <c r="F7126" s="1"/>
      <c r="G7126" s="1" t="s">
        <v>45</v>
      </c>
      <c r="H7126" s="1" t="s">
        <v>46</v>
      </c>
      <c r="I7126"/>
      <c r="J7126"/>
      <c r="K7126"/>
      <c r="L7126"/>
      <c r="M7126"/>
      <c r="N7126"/>
      <c r="O7126"/>
      <c r="Q7126" t="s">
        <v>25</v>
      </c>
      <c r="R7126" s="1" t="s">
        <v>10856</v>
      </c>
      <c r="S7126" s="1"/>
      <c r="T7126" s="1" t="s">
        <v>255</v>
      </c>
      <c r="U7126" s="1" t="s">
        <v>116</v>
      </c>
      <c r="V7126" t="s">
        <v>29</v>
      </c>
      <c r="W7126"/>
      <c r="X7126" t="s">
        <v>30</v>
      </c>
    </row>
    <row r="7127" spans="2:24">
      <c r="B7127" s="2" t="s">
        <v>10857</v>
      </c>
      <c r="C7127" s="1">
        <v>9963117753</v>
      </c>
      <c r="D7127" s="1"/>
      <c r="E7127" s="1"/>
      <c r="F7127" s="1"/>
      <c r="G7127" s="1" t="s">
        <v>45</v>
      </c>
      <c r="H7127" s="1" t="s">
        <v>331</v>
      </c>
      <c r="I7127"/>
      <c r="J7127"/>
      <c r="K7127"/>
      <c r="L7127"/>
      <c r="M7127"/>
      <c r="N7127"/>
      <c r="O7127"/>
      <c r="Q7127" t="s">
        <v>25</v>
      </c>
      <c r="R7127" s="1" t="s">
        <v>10858</v>
      </c>
      <c r="S7127" s="1"/>
      <c r="T7127" s="1" t="s">
        <v>184</v>
      </c>
      <c r="U7127" s="1" t="s">
        <v>185</v>
      </c>
      <c r="V7127" t="s">
        <v>29</v>
      </c>
      <c r="W7127"/>
      <c r="X7127" t="s">
        <v>30</v>
      </c>
    </row>
    <row r="7128" spans="2:24">
      <c r="B7128" s="2" t="s">
        <v>10859</v>
      </c>
      <c r="C7128" s="1">
        <v>9837600222</v>
      </c>
      <c r="D7128" s="1"/>
      <c r="E7128" s="1"/>
      <c r="F7128" s="1"/>
      <c r="G7128" s="1" t="s">
        <v>146</v>
      </c>
      <c r="H7128" s="1" t="s">
        <v>247</v>
      </c>
      <c r="I7128"/>
      <c r="J7128"/>
      <c r="K7128"/>
      <c r="L7128"/>
      <c r="M7128"/>
      <c r="N7128"/>
      <c r="O7128"/>
      <c r="Q7128" t="s">
        <v>25</v>
      </c>
      <c r="R7128" s="1" t="s">
        <v>10860</v>
      </c>
      <c r="S7128" s="1"/>
      <c r="T7128" s="1" t="s">
        <v>294</v>
      </c>
      <c r="U7128" s="1" t="s">
        <v>28</v>
      </c>
      <c r="V7128" t="s">
        <v>29</v>
      </c>
      <c r="W7128"/>
      <c r="X7128" t="s">
        <v>30</v>
      </c>
    </row>
    <row r="7129" spans="2:24">
      <c r="B7129" s="2" t="s">
        <v>10861</v>
      </c>
      <c r="C7129" s="1">
        <v>7776998899</v>
      </c>
      <c r="D7129" s="1"/>
      <c r="E7129" s="1"/>
      <c r="F7129" s="1"/>
      <c r="G7129" s="1" t="s">
        <v>146</v>
      </c>
      <c r="H7129" s="1" t="s">
        <v>476</v>
      </c>
      <c r="I7129"/>
      <c r="J7129"/>
      <c r="K7129"/>
      <c r="L7129"/>
      <c r="M7129"/>
      <c r="N7129"/>
      <c r="O7129"/>
      <c r="Q7129" t="s">
        <v>25</v>
      </c>
      <c r="R7129" s="1" t="s">
        <v>10862</v>
      </c>
      <c r="S7129" s="1"/>
      <c r="T7129" s="1" t="s">
        <v>498</v>
      </c>
      <c r="U7129" s="1" t="s">
        <v>33</v>
      </c>
      <c r="V7129" t="s">
        <v>29</v>
      </c>
      <c r="W7129"/>
      <c r="X7129" t="s">
        <v>30</v>
      </c>
    </row>
    <row r="7130" spans="2:24">
      <c r="B7130" s="2" t="s">
        <v>10863</v>
      </c>
      <c r="C7130" s="1">
        <f>919999609099</f>
        <v>919999609099</v>
      </c>
      <c r="D7130" s="1"/>
      <c r="E7130" s="1"/>
      <c r="F7130" s="1"/>
      <c r="G7130" s="1" t="s">
        <v>146</v>
      </c>
      <c r="H7130" s="1" t="s">
        <v>476</v>
      </c>
      <c r="I7130"/>
      <c r="J7130"/>
      <c r="K7130"/>
      <c r="L7130"/>
      <c r="M7130"/>
      <c r="N7130"/>
      <c r="O7130"/>
      <c r="Q7130" t="s">
        <v>25</v>
      </c>
      <c r="R7130" s="1"/>
      <c r="S7130" s="1"/>
      <c r="T7130" s="1" t="s">
        <v>73</v>
      </c>
      <c r="U7130" s="1" t="s">
        <v>53</v>
      </c>
      <c r="V7130" t="s">
        <v>29</v>
      </c>
      <c r="W7130"/>
      <c r="X7130" t="s">
        <v>30</v>
      </c>
    </row>
    <row r="7131" spans="2:24">
      <c r="B7131" s="2" t="s">
        <v>10864</v>
      </c>
      <c r="C7131" s="1">
        <v>9811441994</v>
      </c>
      <c r="D7131" s="1"/>
      <c r="E7131" s="1"/>
      <c r="F7131" s="1"/>
      <c r="G7131" s="1" t="s">
        <v>72</v>
      </c>
      <c r="H7131" s="1" t="s">
        <v>57</v>
      </c>
      <c r="I7131"/>
      <c r="J7131"/>
      <c r="K7131"/>
      <c r="L7131"/>
      <c r="M7131"/>
      <c r="N7131"/>
      <c r="O7131"/>
      <c r="Q7131" t="s">
        <v>25</v>
      </c>
      <c r="R7131" s="1" t="s">
        <v>10865</v>
      </c>
      <c r="S7131" s="1"/>
      <c r="T7131" s="1" t="s">
        <v>820</v>
      </c>
      <c r="U7131" s="1" t="s">
        <v>53</v>
      </c>
      <c r="V7131" t="s">
        <v>29</v>
      </c>
      <c r="W7131"/>
      <c r="X7131" t="s">
        <v>30</v>
      </c>
    </row>
    <row r="7132" spans="2:24">
      <c r="B7132" s="2" t="s">
        <v>10866</v>
      </c>
      <c r="C7132" s="1">
        <v>9811593611</v>
      </c>
      <c r="D7132" s="1"/>
      <c r="E7132" s="1"/>
      <c r="F7132" s="1"/>
      <c r="G7132" s="1" t="s">
        <v>146</v>
      </c>
      <c r="H7132" s="1" t="s">
        <v>331</v>
      </c>
      <c r="I7132"/>
      <c r="J7132"/>
      <c r="K7132"/>
      <c r="L7132"/>
      <c r="M7132"/>
      <c r="N7132"/>
      <c r="O7132"/>
      <c r="Q7132" t="s">
        <v>25</v>
      </c>
      <c r="R7132" s="1" t="s">
        <v>10867</v>
      </c>
      <c r="S7132" s="1"/>
      <c r="T7132" s="1" t="s">
        <v>301</v>
      </c>
      <c r="U7132" s="1" t="s">
        <v>53</v>
      </c>
      <c r="V7132" t="s">
        <v>29</v>
      </c>
      <c r="W7132"/>
      <c r="X7132" t="s">
        <v>30</v>
      </c>
    </row>
    <row r="7133" spans="2:24">
      <c r="B7133" s="2" t="s">
        <v>10868</v>
      </c>
      <c r="C7133" s="1">
        <v>9313257435</v>
      </c>
      <c r="D7133" s="1"/>
      <c r="E7133" s="1"/>
      <c r="F7133" s="1"/>
      <c r="G7133" s="1" t="s">
        <v>146</v>
      </c>
      <c r="H7133" s="1" t="s">
        <v>331</v>
      </c>
      <c r="I7133"/>
      <c r="J7133"/>
      <c r="K7133"/>
      <c r="L7133"/>
      <c r="M7133"/>
      <c r="N7133"/>
      <c r="O7133"/>
      <c r="Q7133" t="s">
        <v>25</v>
      </c>
      <c r="R7133" s="1" t="s">
        <v>10869</v>
      </c>
      <c r="S7133" s="1"/>
      <c r="T7133" s="1" t="s">
        <v>594</v>
      </c>
      <c r="U7133" s="1" t="s">
        <v>53</v>
      </c>
      <c r="V7133" t="s">
        <v>29</v>
      </c>
      <c r="W7133"/>
      <c r="X7133" t="s">
        <v>30</v>
      </c>
    </row>
    <row r="7134" spans="2:24">
      <c r="B7134" s="2" t="s">
        <v>10870</v>
      </c>
      <c r="C7134" s="1">
        <f>918218928274</f>
        <v>918218928274</v>
      </c>
      <c r="D7134" s="1"/>
      <c r="E7134" s="1"/>
      <c r="F7134" s="1"/>
      <c r="G7134" s="1" t="s">
        <v>146</v>
      </c>
      <c r="H7134" s="1" t="s">
        <v>46</v>
      </c>
      <c r="I7134"/>
      <c r="J7134"/>
      <c r="K7134"/>
      <c r="L7134"/>
      <c r="M7134"/>
      <c r="N7134"/>
      <c r="O7134"/>
      <c r="Q7134" t="s">
        <v>25</v>
      </c>
      <c r="R7134" s="1" t="s">
        <v>10871</v>
      </c>
      <c r="S7134" s="1"/>
      <c r="T7134" s="1" t="s">
        <v>1191</v>
      </c>
      <c r="U7134" s="1" t="s">
        <v>289</v>
      </c>
      <c r="V7134" t="s">
        <v>29</v>
      </c>
      <c r="W7134"/>
      <c r="X7134" t="s">
        <v>30</v>
      </c>
    </row>
    <row r="7135" spans="2:24">
      <c r="B7135" s="2" t="s">
        <v>10872</v>
      </c>
      <c r="C7135" s="1">
        <v>9810163173</v>
      </c>
      <c r="D7135" s="1"/>
      <c r="E7135" s="1"/>
      <c r="F7135" s="1"/>
      <c r="G7135" s="1" t="s">
        <v>146</v>
      </c>
      <c r="H7135" s="1" t="s">
        <v>476</v>
      </c>
      <c r="I7135"/>
      <c r="J7135"/>
      <c r="K7135"/>
      <c r="L7135"/>
      <c r="M7135"/>
      <c r="N7135"/>
      <c r="O7135"/>
      <c r="Q7135" t="s">
        <v>25</v>
      </c>
      <c r="R7135" s="1" t="s">
        <v>10873</v>
      </c>
      <c r="S7135" s="1"/>
      <c r="T7135" s="1" t="s">
        <v>73</v>
      </c>
      <c r="U7135" s="1" t="s">
        <v>53</v>
      </c>
      <c r="V7135" t="s">
        <v>29</v>
      </c>
      <c r="W7135"/>
      <c r="X7135" t="s">
        <v>30</v>
      </c>
    </row>
    <row r="7136" spans="2:24">
      <c r="B7136" s="2" t="s">
        <v>10874</v>
      </c>
      <c r="C7136" s="1">
        <v>8130878593</v>
      </c>
      <c r="D7136" s="1"/>
      <c r="E7136" s="1"/>
      <c r="F7136" s="1"/>
      <c r="G7136" s="1" t="s">
        <v>45</v>
      </c>
      <c r="H7136" s="1" t="s">
        <v>409</v>
      </c>
      <c r="I7136"/>
      <c r="J7136"/>
      <c r="K7136"/>
      <c r="L7136"/>
      <c r="M7136"/>
      <c r="N7136"/>
      <c r="O7136"/>
      <c r="Q7136" t="s">
        <v>25</v>
      </c>
      <c r="R7136" s="1" t="s">
        <v>10875</v>
      </c>
      <c r="S7136" s="1"/>
      <c r="T7136" s="1" t="s">
        <v>93</v>
      </c>
      <c r="U7136" s="1" t="s">
        <v>53</v>
      </c>
      <c r="V7136" t="s">
        <v>29</v>
      </c>
      <c r="W7136"/>
      <c r="X7136" t="s">
        <v>30</v>
      </c>
    </row>
    <row r="7137" spans="2:24">
      <c r="B7137" s="2" t="s">
        <v>10876</v>
      </c>
      <c r="C7137" s="1">
        <v>9810738642</v>
      </c>
      <c r="D7137" s="1"/>
      <c r="E7137" s="1"/>
      <c r="F7137" s="1"/>
      <c r="G7137" s="1" t="s">
        <v>1216</v>
      </c>
      <c r="H7137" s="1" t="s">
        <v>46</v>
      </c>
      <c r="I7137"/>
      <c r="J7137"/>
      <c r="K7137"/>
      <c r="L7137"/>
      <c r="M7137"/>
      <c r="N7137"/>
      <c r="O7137"/>
      <c r="Q7137" t="s">
        <v>25</v>
      </c>
      <c r="R7137" s="1" t="s">
        <v>10877</v>
      </c>
      <c r="S7137" s="1"/>
      <c r="T7137" s="1" t="s">
        <v>73</v>
      </c>
      <c r="U7137" s="1" t="s">
        <v>53</v>
      </c>
      <c r="V7137" t="s">
        <v>29</v>
      </c>
      <c r="W7137"/>
      <c r="X7137" t="s">
        <v>30</v>
      </c>
    </row>
    <row r="7138" spans="2:24">
      <c r="B7138" s="2" t="s">
        <v>10878</v>
      </c>
      <c r="C7138" s="1">
        <v>9179489379</v>
      </c>
      <c r="D7138" s="1"/>
      <c r="E7138" s="1"/>
      <c r="F7138" s="1"/>
      <c r="G7138" s="1" t="s">
        <v>146</v>
      </c>
      <c r="H7138" s="1" t="s">
        <v>331</v>
      </c>
      <c r="I7138"/>
      <c r="J7138"/>
      <c r="K7138"/>
      <c r="L7138"/>
      <c r="M7138"/>
      <c r="N7138"/>
      <c r="O7138"/>
      <c r="Q7138" t="s">
        <v>25</v>
      </c>
      <c r="R7138" s="1" t="s">
        <v>10879</v>
      </c>
      <c r="S7138" s="1"/>
      <c r="T7138" s="1" t="s">
        <v>1801</v>
      </c>
      <c r="U7138" s="1" t="s">
        <v>105</v>
      </c>
      <c r="V7138" t="s">
        <v>29</v>
      </c>
      <c r="W7138"/>
      <c r="X7138" t="s">
        <v>30</v>
      </c>
    </row>
    <row r="7139" spans="2:24">
      <c r="B7139" s="2" t="s">
        <v>10880</v>
      </c>
      <c r="C7139" s="1">
        <v>9890129548</v>
      </c>
      <c r="D7139" s="1"/>
      <c r="E7139" s="1"/>
      <c r="F7139" s="1"/>
      <c r="G7139" s="1" t="s">
        <v>72</v>
      </c>
      <c r="H7139" s="1" t="s">
        <v>1065</v>
      </c>
      <c r="I7139"/>
      <c r="J7139"/>
      <c r="K7139"/>
      <c r="L7139"/>
      <c r="M7139"/>
      <c r="N7139"/>
      <c r="O7139"/>
      <c r="Q7139" t="s">
        <v>25</v>
      </c>
      <c r="R7139" s="1" t="s">
        <v>10881</v>
      </c>
      <c r="S7139" s="1"/>
      <c r="T7139" s="1" t="s">
        <v>32</v>
      </c>
      <c r="U7139" s="1" t="s">
        <v>33</v>
      </c>
      <c r="V7139" t="s">
        <v>29</v>
      </c>
      <c r="W7139"/>
      <c r="X7139" t="s">
        <v>30</v>
      </c>
    </row>
    <row r="7140" spans="2:24">
      <c r="B7140" s="2" t="s">
        <v>10882</v>
      </c>
      <c r="C7140" s="1">
        <v>8447357582</v>
      </c>
      <c r="D7140" s="1"/>
      <c r="E7140" s="1"/>
      <c r="F7140" s="1"/>
      <c r="G7140" s="1" t="s">
        <v>1942</v>
      </c>
      <c r="H7140" s="1" t="s">
        <v>476</v>
      </c>
      <c r="I7140"/>
      <c r="J7140"/>
      <c r="K7140"/>
      <c r="L7140"/>
      <c r="M7140"/>
      <c r="N7140"/>
      <c r="O7140"/>
      <c r="Q7140" t="s">
        <v>25</v>
      </c>
      <c r="R7140" s="1" t="s">
        <v>10883</v>
      </c>
      <c r="S7140" s="1"/>
      <c r="T7140" s="1" t="s">
        <v>301</v>
      </c>
      <c r="U7140" s="1" t="s">
        <v>53</v>
      </c>
      <c r="V7140" t="s">
        <v>29</v>
      </c>
      <c r="W7140"/>
      <c r="X7140" t="s">
        <v>30</v>
      </c>
    </row>
    <row r="7141" spans="2:24">
      <c r="B7141" s="2" t="s">
        <v>10884</v>
      </c>
      <c r="C7141" s="1">
        <v>8979777582</v>
      </c>
      <c r="D7141" s="1"/>
      <c r="E7141" s="1"/>
      <c r="F7141" s="1"/>
      <c r="G7141" s="1" t="s">
        <v>45</v>
      </c>
      <c r="H7141" s="1" t="s">
        <v>57</v>
      </c>
      <c r="I7141"/>
      <c r="J7141"/>
      <c r="K7141"/>
      <c r="L7141"/>
      <c r="M7141"/>
      <c r="N7141"/>
      <c r="O7141"/>
      <c r="Q7141" t="s">
        <v>25</v>
      </c>
      <c r="R7141" s="1"/>
      <c r="S7141" s="1"/>
      <c r="T7141" s="1" t="s">
        <v>734</v>
      </c>
      <c r="U7141" s="1" t="s">
        <v>289</v>
      </c>
      <c r="V7141" t="s">
        <v>29</v>
      </c>
      <c r="W7141"/>
      <c r="X7141" t="s">
        <v>30</v>
      </c>
    </row>
    <row r="7142" spans="2:24">
      <c r="B7142" s="2" t="s">
        <v>10885</v>
      </c>
      <c r="C7142" s="1">
        <v>9553334339</v>
      </c>
      <c r="D7142" s="1"/>
      <c r="E7142" s="1"/>
      <c r="F7142" s="1"/>
      <c r="G7142" s="1" t="s">
        <v>45</v>
      </c>
      <c r="H7142" s="1" t="s">
        <v>331</v>
      </c>
      <c r="I7142"/>
      <c r="J7142"/>
      <c r="K7142"/>
      <c r="L7142"/>
      <c r="M7142"/>
      <c r="N7142"/>
      <c r="O7142"/>
      <c r="Q7142" t="s">
        <v>25</v>
      </c>
      <c r="R7142" s="1" t="s">
        <v>10886</v>
      </c>
      <c r="S7142" s="1"/>
      <c r="T7142" s="1" t="s">
        <v>1405</v>
      </c>
      <c r="U7142" s="1" t="s">
        <v>276</v>
      </c>
      <c r="V7142" t="s">
        <v>29</v>
      </c>
      <c r="W7142"/>
      <c r="X7142" t="s">
        <v>30</v>
      </c>
    </row>
    <row r="7143" spans="2:24">
      <c r="B7143" s="2" t="s">
        <v>10887</v>
      </c>
      <c r="C7143" s="1"/>
      <c r="D7143" s="1"/>
      <c r="E7143" s="1"/>
      <c r="F7143" s="1"/>
      <c r="G7143" s="1" t="s">
        <v>72</v>
      </c>
      <c r="H7143" s="1" t="s">
        <v>247</v>
      </c>
      <c r="I7143"/>
      <c r="J7143"/>
      <c r="K7143"/>
      <c r="L7143"/>
      <c r="M7143"/>
      <c r="N7143"/>
      <c r="O7143"/>
      <c r="Q7143" t="s">
        <v>25</v>
      </c>
      <c r="R7143" s="1" t="s">
        <v>10888</v>
      </c>
      <c r="S7143" s="1"/>
      <c r="T7143" s="1" t="s">
        <v>820</v>
      </c>
      <c r="U7143" s="1" t="s">
        <v>53</v>
      </c>
      <c r="V7143" t="s">
        <v>29</v>
      </c>
      <c r="W7143"/>
      <c r="X7143" t="s">
        <v>30</v>
      </c>
    </row>
    <row r="7144" spans="2:24">
      <c r="B7144" s="2" t="s">
        <v>10889</v>
      </c>
      <c r="C7144" s="1">
        <v>9491930077</v>
      </c>
      <c r="D7144" s="1"/>
      <c r="E7144" s="1"/>
      <c r="F7144" s="1"/>
      <c r="G7144" s="1" t="s">
        <v>45</v>
      </c>
      <c r="H7144" s="1" t="s">
        <v>247</v>
      </c>
      <c r="I7144"/>
      <c r="J7144"/>
      <c r="K7144"/>
      <c r="L7144"/>
      <c r="M7144"/>
      <c r="N7144"/>
      <c r="O7144"/>
      <c r="Q7144" t="s">
        <v>25</v>
      </c>
      <c r="R7144" s="1" t="s">
        <v>10890</v>
      </c>
      <c r="S7144" s="1"/>
      <c r="T7144" s="1" t="s">
        <v>1405</v>
      </c>
      <c r="U7144" s="1" t="s">
        <v>276</v>
      </c>
      <c r="V7144" t="s">
        <v>29</v>
      </c>
      <c r="W7144"/>
      <c r="X7144" t="s">
        <v>30</v>
      </c>
    </row>
    <row r="7145" spans="2:24">
      <c r="B7145" s="2" t="s">
        <v>10891</v>
      </c>
      <c r="C7145" s="1">
        <v>9443376932</v>
      </c>
      <c r="D7145" s="1"/>
      <c r="E7145" s="1"/>
      <c r="F7145" s="1"/>
      <c r="G7145" s="1" t="s">
        <v>5011</v>
      </c>
      <c r="H7145" s="1" t="s">
        <v>46</v>
      </c>
      <c r="I7145"/>
      <c r="J7145"/>
      <c r="K7145"/>
      <c r="L7145"/>
      <c r="M7145"/>
      <c r="N7145"/>
      <c r="O7145"/>
      <c r="Q7145" t="s">
        <v>25</v>
      </c>
      <c r="R7145" s="1" t="s">
        <v>10892</v>
      </c>
      <c r="S7145" s="1"/>
      <c r="T7145" s="1" t="s">
        <v>10893</v>
      </c>
      <c r="U7145" s="1" t="s">
        <v>179</v>
      </c>
      <c r="V7145" t="s">
        <v>29</v>
      </c>
      <c r="W7145"/>
      <c r="X7145" t="s">
        <v>30</v>
      </c>
    </row>
    <row r="7146" spans="2:24">
      <c r="B7146" s="2" t="s">
        <v>10894</v>
      </c>
      <c r="C7146" s="1">
        <v>9811560190</v>
      </c>
      <c r="D7146" s="1"/>
      <c r="E7146" s="1"/>
      <c r="F7146" s="1"/>
      <c r="G7146" s="1" t="s">
        <v>1216</v>
      </c>
      <c r="H7146" s="1" t="s">
        <v>46</v>
      </c>
      <c r="I7146"/>
      <c r="J7146"/>
      <c r="K7146"/>
      <c r="L7146"/>
      <c r="M7146"/>
      <c r="N7146"/>
      <c r="O7146"/>
      <c r="Q7146" t="s">
        <v>25</v>
      </c>
      <c r="R7146" s="1" t="s">
        <v>10895</v>
      </c>
      <c r="S7146" s="1"/>
      <c r="T7146" s="1" t="s">
        <v>84</v>
      </c>
      <c r="U7146" s="1" t="s">
        <v>53</v>
      </c>
      <c r="V7146" t="s">
        <v>29</v>
      </c>
      <c r="W7146"/>
      <c r="X7146" t="s">
        <v>30</v>
      </c>
    </row>
    <row r="7147" spans="2:24">
      <c r="B7147" s="2" t="s">
        <v>10896</v>
      </c>
      <c r="C7147" s="1">
        <v>9608439992</v>
      </c>
      <c r="D7147" s="1"/>
      <c r="E7147" s="1"/>
      <c r="F7147" s="1"/>
      <c r="G7147" s="1" t="s">
        <v>146</v>
      </c>
      <c r="H7147" s="1" t="s">
        <v>247</v>
      </c>
      <c r="I7147"/>
      <c r="J7147"/>
      <c r="K7147"/>
      <c r="L7147"/>
      <c r="M7147"/>
      <c r="N7147"/>
      <c r="O7147"/>
      <c r="Q7147" t="s">
        <v>25</v>
      </c>
      <c r="R7147" s="1" t="s">
        <v>10897</v>
      </c>
      <c r="S7147" s="1"/>
      <c r="T7147" s="1" t="s">
        <v>849</v>
      </c>
      <c r="U7147" s="1" t="s">
        <v>284</v>
      </c>
      <c r="V7147" t="s">
        <v>29</v>
      </c>
      <c r="W7147"/>
      <c r="X7147" t="s">
        <v>30</v>
      </c>
    </row>
    <row r="7148" spans="2:24">
      <c r="B7148" s="2" t="s">
        <v>10898</v>
      </c>
      <c r="C7148" s="1">
        <f>919811723895</f>
        <v>919811723895</v>
      </c>
      <c r="D7148" s="1"/>
      <c r="E7148" s="1"/>
      <c r="F7148" s="1"/>
      <c r="G7148" s="1" t="s">
        <v>72</v>
      </c>
      <c r="H7148" s="1" t="s">
        <v>46</v>
      </c>
      <c r="I7148"/>
      <c r="J7148"/>
      <c r="K7148"/>
      <c r="L7148"/>
      <c r="M7148"/>
      <c r="N7148"/>
      <c r="O7148"/>
      <c r="Q7148" t="s">
        <v>25</v>
      </c>
      <c r="R7148" s="1" t="s">
        <v>10899</v>
      </c>
      <c r="S7148" s="1"/>
      <c r="T7148" s="1" t="s">
        <v>301</v>
      </c>
      <c r="U7148" s="1" t="s">
        <v>53</v>
      </c>
      <c r="V7148" t="s">
        <v>29</v>
      </c>
      <c r="W7148"/>
      <c r="X7148" t="s">
        <v>30</v>
      </c>
    </row>
    <row r="7149" spans="2:24">
      <c r="B7149" s="2" t="s">
        <v>10900</v>
      </c>
      <c r="C7149" s="1">
        <v>8090840080</v>
      </c>
      <c r="D7149" s="1"/>
      <c r="E7149" s="1"/>
      <c r="F7149" s="1"/>
      <c r="G7149" s="1" t="s">
        <v>146</v>
      </c>
      <c r="H7149" s="1" t="s">
        <v>1268</v>
      </c>
      <c r="I7149"/>
      <c r="J7149"/>
      <c r="K7149"/>
      <c r="L7149"/>
      <c r="M7149"/>
      <c r="N7149"/>
      <c r="O7149"/>
      <c r="Q7149" t="s">
        <v>25</v>
      </c>
      <c r="R7149" s="1" t="s">
        <v>10901</v>
      </c>
      <c r="S7149" s="1"/>
      <c r="T7149" s="1" t="s">
        <v>2988</v>
      </c>
      <c r="U7149" s="1" t="s">
        <v>28</v>
      </c>
      <c r="V7149" t="s">
        <v>29</v>
      </c>
      <c r="W7149"/>
      <c r="X7149" t="s">
        <v>30</v>
      </c>
    </row>
    <row r="7150" spans="2:24">
      <c r="B7150" s="2" t="s">
        <v>10902</v>
      </c>
      <c r="C7150" s="1">
        <v>9273220060</v>
      </c>
      <c r="D7150" s="1"/>
      <c r="E7150" s="1"/>
      <c r="F7150" s="1"/>
      <c r="G7150" s="1" t="s">
        <v>56</v>
      </c>
      <c r="H7150" s="1" t="s">
        <v>46</v>
      </c>
      <c r="I7150"/>
      <c r="J7150"/>
      <c r="K7150"/>
      <c r="L7150"/>
      <c r="M7150"/>
      <c r="N7150"/>
      <c r="O7150"/>
      <c r="Q7150" t="s">
        <v>25</v>
      </c>
      <c r="R7150" s="1" t="s">
        <v>10903</v>
      </c>
      <c r="S7150" s="1"/>
      <c r="T7150" s="1" t="s">
        <v>2261</v>
      </c>
      <c r="U7150" s="1" t="s">
        <v>33</v>
      </c>
      <c r="V7150" t="s">
        <v>29</v>
      </c>
      <c r="W7150"/>
      <c r="X7150" t="s">
        <v>30</v>
      </c>
    </row>
    <row r="7151" spans="2:24">
      <c r="B7151" s="2" t="s">
        <v>10904</v>
      </c>
      <c r="C7151" s="1">
        <v>9342000999</v>
      </c>
      <c r="D7151" s="1"/>
      <c r="E7151" s="1"/>
      <c r="F7151" s="1"/>
      <c r="G7151" s="1" t="s">
        <v>45</v>
      </c>
      <c r="H7151" s="1" t="s">
        <v>46</v>
      </c>
      <c r="I7151"/>
      <c r="J7151"/>
      <c r="K7151"/>
      <c r="L7151"/>
      <c r="M7151"/>
      <c r="N7151"/>
      <c r="O7151"/>
      <c r="Q7151" t="s">
        <v>25</v>
      </c>
      <c r="R7151" s="1" t="s">
        <v>10905</v>
      </c>
      <c r="S7151" s="1"/>
      <c r="T7151" s="1" t="s">
        <v>7321</v>
      </c>
      <c r="U7151" s="1" t="s">
        <v>102</v>
      </c>
      <c r="V7151" t="s">
        <v>29</v>
      </c>
      <c r="W7151"/>
      <c r="X7151" t="s">
        <v>30</v>
      </c>
    </row>
    <row r="7152" spans="2:24">
      <c r="B7152" s="2" t="s">
        <v>10906</v>
      </c>
      <c r="C7152" s="1">
        <v>7309404944</v>
      </c>
      <c r="D7152" s="1"/>
      <c r="E7152" s="1"/>
      <c r="F7152" s="1"/>
      <c r="G7152" s="1" t="s">
        <v>45</v>
      </c>
      <c r="H7152" s="1" t="s">
        <v>57</v>
      </c>
      <c r="I7152"/>
      <c r="J7152"/>
      <c r="K7152"/>
      <c r="L7152"/>
      <c r="M7152"/>
      <c r="N7152"/>
      <c r="O7152"/>
      <c r="Q7152" t="s">
        <v>25</v>
      </c>
      <c r="R7152" s="1" t="s">
        <v>10907</v>
      </c>
      <c r="S7152" s="1"/>
      <c r="T7152" s="1" t="s">
        <v>5151</v>
      </c>
      <c r="U7152" s="1" t="s">
        <v>28</v>
      </c>
      <c r="V7152" t="s">
        <v>29</v>
      </c>
      <c r="W7152"/>
      <c r="X7152" t="s">
        <v>30</v>
      </c>
    </row>
    <row r="7153" spans="2:24">
      <c r="B7153" s="2" t="s">
        <v>10908</v>
      </c>
      <c r="C7153" s="1">
        <v>9461756518</v>
      </c>
      <c r="D7153" s="1"/>
      <c r="E7153" s="1"/>
      <c r="F7153" s="1"/>
      <c r="G7153" s="1" t="s">
        <v>45</v>
      </c>
      <c r="H7153" s="1" t="s">
        <v>331</v>
      </c>
      <c r="I7153"/>
      <c r="J7153"/>
      <c r="K7153"/>
      <c r="L7153"/>
      <c r="M7153"/>
      <c r="N7153"/>
      <c r="O7153"/>
      <c r="Q7153" t="s">
        <v>25</v>
      </c>
      <c r="R7153" s="1"/>
      <c r="S7153" s="1"/>
      <c r="T7153" s="1" t="s">
        <v>908</v>
      </c>
      <c r="U7153" s="1" t="s">
        <v>43</v>
      </c>
      <c r="V7153" t="s">
        <v>29</v>
      </c>
      <c r="W7153"/>
      <c r="X7153" t="s">
        <v>30</v>
      </c>
    </row>
    <row r="7154" spans="2:24">
      <c r="B7154" s="2" t="s">
        <v>10909</v>
      </c>
      <c r="C7154" s="1">
        <v>9837034340</v>
      </c>
      <c r="D7154" s="1"/>
      <c r="E7154" s="1"/>
      <c r="F7154" s="1"/>
      <c r="G7154" s="1" t="s">
        <v>146</v>
      </c>
      <c r="H7154" s="1" t="s">
        <v>331</v>
      </c>
      <c r="I7154"/>
      <c r="J7154"/>
      <c r="K7154"/>
      <c r="L7154"/>
      <c r="M7154"/>
      <c r="N7154"/>
      <c r="O7154"/>
      <c r="Q7154" t="s">
        <v>25</v>
      </c>
      <c r="R7154" s="1" t="s">
        <v>10910</v>
      </c>
      <c r="S7154" s="1"/>
      <c r="T7154" s="1" t="s">
        <v>3586</v>
      </c>
      <c r="U7154" s="1" t="s">
        <v>289</v>
      </c>
      <c r="V7154" t="s">
        <v>29</v>
      </c>
      <c r="W7154"/>
      <c r="X7154" t="s">
        <v>30</v>
      </c>
    </row>
    <row r="7155" spans="2:24">
      <c r="B7155" s="2" t="s">
        <v>10911</v>
      </c>
      <c r="C7155" s="1">
        <v>9391952696</v>
      </c>
      <c r="D7155" s="1"/>
      <c r="E7155" s="1"/>
      <c r="F7155" s="1"/>
      <c r="G7155" s="1" t="s">
        <v>72</v>
      </c>
      <c r="H7155" s="1" t="s">
        <v>92</v>
      </c>
      <c r="I7155"/>
      <c r="J7155"/>
      <c r="K7155"/>
      <c r="L7155"/>
      <c r="M7155"/>
      <c r="N7155"/>
      <c r="O7155"/>
      <c r="Q7155" t="s">
        <v>25</v>
      </c>
      <c r="R7155" s="1" t="s">
        <v>10912</v>
      </c>
      <c r="S7155" s="1"/>
      <c r="T7155" s="1" t="s">
        <v>184</v>
      </c>
      <c r="U7155" s="1" t="s">
        <v>185</v>
      </c>
      <c r="V7155" t="s">
        <v>29</v>
      </c>
      <c r="W7155"/>
      <c r="X7155" t="s">
        <v>30</v>
      </c>
    </row>
    <row r="7156" spans="2:24">
      <c r="B7156" s="2" t="s">
        <v>10913</v>
      </c>
      <c r="C7156" s="1">
        <v>9557336668</v>
      </c>
      <c r="D7156" s="1"/>
      <c r="E7156" s="1"/>
      <c r="F7156" s="1"/>
      <c r="G7156" s="1" t="s">
        <v>72</v>
      </c>
      <c r="H7156" s="1" t="s">
        <v>46</v>
      </c>
      <c r="I7156"/>
      <c r="J7156"/>
      <c r="K7156"/>
      <c r="L7156"/>
      <c r="M7156"/>
      <c r="N7156"/>
      <c r="O7156"/>
      <c r="Q7156" t="s">
        <v>25</v>
      </c>
      <c r="R7156" s="1" t="s">
        <v>10914</v>
      </c>
      <c r="S7156" s="1"/>
      <c r="T7156" s="1" t="s">
        <v>39</v>
      </c>
      <c r="U7156" s="1" t="s">
        <v>28</v>
      </c>
      <c r="V7156" t="s">
        <v>29</v>
      </c>
      <c r="W7156"/>
      <c r="X7156" t="s">
        <v>30</v>
      </c>
    </row>
    <row r="7157" spans="2:24">
      <c r="B7157" s="2" t="s">
        <v>10915</v>
      </c>
      <c r="C7157" s="1">
        <v>7668313881</v>
      </c>
      <c r="D7157" s="1"/>
      <c r="E7157" s="1"/>
      <c r="F7157" s="1"/>
      <c r="G7157" s="1" t="s">
        <v>146</v>
      </c>
      <c r="H7157" s="1" t="s">
        <v>247</v>
      </c>
      <c r="I7157"/>
      <c r="J7157"/>
      <c r="K7157"/>
      <c r="L7157"/>
      <c r="M7157"/>
      <c r="N7157"/>
      <c r="O7157"/>
      <c r="Q7157" t="s">
        <v>25</v>
      </c>
      <c r="R7157" s="1" t="s">
        <v>10916</v>
      </c>
      <c r="S7157" s="1"/>
      <c r="T7157" s="1" t="s">
        <v>734</v>
      </c>
      <c r="U7157" s="1" t="s">
        <v>289</v>
      </c>
      <c r="V7157" t="s">
        <v>29</v>
      </c>
      <c r="W7157"/>
      <c r="X7157" t="s">
        <v>30</v>
      </c>
    </row>
    <row r="7158" spans="2:24">
      <c r="B7158" s="2" t="s">
        <v>10917</v>
      </c>
      <c r="C7158" s="1">
        <v>9632570537</v>
      </c>
      <c r="D7158" s="1"/>
      <c r="E7158" s="1"/>
      <c r="F7158" s="1"/>
      <c r="G7158" s="1" t="s">
        <v>45</v>
      </c>
      <c r="H7158" s="1" t="s">
        <v>46</v>
      </c>
      <c r="I7158"/>
      <c r="J7158"/>
      <c r="K7158"/>
      <c r="L7158"/>
      <c r="M7158"/>
      <c r="N7158"/>
      <c r="O7158"/>
      <c r="Q7158" t="s">
        <v>25</v>
      </c>
      <c r="R7158" s="1" t="s">
        <v>10918</v>
      </c>
      <c r="S7158" s="1"/>
      <c r="T7158" s="1" t="s">
        <v>7321</v>
      </c>
      <c r="U7158" s="1" t="s">
        <v>102</v>
      </c>
      <c r="V7158" t="s">
        <v>29</v>
      </c>
      <c r="W7158"/>
      <c r="X7158" t="s">
        <v>30</v>
      </c>
    </row>
    <row r="7159" spans="2:24">
      <c r="B7159" s="2" t="s">
        <v>10919</v>
      </c>
      <c r="C7159" s="1">
        <v>7353797652</v>
      </c>
      <c r="D7159" s="1"/>
      <c r="E7159" s="1"/>
      <c r="F7159" s="1"/>
      <c r="G7159" s="1" t="s">
        <v>146</v>
      </c>
      <c r="H7159" s="1" t="s">
        <v>247</v>
      </c>
      <c r="I7159"/>
      <c r="J7159"/>
      <c r="K7159"/>
      <c r="L7159"/>
      <c r="M7159"/>
      <c r="N7159"/>
      <c r="O7159"/>
      <c r="Q7159" t="s">
        <v>25</v>
      </c>
      <c r="R7159" s="1" t="s">
        <v>10920</v>
      </c>
      <c r="S7159" s="1"/>
      <c r="T7159" s="1" t="s">
        <v>2064</v>
      </c>
      <c r="U7159" s="1" t="s">
        <v>102</v>
      </c>
      <c r="V7159" t="s">
        <v>29</v>
      </c>
      <c r="W7159"/>
      <c r="X7159" t="s">
        <v>30</v>
      </c>
    </row>
    <row r="7160" spans="2:24">
      <c r="B7160" s="2" t="s">
        <v>10921</v>
      </c>
      <c r="C7160" s="1">
        <v>9423793221</v>
      </c>
      <c r="D7160" s="1"/>
      <c r="E7160" s="1"/>
      <c r="F7160" s="1"/>
      <c r="G7160" s="1" t="s">
        <v>146</v>
      </c>
      <c r="H7160" s="1" t="s">
        <v>331</v>
      </c>
      <c r="I7160"/>
      <c r="J7160"/>
      <c r="K7160"/>
      <c r="L7160"/>
      <c r="M7160"/>
      <c r="N7160"/>
      <c r="O7160"/>
      <c r="Q7160" t="s">
        <v>25</v>
      </c>
      <c r="R7160" s="1" t="s">
        <v>10922</v>
      </c>
      <c r="S7160" s="1"/>
      <c r="T7160" s="1" t="s">
        <v>590</v>
      </c>
      <c r="U7160" s="1" t="s">
        <v>33</v>
      </c>
      <c r="V7160" t="s">
        <v>29</v>
      </c>
      <c r="W7160"/>
      <c r="X7160" t="s">
        <v>30</v>
      </c>
    </row>
    <row r="7161" spans="2:24">
      <c r="B7161" s="2" t="s">
        <v>10923</v>
      </c>
      <c r="C7161" s="1">
        <v>9891129696</v>
      </c>
      <c r="D7161" s="1"/>
      <c r="E7161" s="1"/>
      <c r="F7161" s="1"/>
      <c r="G7161" s="1" t="s">
        <v>72</v>
      </c>
      <c r="H7161" s="1" t="s">
        <v>46</v>
      </c>
      <c r="I7161"/>
      <c r="J7161"/>
      <c r="K7161"/>
      <c r="L7161"/>
      <c r="M7161"/>
      <c r="N7161"/>
      <c r="O7161"/>
      <c r="Q7161" t="s">
        <v>25</v>
      </c>
      <c r="R7161" s="1" t="s">
        <v>10924</v>
      </c>
      <c r="S7161" s="1"/>
      <c r="T7161" s="1" t="s">
        <v>84</v>
      </c>
      <c r="U7161" s="1" t="s">
        <v>53</v>
      </c>
      <c r="V7161" t="s">
        <v>29</v>
      </c>
      <c r="W7161"/>
      <c r="X7161" t="s">
        <v>30</v>
      </c>
    </row>
    <row r="7162" spans="2:24">
      <c r="B7162" s="2" t="s">
        <v>10925</v>
      </c>
      <c r="C7162" s="1">
        <v>9992225646</v>
      </c>
      <c r="D7162" s="1"/>
      <c r="E7162" s="1"/>
      <c r="F7162" s="1"/>
      <c r="G7162" s="1" t="s">
        <v>146</v>
      </c>
      <c r="H7162" s="1" t="s">
        <v>476</v>
      </c>
      <c r="I7162"/>
      <c r="J7162"/>
      <c r="K7162"/>
      <c r="L7162"/>
      <c r="M7162"/>
      <c r="N7162"/>
      <c r="O7162"/>
      <c r="Q7162" t="s">
        <v>25</v>
      </c>
      <c r="R7162" s="1" t="s">
        <v>10926</v>
      </c>
      <c r="S7162" s="1"/>
      <c r="T7162" s="1" t="s">
        <v>1995</v>
      </c>
      <c r="U7162" s="1" t="s">
        <v>78</v>
      </c>
      <c r="V7162" t="s">
        <v>29</v>
      </c>
      <c r="W7162"/>
      <c r="X7162" t="s">
        <v>30</v>
      </c>
    </row>
    <row r="7163" spans="2:24">
      <c r="B7163" s="2" t="s">
        <v>10927</v>
      </c>
      <c r="C7163" s="1">
        <v>9895618799</v>
      </c>
      <c r="D7163" s="1"/>
      <c r="E7163" s="1"/>
      <c r="F7163" s="1"/>
      <c r="G7163" s="1" t="s">
        <v>56</v>
      </c>
      <c r="H7163" s="1" t="s">
        <v>57</v>
      </c>
      <c r="I7163"/>
      <c r="J7163"/>
      <c r="K7163"/>
      <c r="L7163"/>
      <c r="M7163"/>
      <c r="N7163"/>
      <c r="O7163"/>
      <c r="Q7163" t="s">
        <v>25</v>
      </c>
      <c r="R7163" s="1" t="s">
        <v>10928</v>
      </c>
      <c r="S7163" s="1"/>
      <c r="T7163" s="1" t="s">
        <v>4364</v>
      </c>
      <c r="U7163" s="1" t="s">
        <v>7003</v>
      </c>
      <c r="V7163" t="s">
        <v>29</v>
      </c>
      <c r="W7163"/>
      <c r="X7163" t="s">
        <v>30</v>
      </c>
    </row>
    <row r="7164" spans="2:24">
      <c r="B7164" s="2" t="s">
        <v>10929</v>
      </c>
      <c r="C7164" s="1">
        <v>8368163671</v>
      </c>
      <c r="D7164" s="1"/>
      <c r="E7164" s="1"/>
      <c r="F7164" s="1"/>
      <c r="G7164" s="1" t="s">
        <v>56</v>
      </c>
      <c r="H7164" s="1" t="s">
        <v>46</v>
      </c>
      <c r="I7164"/>
      <c r="J7164"/>
      <c r="K7164"/>
      <c r="L7164"/>
      <c r="M7164"/>
      <c r="N7164"/>
      <c r="O7164"/>
      <c r="Q7164" t="s">
        <v>25</v>
      </c>
      <c r="R7164" s="1"/>
      <c r="S7164" s="1"/>
      <c r="T7164" s="1" t="s">
        <v>39</v>
      </c>
      <c r="U7164" s="1" t="s">
        <v>28</v>
      </c>
      <c r="V7164" t="s">
        <v>29</v>
      </c>
      <c r="W7164"/>
      <c r="X7164" t="s">
        <v>30</v>
      </c>
    </row>
    <row r="7165" spans="2:24">
      <c r="B7165" s="2" t="s">
        <v>10930</v>
      </c>
      <c r="C7165" s="1">
        <v>9415326989</v>
      </c>
      <c r="D7165" s="1"/>
      <c r="E7165" s="1"/>
      <c r="F7165" s="1"/>
      <c r="G7165" s="1" t="s">
        <v>45</v>
      </c>
      <c r="H7165" s="1" t="s">
        <v>46</v>
      </c>
      <c r="I7165"/>
      <c r="J7165"/>
      <c r="K7165"/>
      <c r="L7165"/>
      <c r="M7165"/>
      <c r="N7165"/>
      <c r="O7165"/>
      <c r="Q7165" t="s">
        <v>25</v>
      </c>
      <c r="R7165" s="1" t="s">
        <v>10931</v>
      </c>
      <c r="S7165" s="1"/>
      <c r="T7165" s="1" t="s">
        <v>120</v>
      </c>
      <c r="U7165" s="1" t="s">
        <v>28</v>
      </c>
      <c r="V7165" t="s">
        <v>29</v>
      </c>
      <c r="W7165"/>
      <c r="X7165" t="s">
        <v>30</v>
      </c>
    </row>
    <row r="7166" spans="2:24">
      <c r="B7166" s="2" t="s">
        <v>10932</v>
      </c>
      <c r="C7166" s="1">
        <v>7018422720</v>
      </c>
      <c r="D7166" s="1"/>
      <c r="E7166" s="1"/>
      <c r="F7166" s="1"/>
      <c r="G7166" s="1" t="s">
        <v>45</v>
      </c>
      <c r="H7166" s="1" t="s">
        <v>92</v>
      </c>
      <c r="I7166"/>
      <c r="J7166"/>
      <c r="K7166"/>
      <c r="L7166"/>
      <c r="M7166"/>
      <c r="N7166"/>
      <c r="O7166"/>
      <c r="Q7166" t="s">
        <v>25</v>
      </c>
      <c r="R7166" s="1" t="s">
        <v>10933</v>
      </c>
      <c r="S7166" s="1"/>
      <c r="T7166" s="1" t="s">
        <v>10934</v>
      </c>
      <c r="U7166" s="1" t="s">
        <v>477</v>
      </c>
      <c r="V7166" t="s">
        <v>29</v>
      </c>
      <c r="W7166"/>
      <c r="X7166" t="s">
        <v>30</v>
      </c>
    </row>
    <row r="7167" spans="2:24">
      <c r="B7167" s="2" t="s">
        <v>10935</v>
      </c>
      <c r="C7167" s="1">
        <v>9810790998</v>
      </c>
      <c r="D7167" s="1"/>
      <c r="E7167" s="1"/>
      <c r="F7167" s="1"/>
      <c r="G7167" s="1" t="s">
        <v>72</v>
      </c>
      <c r="H7167" s="1" t="s">
        <v>476</v>
      </c>
      <c r="I7167"/>
      <c r="J7167"/>
      <c r="K7167"/>
      <c r="L7167"/>
      <c r="M7167"/>
      <c r="N7167"/>
      <c r="O7167"/>
      <c r="Q7167" t="s">
        <v>25</v>
      </c>
      <c r="R7167" s="1" t="s">
        <v>10936</v>
      </c>
      <c r="S7167" s="1"/>
      <c r="T7167" s="1" t="s">
        <v>1079</v>
      </c>
      <c r="U7167" s="1" t="s">
        <v>53</v>
      </c>
      <c r="V7167" t="s">
        <v>29</v>
      </c>
      <c r="W7167"/>
      <c r="X7167" t="s">
        <v>30</v>
      </c>
    </row>
    <row r="7168" spans="2:24">
      <c r="B7168" s="2" t="s">
        <v>10937</v>
      </c>
      <c r="C7168" s="1">
        <v>9490753036</v>
      </c>
      <c r="D7168" s="1"/>
      <c r="E7168" s="1"/>
      <c r="F7168" s="1"/>
      <c r="G7168" s="1" t="s">
        <v>72</v>
      </c>
      <c r="H7168" s="1" t="s">
        <v>231</v>
      </c>
      <c r="I7168"/>
      <c r="J7168"/>
      <c r="K7168"/>
      <c r="L7168"/>
      <c r="M7168"/>
      <c r="N7168"/>
      <c r="O7168"/>
      <c r="Q7168" t="s">
        <v>25</v>
      </c>
      <c r="R7168" s="1" t="s">
        <v>10938</v>
      </c>
      <c r="S7168" s="1"/>
      <c r="T7168" s="1" t="s">
        <v>184</v>
      </c>
      <c r="U7168" s="1" t="s">
        <v>185</v>
      </c>
      <c r="V7168" t="s">
        <v>29</v>
      </c>
      <c r="W7168"/>
      <c r="X7168" t="s">
        <v>30</v>
      </c>
    </row>
    <row r="7169" spans="2:24">
      <c r="B7169" s="2" t="s">
        <v>10939</v>
      </c>
      <c r="C7169" s="1">
        <v>8445711986</v>
      </c>
      <c r="D7169" s="1"/>
      <c r="E7169" s="1"/>
      <c r="F7169" s="1"/>
      <c r="G7169" s="1" t="s">
        <v>146</v>
      </c>
      <c r="H7169" s="1" t="s">
        <v>331</v>
      </c>
      <c r="I7169"/>
      <c r="J7169"/>
      <c r="K7169"/>
      <c r="L7169"/>
      <c r="M7169"/>
      <c r="N7169"/>
      <c r="O7169"/>
      <c r="Q7169" t="s">
        <v>25</v>
      </c>
      <c r="R7169" s="1" t="s">
        <v>10940</v>
      </c>
      <c r="S7169" s="1"/>
      <c r="T7169" s="1" t="s">
        <v>3586</v>
      </c>
      <c r="U7169" s="1" t="s">
        <v>289</v>
      </c>
      <c r="V7169" t="s">
        <v>29</v>
      </c>
      <c r="W7169"/>
      <c r="X7169" t="s">
        <v>30</v>
      </c>
    </row>
    <row r="7170" spans="2:24">
      <c r="B7170" s="2" t="s">
        <v>10941</v>
      </c>
      <c r="C7170" s="1">
        <v>7060825258</v>
      </c>
      <c r="D7170" s="1"/>
      <c r="E7170" s="1"/>
      <c r="F7170" s="1"/>
      <c r="G7170" s="1" t="s">
        <v>146</v>
      </c>
      <c r="H7170" s="1" t="s">
        <v>476</v>
      </c>
      <c r="I7170"/>
      <c r="J7170"/>
      <c r="K7170"/>
      <c r="L7170"/>
      <c r="M7170"/>
      <c r="N7170"/>
      <c r="O7170"/>
      <c r="Q7170" t="s">
        <v>25</v>
      </c>
      <c r="R7170" s="1" t="s">
        <v>10942</v>
      </c>
      <c r="S7170" s="1"/>
      <c r="T7170" s="1" t="s">
        <v>39</v>
      </c>
      <c r="U7170" s="1" t="s">
        <v>28</v>
      </c>
      <c r="V7170" t="s">
        <v>29</v>
      </c>
      <c r="W7170"/>
      <c r="X7170" t="s">
        <v>30</v>
      </c>
    </row>
    <row r="7171" spans="2:24">
      <c r="B7171" s="2" t="s">
        <v>10943</v>
      </c>
      <c r="C7171" s="1">
        <v>9999893787</v>
      </c>
      <c r="D7171" s="1"/>
      <c r="E7171" s="1"/>
      <c r="F7171" s="1"/>
      <c r="G7171" s="1" t="s">
        <v>45</v>
      </c>
      <c r="H7171" s="1" t="s">
        <v>57</v>
      </c>
      <c r="I7171"/>
      <c r="J7171"/>
      <c r="K7171"/>
      <c r="L7171"/>
      <c r="M7171"/>
      <c r="N7171"/>
      <c r="O7171"/>
      <c r="Q7171" t="s">
        <v>25</v>
      </c>
      <c r="R7171" s="1" t="s">
        <v>10944</v>
      </c>
      <c r="S7171" s="1"/>
      <c r="T7171" s="1" t="s">
        <v>73</v>
      </c>
      <c r="U7171" s="1" t="s">
        <v>53</v>
      </c>
      <c r="V7171" t="s">
        <v>29</v>
      </c>
      <c r="W7171"/>
      <c r="X7171" t="s">
        <v>30</v>
      </c>
    </row>
    <row r="7172" spans="2:24">
      <c r="B7172" s="2" t="s">
        <v>10945</v>
      </c>
      <c r="C7172" s="1">
        <v>8826586401</v>
      </c>
      <c r="D7172" s="1"/>
      <c r="E7172" s="1"/>
      <c r="F7172" s="1"/>
      <c r="G7172" s="1" t="s">
        <v>45</v>
      </c>
      <c r="H7172" s="1" t="s">
        <v>57</v>
      </c>
      <c r="I7172"/>
      <c r="J7172"/>
      <c r="K7172"/>
      <c r="L7172"/>
      <c r="M7172"/>
      <c r="N7172"/>
      <c r="O7172"/>
      <c r="Q7172" t="s">
        <v>25</v>
      </c>
      <c r="R7172" s="1"/>
      <c r="S7172" s="1"/>
      <c r="T7172" s="1" t="s">
        <v>73</v>
      </c>
      <c r="U7172" s="1" t="s">
        <v>53</v>
      </c>
      <c r="V7172" t="s">
        <v>29</v>
      </c>
      <c r="W7172"/>
      <c r="X7172" t="s">
        <v>30</v>
      </c>
    </row>
    <row r="7173" spans="2:24">
      <c r="B7173" s="2" t="s">
        <v>10946</v>
      </c>
      <c r="C7173" s="1">
        <v>9756569601</v>
      </c>
      <c r="D7173" s="1"/>
      <c r="E7173" s="1"/>
      <c r="F7173" s="1"/>
      <c r="G7173" s="1" t="s">
        <v>146</v>
      </c>
      <c r="H7173" s="1" t="s">
        <v>247</v>
      </c>
      <c r="I7173"/>
      <c r="J7173"/>
      <c r="K7173"/>
      <c r="L7173"/>
      <c r="M7173"/>
      <c r="N7173"/>
      <c r="O7173"/>
      <c r="Q7173" t="s">
        <v>25</v>
      </c>
      <c r="R7173" s="1" t="s">
        <v>10947</v>
      </c>
      <c r="S7173" s="1"/>
      <c r="T7173" s="1" t="s">
        <v>10948</v>
      </c>
      <c r="U7173" s="1" t="s">
        <v>28</v>
      </c>
      <c r="V7173" t="s">
        <v>29</v>
      </c>
      <c r="W7173"/>
      <c r="X7173" t="s">
        <v>30</v>
      </c>
    </row>
    <row r="7174" spans="2:24">
      <c r="B7174" s="2" t="s">
        <v>10949</v>
      </c>
      <c r="C7174" s="1">
        <v>9663049944</v>
      </c>
      <c r="D7174" s="1"/>
      <c r="E7174" s="1"/>
      <c r="F7174" s="1"/>
      <c r="G7174" s="1" t="s">
        <v>45</v>
      </c>
      <c r="H7174" s="1" t="s">
        <v>57</v>
      </c>
      <c r="I7174"/>
      <c r="J7174"/>
      <c r="K7174"/>
      <c r="L7174"/>
      <c r="M7174"/>
      <c r="N7174"/>
      <c r="O7174"/>
      <c r="Q7174" t="s">
        <v>25</v>
      </c>
      <c r="R7174" s="1" t="s">
        <v>10950</v>
      </c>
      <c r="S7174" s="1"/>
      <c r="T7174" s="1" t="s">
        <v>7321</v>
      </c>
      <c r="U7174" s="1" t="s">
        <v>102</v>
      </c>
      <c r="V7174" t="s">
        <v>29</v>
      </c>
      <c r="W7174"/>
      <c r="X7174" t="s">
        <v>30</v>
      </c>
    </row>
    <row r="7175" spans="2:24">
      <c r="B7175" s="2" t="s">
        <v>10951</v>
      </c>
      <c r="C7175" s="1">
        <v>8820031716</v>
      </c>
      <c r="D7175" s="1"/>
      <c r="E7175" s="1"/>
      <c r="F7175" s="1"/>
      <c r="G7175" s="1" t="s">
        <v>146</v>
      </c>
      <c r="H7175" s="1" t="s">
        <v>247</v>
      </c>
      <c r="I7175"/>
      <c r="J7175"/>
      <c r="K7175"/>
      <c r="L7175"/>
      <c r="M7175"/>
      <c r="N7175"/>
      <c r="O7175"/>
      <c r="Q7175" t="s">
        <v>25</v>
      </c>
      <c r="R7175" s="1" t="s">
        <v>10952</v>
      </c>
      <c r="S7175" s="1"/>
      <c r="T7175" s="1" t="s">
        <v>1243</v>
      </c>
      <c r="U7175" s="1" t="s">
        <v>70</v>
      </c>
      <c r="V7175" t="s">
        <v>29</v>
      </c>
      <c r="W7175"/>
      <c r="X7175" t="s">
        <v>30</v>
      </c>
    </row>
    <row r="7176" spans="2:24">
      <c r="B7176" s="2" t="s">
        <v>10953</v>
      </c>
      <c r="C7176" s="1">
        <v>9810282243</v>
      </c>
      <c r="D7176" s="1"/>
      <c r="E7176" s="1"/>
      <c r="F7176" s="1"/>
      <c r="G7176" s="1" t="s">
        <v>72</v>
      </c>
      <c r="H7176" s="1" t="s">
        <v>46</v>
      </c>
      <c r="I7176"/>
      <c r="J7176"/>
      <c r="K7176"/>
      <c r="L7176"/>
      <c r="M7176"/>
      <c r="N7176"/>
      <c r="O7176"/>
      <c r="Q7176" t="s">
        <v>25</v>
      </c>
      <c r="R7176" s="1" t="s">
        <v>10954</v>
      </c>
      <c r="S7176" s="1"/>
      <c r="T7176" s="1" t="s">
        <v>594</v>
      </c>
      <c r="U7176" s="1" t="s">
        <v>53</v>
      </c>
      <c r="V7176" t="s">
        <v>29</v>
      </c>
      <c r="W7176"/>
      <c r="X7176" t="s">
        <v>30</v>
      </c>
    </row>
    <row r="7177" spans="2:24">
      <c r="B7177" s="2" t="s">
        <v>10955</v>
      </c>
      <c r="C7177" s="1">
        <v>8368918754</v>
      </c>
      <c r="D7177" s="1"/>
      <c r="E7177" s="1"/>
      <c r="F7177" s="1"/>
      <c r="G7177" s="1" t="s">
        <v>146</v>
      </c>
      <c r="H7177" s="1" t="s">
        <v>331</v>
      </c>
      <c r="I7177"/>
      <c r="J7177"/>
      <c r="K7177"/>
      <c r="L7177"/>
      <c r="M7177"/>
      <c r="N7177"/>
      <c r="O7177"/>
      <c r="Q7177" t="s">
        <v>25</v>
      </c>
      <c r="R7177" s="1" t="s">
        <v>10956</v>
      </c>
      <c r="S7177" s="1"/>
      <c r="T7177" s="1" t="s">
        <v>594</v>
      </c>
      <c r="U7177" s="1" t="s">
        <v>53</v>
      </c>
      <c r="V7177" t="s">
        <v>29</v>
      </c>
      <c r="W7177"/>
      <c r="X7177" t="s">
        <v>30</v>
      </c>
    </row>
    <row r="7178" spans="2:24">
      <c r="B7178" s="2" t="s">
        <v>10957</v>
      </c>
      <c r="C7178" s="1">
        <v>8829854203</v>
      </c>
      <c r="D7178" s="1"/>
      <c r="E7178" s="1"/>
      <c r="F7178" s="1"/>
      <c r="G7178" s="1" t="s">
        <v>45</v>
      </c>
      <c r="H7178" s="1" t="s">
        <v>46</v>
      </c>
      <c r="I7178"/>
      <c r="J7178"/>
      <c r="K7178"/>
      <c r="L7178"/>
      <c r="M7178"/>
      <c r="N7178"/>
      <c r="O7178"/>
      <c r="Q7178" t="s">
        <v>25</v>
      </c>
      <c r="R7178" s="1" t="s">
        <v>10958</v>
      </c>
      <c r="S7178" s="1"/>
      <c r="T7178" s="1" t="s">
        <v>305</v>
      </c>
      <c r="U7178" s="1" t="s">
        <v>33</v>
      </c>
      <c r="V7178" t="s">
        <v>29</v>
      </c>
      <c r="W7178"/>
      <c r="X7178" t="s">
        <v>30</v>
      </c>
    </row>
    <row r="7179" spans="2:24">
      <c r="B7179" s="2" t="s">
        <v>10959</v>
      </c>
      <c r="C7179" s="1"/>
      <c r="D7179" s="1"/>
      <c r="E7179" s="1"/>
      <c r="F7179" s="1"/>
      <c r="G7179" s="1" t="s">
        <v>45</v>
      </c>
      <c r="H7179" s="1" t="s">
        <v>92</v>
      </c>
      <c r="I7179"/>
      <c r="J7179"/>
      <c r="K7179"/>
      <c r="L7179"/>
      <c r="M7179"/>
      <c r="N7179"/>
      <c r="O7179"/>
      <c r="Q7179" t="s">
        <v>25</v>
      </c>
      <c r="R7179" s="1" t="s">
        <v>10960</v>
      </c>
      <c r="S7179" s="1"/>
      <c r="T7179" s="1" t="s">
        <v>820</v>
      </c>
      <c r="U7179" s="1" t="s">
        <v>53</v>
      </c>
      <c r="V7179" t="s">
        <v>29</v>
      </c>
      <c r="W7179"/>
      <c r="X7179" t="s">
        <v>30</v>
      </c>
    </row>
    <row r="7180" spans="2:24">
      <c r="B7180" s="2" t="s">
        <v>10961</v>
      </c>
      <c r="C7180" s="1">
        <v>9416895905</v>
      </c>
      <c r="D7180" s="1"/>
      <c r="E7180" s="1"/>
      <c r="F7180" s="1"/>
      <c r="G7180" s="1" t="s">
        <v>45</v>
      </c>
      <c r="H7180" s="1" t="s">
        <v>46</v>
      </c>
      <c r="I7180"/>
      <c r="J7180"/>
      <c r="K7180"/>
      <c r="L7180"/>
      <c r="M7180"/>
      <c r="N7180"/>
      <c r="O7180"/>
      <c r="Q7180" t="s">
        <v>25</v>
      </c>
      <c r="R7180" s="1" t="s">
        <v>10962</v>
      </c>
      <c r="S7180" s="1"/>
      <c r="T7180" s="1" t="s">
        <v>758</v>
      </c>
      <c r="U7180" s="1" t="s">
        <v>78</v>
      </c>
      <c r="V7180" t="s">
        <v>29</v>
      </c>
      <c r="W7180"/>
      <c r="X7180" t="s">
        <v>30</v>
      </c>
    </row>
    <row r="7181" spans="2:24">
      <c r="B7181" s="2" t="s">
        <v>10963</v>
      </c>
      <c r="C7181" s="1">
        <v>9899107800</v>
      </c>
      <c r="D7181" s="1"/>
      <c r="E7181" s="1"/>
      <c r="F7181" s="1"/>
      <c r="G7181" s="1" t="s">
        <v>72</v>
      </c>
      <c r="H7181" s="1" t="s">
        <v>57</v>
      </c>
      <c r="I7181"/>
      <c r="J7181"/>
      <c r="K7181"/>
      <c r="L7181"/>
      <c r="M7181"/>
      <c r="N7181"/>
      <c r="O7181"/>
      <c r="Q7181" t="s">
        <v>25</v>
      </c>
      <c r="R7181" s="1" t="s">
        <v>10964</v>
      </c>
      <c r="S7181" s="1"/>
      <c r="T7181" s="1" t="s">
        <v>820</v>
      </c>
      <c r="U7181" s="1" t="s">
        <v>53</v>
      </c>
      <c r="V7181" t="s">
        <v>29</v>
      </c>
      <c r="W7181"/>
      <c r="X7181" t="s">
        <v>30</v>
      </c>
    </row>
    <row r="7182" spans="2:24">
      <c r="B7182" s="2" t="s">
        <v>10965</v>
      </c>
      <c r="C7182" s="1">
        <v>9889442345</v>
      </c>
      <c r="D7182" s="1"/>
      <c r="E7182" s="1"/>
      <c r="F7182" s="1"/>
      <c r="G7182" s="1" t="s">
        <v>146</v>
      </c>
      <c r="H7182" s="1" t="s">
        <v>331</v>
      </c>
      <c r="I7182"/>
      <c r="J7182"/>
      <c r="K7182"/>
      <c r="L7182"/>
      <c r="M7182"/>
      <c r="N7182"/>
      <c r="O7182"/>
      <c r="Q7182" t="s">
        <v>25</v>
      </c>
      <c r="R7182" s="1" t="s">
        <v>10966</v>
      </c>
      <c r="S7182" s="1"/>
      <c r="T7182" s="1" t="s">
        <v>333</v>
      </c>
      <c r="U7182" s="1" t="s">
        <v>28</v>
      </c>
      <c r="V7182" t="s">
        <v>29</v>
      </c>
      <c r="W7182"/>
      <c r="X7182" t="s">
        <v>30</v>
      </c>
    </row>
    <row r="7183" spans="2:24">
      <c r="B7183" s="2" t="s">
        <v>10967</v>
      </c>
      <c r="C7183" s="1">
        <v>7427899190</v>
      </c>
      <c r="D7183" s="1"/>
      <c r="E7183" s="1"/>
      <c r="F7183" s="1"/>
      <c r="G7183" s="1" t="s">
        <v>146</v>
      </c>
      <c r="H7183" s="1" t="s">
        <v>331</v>
      </c>
      <c r="I7183"/>
      <c r="J7183"/>
      <c r="K7183"/>
      <c r="L7183"/>
      <c r="M7183"/>
      <c r="N7183"/>
      <c r="O7183"/>
      <c r="Q7183" t="s">
        <v>25</v>
      </c>
      <c r="R7183" s="1" t="s">
        <v>10968</v>
      </c>
      <c r="S7183" s="1"/>
      <c r="T7183" s="1" t="s">
        <v>908</v>
      </c>
      <c r="U7183" s="1" t="s">
        <v>43</v>
      </c>
      <c r="V7183" t="s">
        <v>29</v>
      </c>
      <c r="W7183"/>
      <c r="X7183" t="s">
        <v>30</v>
      </c>
    </row>
    <row r="7184" spans="2:24">
      <c r="B7184" s="2" t="s">
        <v>10969</v>
      </c>
      <c r="C7184" s="1">
        <v>9335154595</v>
      </c>
      <c r="D7184" s="1"/>
      <c r="E7184" s="1"/>
      <c r="F7184" s="1"/>
      <c r="G7184" s="1" t="s">
        <v>45</v>
      </c>
      <c r="H7184" s="1" t="s">
        <v>46</v>
      </c>
      <c r="I7184"/>
      <c r="J7184"/>
      <c r="K7184"/>
      <c r="L7184"/>
      <c r="M7184"/>
      <c r="N7184"/>
      <c r="O7184"/>
      <c r="Q7184" t="s">
        <v>25</v>
      </c>
      <c r="R7184" s="1" t="s">
        <v>10970</v>
      </c>
      <c r="S7184" s="1"/>
      <c r="T7184" s="1" t="s">
        <v>294</v>
      </c>
      <c r="U7184" s="1" t="s">
        <v>28</v>
      </c>
      <c r="V7184" t="s">
        <v>29</v>
      </c>
      <c r="W7184"/>
      <c r="X7184" t="s">
        <v>30</v>
      </c>
    </row>
    <row r="7185" spans="2:24">
      <c r="B7185" s="2" t="s">
        <v>10971</v>
      </c>
      <c r="C7185" s="1">
        <v>9886715952</v>
      </c>
      <c r="D7185" s="1"/>
      <c r="E7185" s="1"/>
      <c r="F7185" s="1"/>
      <c r="G7185" s="1" t="s">
        <v>230</v>
      </c>
      <c r="H7185" s="1" t="s">
        <v>46</v>
      </c>
      <c r="I7185"/>
      <c r="J7185"/>
      <c r="K7185"/>
      <c r="L7185"/>
      <c r="M7185"/>
      <c r="N7185"/>
      <c r="O7185"/>
      <c r="Q7185" t="s">
        <v>25</v>
      </c>
      <c r="R7185" s="1" t="s">
        <v>10972</v>
      </c>
      <c r="S7185" s="1"/>
      <c r="T7185" s="1" t="s">
        <v>631</v>
      </c>
      <c r="U7185" s="1" t="s">
        <v>102</v>
      </c>
      <c r="V7185" t="s">
        <v>29</v>
      </c>
      <c r="W7185"/>
      <c r="X7185" t="s">
        <v>30</v>
      </c>
    </row>
    <row r="7186" spans="2:24">
      <c r="B7186" s="2" t="s">
        <v>10973</v>
      </c>
      <c r="C7186" s="1">
        <v>9818343363</v>
      </c>
      <c r="D7186" s="1"/>
      <c r="E7186" s="1"/>
      <c r="F7186" s="1"/>
      <c r="G7186" s="1" t="s">
        <v>146</v>
      </c>
      <c r="H7186" s="1" t="s">
        <v>247</v>
      </c>
      <c r="I7186"/>
      <c r="J7186"/>
      <c r="K7186"/>
      <c r="L7186"/>
      <c r="M7186"/>
      <c r="N7186"/>
      <c r="O7186"/>
      <c r="Q7186" t="s">
        <v>25</v>
      </c>
      <c r="R7186" s="1" t="s">
        <v>10974</v>
      </c>
      <c r="S7186" s="1"/>
      <c r="T7186" s="1" t="s">
        <v>301</v>
      </c>
      <c r="U7186" s="1" t="s">
        <v>53</v>
      </c>
      <c r="V7186" t="s">
        <v>29</v>
      </c>
      <c r="W7186"/>
      <c r="X7186" t="s">
        <v>30</v>
      </c>
    </row>
    <row r="7187" spans="2:24">
      <c r="B7187" s="2" t="s">
        <v>10975</v>
      </c>
      <c r="C7187" s="1">
        <v>9422053360</v>
      </c>
      <c r="D7187" s="1"/>
      <c r="E7187" s="1"/>
      <c r="F7187" s="1"/>
      <c r="G7187" s="1" t="s">
        <v>1942</v>
      </c>
      <c r="H7187" s="1" t="s">
        <v>476</v>
      </c>
      <c r="I7187"/>
      <c r="J7187"/>
      <c r="K7187"/>
      <c r="L7187"/>
      <c r="M7187"/>
      <c r="N7187"/>
      <c r="O7187"/>
      <c r="Q7187" t="s">
        <v>25</v>
      </c>
      <c r="R7187" s="1" t="s">
        <v>10976</v>
      </c>
      <c r="S7187" s="1"/>
      <c r="T7187" s="1" t="s">
        <v>457</v>
      </c>
      <c r="U7187" s="1" t="s">
        <v>33</v>
      </c>
      <c r="V7187" t="s">
        <v>29</v>
      </c>
      <c r="W7187"/>
      <c r="X7187" t="s">
        <v>30</v>
      </c>
    </row>
    <row r="7188" spans="2:24">
      <c r="B7188" s="2" t="s">
        <v>10977</v>
      </c>
      <c r="C7188" s="1">
        <v>9768542525</v>
      </c>
      <c r="D7188" s="1"/>
      <c r="E7188" s="1"/>
      <c r="F7188" s="1"/>
      <c r="G7188" s="1" t="s">
        <v>146</v>
      </c>
      <c r="H7188" s="1" t="s">
        <v>331</v>
      </c>
      <c r="I7188"/>
      <c r="J7188"/>
      <c r="K7188"/>
      <c r="L7188"/>
      <c r="M7188"/>
      <c r="N7188"/>
      <c r="O7188"/>
      <c r="Q7188" t="s">
        <v>25</v>
      </c>
      <c r="R7188" s="1" t="s">
        <v>10978</v>
      </c>
      <c r="S7188" s="1"/>
      <c r="T7188" s="1" t="s">
        <v>211</v>
      </c>
      <c r="U7188" s="1" t="s">
        <v>33</v>
      </c>
      <c r="V7188" t="s">
        <v>29</v>
      </c>
      <c r="W7188"/>
      <c r="X7188" t="s">
        <v>30</v>
      </c>
    </row>
    <row r="7189" spans="2:24">
      <c r="B7189" s="2" t="s">
        <v>10979</v>
      </c>
      <c r="C7189" s="1">
        <v>8169034534</v>
      </c>
      <c r="D7189" s="1"/>
      <c r="E7189" s="1"/>
      <c r="F7189" s="1"/>
      <c r="G7189" s="1" t="s">
        <v>146</v>
      </c>
      <c r="H7189" s="1" t="s">
        <v>476</v>
      </c>
      <c r="I7189"/>
      <c r="J7189"/>
      <c r="K7189"/>
      <c r="L7189"/>
      <c r="M7189"/>
      <c r="N7189"/>
      <c r="O7189"/>
      <c r="Q7189" t="s">
        <v>25</v>
      </c>
      <c r="R7189" s="1" t="s">
        <v>10980</v>
      </c>
      <c r="S7189" s="1"/>
      <c r="T7189" s="1" t="s">
        <v>3036</v>
      </c>
      <c r="U7189" s="1" t="s">
        <v>33</v>
      </c>
      <c r="V7189" t="s">
        <v>29</v>
      </c>
      <c r="W7189"/>
      <c r="X7189" t="s">
        <v>30</v>
      </c>
    </row>
    <row r="7190" spans="2:24">
      <c r="B7190" s="2" t="s">
        <v>10981</v>
      </c>
      <c r="C7190" s="1">
        <v>9460808128</v>
      </c>
      <c r="D7190" s="1"/>
      <c r="E7190" s="1"/>
      <c r="F7190" s="1"/>
      <c r="G7190" s="1" t="s">
        <v>146</v>
      </c>
      <c r="H7190" s="1" t="s">
        <v>331</v>
      </c>
      <c r="I7190"/>
      <c r="J7190"/>
      <c r="K7190"/>
      <c r="L7190"/>
      <c r="M7190"/>
      <c r="N7190"/>
      <c r="O7190"/>
      <c r="Q7190" t="s">
        <v>25</v>
      </c>
      <c r="R7190" s="1" t="s">
        <v>10982</v>
      </c>
      <c r="S7190" s="1"/>
      <c r="T7190" s="1" t="s">
        <v>1575</v>
      </c>
      <c r="U7190" s="1" t="s">
        <v>43</v>
      </c>
      <c r="V7190" t="s">
        <v>29</v>
      </c>
      <c r="W7190"/>
      <c r="X7190" t="s">
        <v>30</v>
      </c>
    </row>
    <row r="7191" spans="2:24">
      <c r="B7191" s="2" t="s">
        <v>10983</v>
      </c>
      <c r="C7191" s="1">
        <v>9598661456</v>
      </c>
      <c r="D7191" s="1"/>
      <c r="E7191" s="1"/>
      <c r="F7191" s="1"/>
      <c r="G7191" s="1" t="s">
        <v>146</v>
      </c>
      <c r="H7191" s="1" t="s">
        <v>247</v>
      </c>
      <c r="I7191"/>
      <c r="J7191"/>
      <c r="K7191"/>
      <c r="L7191"/>
      <c r="M7191"/>
      <c r="N7191"/>
      <c r="O7191"/>
      <c r="Q7191" t="s">
        <v>25</v>
      </c>
      <c r="R7191" s="1" t="s">
        <v>10984</v>
      </c>
      <c r="S7191" s="1"/>
      <c r="T7191" s="1" t="s">
        <v>1306</v>
      </c>
      <c r="U7191" s="1" t="s">
        <v>28</v>
      </c>
      <c r="V7191" t="s">
        <v>29</v>
      </c>
      <c r="W7191"/>
      <c r="X7191" t="s">
        <v>30</v>
      </c>
    </row>
    <row r="7192" spans="2:24">
      <c r="B7192" s="2" t="s">
        <v>10985</v>
      </c>
      <c r="C7192" s="1">
        <v>9958089621</v>
      </c>
      <c r="D7192" s="1"/>
      <c r="E7192" s="1"/>
      <c r="F7192" s="1"/>
      <c r="G7192" s="1" t="s">
        <v>1942</v>
      </c>
      <c r="H7192" s="1" t="s">
        <v>247</v>
      </c>
      <c r="I7192"/>
      <c r="J7192"/>
      <c r="K7192"/>
      <c r="L7192"/>
      <c r="M7192"/>
      <c r="N7192"/>
      <c r="O7192"/>
      <c r="Q7192" t="s">
        <v>25</v>
      </c>
      <c r="R7192" s="1" t="s">
        <v>10986</v>
      </c>
      <c r="S7192" s="1"/>
      <c r="T7192" s="1" t="s">
        <v>820</v>
      </c>
      <c r="U7192" s="1" t="s">
        <v>53</v>
      </c>
      <c r="V7192" t="s">
        <v>29</v>
      </c>
      <c r="W7192"/>
      <c r="X7192" t="s">
        <v>30</v>
      </c>
    </row>
    <row r="7193" spans="2:24">
      <c r="B7193" s="2" t="s">
        <v>10987</v>
      </c>
      <c r="C7193" s="1">
        <v>9966645177</v>
      </c>
      <c r="D7193" s="1"/>
      <c r="E7193" s="1"/>
      <c r="F7193" s="1"/>
      <c r="G7193" s="1" t="s">
        <v>45</v>
      </c>
      <c r="H7193" s="1" t="s">
        <v>331</v>
      </c>
      <c r="I7193"/>
      <c r="J7193"/>
      <c r="K7193"/>
      <c r="L7193"/>
      <c r="M7193"/>
      <c r="N7193"/>
      <c r="O7193"/>
      <c r="Q7193" t="s">
        <v>25</v>
      </c>
      <c r="R7193" s="1" t="s">
        <v>10988</v>
      </c>
      <c r="S7193" s="1"/>
      <c r="T7193" s="1" t="s">
        <v>10989</v>
      </c>
      <c r="U7193" s="1" t="s">
        <v>185</v>
      </c>
      <c r="V7193" t="s">
        <v>29</v>
      </c>
      <c r="W7193"/>
      <c r="X7193" t="s">
        <v>30</v>
      </c>
    </row>
    <row r="7194" spans="2:24">
      <c r="B7194" s="2" t="s">
        <v>10990</v>
      </c>
      <c r="C7194" s="1">
        <v>9971527330</v>
      </c>
      <c r="D7194" s="1"/>
      <c r="E7194" s="1"/>
      <c r="F7194" s="1"/>
      <c r="G7194" s="1" t="s">
        <v>1942</v>
      </c>
      <c r="H7194" s="1" t="s">
        <v>247</v>
      </c>
      <c r="I7194"/>
      <c r="J7194"/>
      <c r="K7194"/>
      <c r="L7194"/>
      <c r="M7194"/>
      <c r="N7194"/>
      <c r="O7194"/>
      <c r="Q7194" t="s">
        <v>25</v>
      </c>
      <c r="R7194" s="1" t="s">
        <v>10991</v>
      </c>
      <c r="S7194" s="1"/>
      <c r="T7194" s="1" t="s">
        <v>39</v>
      </c>
      <c r="U7194" s="1" t="s">
        <v>28</v>
      </c>
      <c r="V7194" t="s">
        <v>29</v>
      </c>
      <c r="W7194"/>
      <c r="X7194" t="s">
        <v>30</v>
      </c>
    </row>
    <row r="7195" spans="2:24">
      <c r="B7195" s="2" t="s">
        <v>10992</v>
      </c>
      <c r="C7195" s="1">
        <v>9844766879</v>
      </c>
      <c r="D7195" s="1"/>
      <c r="E7195" s="1"/>
      <c r="F7195" s="1"/>
      <c r="G7195" s="1" t="s">
        <v>56</v>
      </c>
      <c r="H7195" s="1" t="s">
        <v>57</v>
      </c>
      <c r="I7195"/>
      <c r="J7195"/>
      <c r="K7195"/>
      <c r="L7195"/>
      <c r="M7195"/>
      <c r="N7195"/>
      <c r="O7195"/>
      <c r="Q7195" t="s">
        <v>25</v>
      </c>
      <c r="R7195" s="1" t="s">
        <v>10993</v>
      </c>
      <c r="S7195" s="1"/>
      <c r="T7195" s="1" t="s">
        <v>2967</v>
      </c>
      <c r="U7195" s="1" t="s">
        <v>102</v>
      </c>
      <c r="V7195" t="s">
        <v>29</v>
      </c>
      <c r="W7195"/>
      <c r="X7195" t="s">
        <v>30</v>
      </c>
    </row>
    <row r="7196" spans="2:24">
      <c r="B7196" s="2" t="s">
        <v>10994</v>
      </c>
      <c r="C7196" s="1">
        <v>9837035492</v>
      </c>
      <c r="D7196" s="1"/>
      <c r="E7196" s="1"/>
      <c r="F7196" s="1"/>
      <c r="G7196" s="1" t="s">
        <v>45</v>
      </c>
      <c r="H7196" s="1" t="s">
        <v>247</v>
      </c>
      <c r="I7196"/>
      <c r="J7196"/>
      <c r="K7196"/>
      <c r="L7196"/>
      <c r="M7196"/>
      <c r="N7196"/>
      <c r="O7196"/>
      <c r="Q7196" t="s">
        <v>25</v>
      </c>
      <c r="R7196" s="1" t="s">
        <v>10995</v>
      </c>
      <c r="S7196" s="1"/>
      <c r="T7196" s="1" t="s">
        <v>1515</v>
      </c>
      <c r="U7196" s="1" t="s">
        <v>28</v>
      </c>
      <c r="V7196" t="s">
        <v>29</v>
      </c>
      <c r="W7196"/>
      <c r="X7196" t="s">
        <v>30</v>
      </c>
    </row>
    <row r="7197" spans="2:24">
      <c r="B7197" s="2" t="s">
        <v>10996</v>
      </c>
      <c r="C7197" s="1">
        <v>9130098959</v>
      </c>
      <c r="D7197" s="1"/>
      <c r="E7197" s="1"/>
      <c r="F7197" s="1"/>
      <c r="G7197" s="1" t="s">
        <v>45</v>
      </c>
      <c r="H7197" s="1" t="s">
        <v>57</v>
      </c>
      <c r="I7197"/>
      <c r="J7197"/>
      <c r="K7197"/>
      <c r="L7197"/>
      <c r="M7197"/>
      <c r="N7197"/>
      <c r="O7197"/>
      <c r="Q7197" t="s">
        <v>25</v>
      </c>
      <c r="R7197" s="1" t="s">
        <v>10997</v>
      </c>
      <c r="S7197" s="1"/>
      <c r="T7197" s="1" t="s">
        <v>211</v>
      </c>
      <c r="U7197" s="1" t="s">
        <v>33</v>
      </c>
      <c r="V7197" t="s">
        <v>29</v>
      </c>
      <c r="W7197"/>
      <c r="X7197" t="s">
        <v>30</v>
      </c>
    </row>
    <row r="7198" spans="2:24">
      <c r="B7198" s="2" t="s">
        <v>10998</v>
      </c>
      <c r="C7198" s="1">
        <v>9999028857</v>
      </c>
      <c r="D7198" s="1"/>
      <c r="E7198" s="1"/>
      <c r="F7198" s="1"/>
      <c r="G7198" s="1" t="s">
        <v>146</v>
      </c>
      <c r="H7198" s="1" t="s">
        <v>247</v>
      </c>
      <c r="I7198"/>
      <c r="J7198"/>
      <c r="K7198"/>
      <c r="L7198"/>
      <c r="M7198"/>
      <c r="N7198"/>
      <c r="O7198"/>
      <c r="Q7198" t="s">
        <v>25</v>
      </c>
      <c r="R7198" s="1" t="s">
        <v>10999</v>
      </c>
      <c r="S7198" s="1"/>
      <c r="T7198" s="1" t="s">
        <v>301</v>
      </c>
      <c r="U7198" s="1" t="s">
        <v>53</v>
      </c>
      <c r="V7198" t="s">
        <v>29</v>
      </c>
      <c r="W7198"/>
      <c r="X7198" t="s">
        <v>30</v>
      </c>
    </row>
    <row r="7199" spans="2:24">
      <c r="B7199" s="2" t="s">
        <v>11000</v>
      </c>
      <c r="C7199" s="1">
        <v>9973886718</v>
      </c>
      <c r="D7199" s="1"/>
      <c r="E7199" s="1"/>
      <c r="F7199" s="1"/>
      <c r="G7199" s="1" t="s">
        <v>146</v>
      </c>
      <c r="H7199" s="1" t="s">
        <v>476</v>
      </c>
      <c r="I7199"/>
      <c r="J7199"/>
      <c r="K7199"/>
      <c r="L7199"/>
      <c r="M7199"/>
      <c r="N7199"/>
      <c r="O7199"/>
      <c r="Q7199" t="s">
        <v>25</v>
      </c>
      <c r="R7199" s="1" t="s">
        <v>11001</v>
      </c>
      <c r="S7199" s="1"/>
      <c r="T7199" s="1" t="s">
        <v>849</v>
      </c>
      <c r="U7199" s="1" t="s">
        <v>284</v>
      </c>
      <c r="V7199" t="s">
        <v>29</v>
      </c>
      <c r="W7199"/>
      <c r="X7199" t="s">
        <v>30</v>
      </c>
    </row>
    <row r="7200" spans="2:24">
      <c r="B7200" s="2" t="s">
        <v>11002</v>
      </c>
      <c r="C7200" s="1">
        <v>9643569385</v>
      </c>
      <c r="D7200" s="1"/>
      <c r="E7200" s="1"/>
      <c r="F7200" s="1"/>
      <c r="G7200" s="1" t="s">
        <v>45</v>
      </c>
      <c r="H7200" s="1" t="s">
        <v>46</v>
      </c>
      <c r="I7200"/>
      <c r="J7200"/>
      <c r="K7200"/>
      <c r="L7200"/>
      <c r="M7200"/>
      <c r="N7200"/>
      <c r="O7200"/>
      <c r="Q7200" t="s">
        <v>25</v>
      </c>
      <c r="R7200" s="1" t="s">
        <v>11003</v>
      </c>
      <c r="S7200" s="1"/>
      <c r="T7200" s="1" t="s">
        <v>39</v>
      </c>
      <c r="U7200" s="1" t="s">
        <v>28</v>
      </c>
      <c r="V7200" t="s">
        <v>29</v>
      </c>
      <c r="W7200"/>
      <c r="X7200" t="s">
        <v>30</v>
      </c>
    </row>
    <row r="7201" spans="2:24">
      <c r="B7201" s="2" t="s">
        <v>11004</v>
      </c>
      <c r="C7201" s="1">
        <v>7566468866</v>
      </c>
      <c r="D7201" s="1"/>
      <c r="E7201" s="1"/>
      <c r="F7201" s="1"/>
      <c r="G7201" s="1" t="s">
        <v>45</v>
      </c>
      <c r="H7201" s="1" t="s">
        <v>57</v>
      </c>
      <c r="I7201"/>
      <c r="J7201"/>
      <c r="K7201"/>
      <c r="L7201"/>
      <c r="M7201"/>
      <c r="N7201"/>
      <c r="O7201"/>
      <c r="Q7201" t="s">
        <v>25</v>
      </c>
      <c r="R7201" s="1"/>
      <c r="S7201" s="1"/>
      <c r="T7201" s="1" t="s">
        <v>11005</v>
      </c>
      <c r="U7201" s="1" t="s">
        <v>105</v>
      </c>
      <c r="V7201" t="s">
        <v>29</v>
      </c>
      <c r="W7201"/>
      <c r="X7201" t="s">
        <v>30</v>
      </c>
    </row>
    <row r="7202" spans="2:24">
      <c r="B7202" s="2" t="s">
        <v>11006</v>
      </c>
      <c r="C7202" s="1">
        <v>8395958080</v>
      </c>
      <c r="D7202" s="1"/>
      <c r="E7202" s="1"/>
      <c r="F7202" s="1"/>
      <c r="G7202" s="1" t="s">
        <v>146</v>
      </c>
      <c r="H7202" s="1" t="s">
        <v>331</v>
      </c>
      <c r="I7202"/>
      <c r="J7202"/>
      <c r="K7202"/>
      <c r="L7202"/>
      <c r="M7202"/>
      <c r="N7202"/>
      <c r="O7202"/>
      <c r="Q7202" t="s">
        <v>25</v>
      </c>
      <c r="R7202" s="1" t="s">
        <v>11007</v>
      </c>
      <c r="S7202" s="1"/>
      <c r="T7202" s="1" t="s">
        <v>1970</v>
      </c>
      <c r="U7202" s="1" t="s">
        <v>78</v>
      </c>
      <c r="V7202" t="s">
        <v>29</v>
      </c>
      <c r="W7202"/>
      <c r="X7202" t="s">
        <v>30</v>
      </c>
    </row>
    <row r="7203" spans="2:24">
      <c r="B7203" s="2" t="s">
        <v>11008</v>
      </c>
      <c r="C7203" s="1">
        <v>9822554566</v>
      </c>
      <c r="D7203" s="1"/>
      <c r="E7203" s="1"/>
      <c r="F7203" s="1"/>
      <c r="G7203" s="1" t="s">
        <v>72</v>
      </c>
      <c r="H7203" s="1" t="s">
        <v>92</v>
      </c>
      <c r="I7203"/>
      <c r="J7203"/>
      <c r="K7203"/>
      <c r="L7203"/>
      <c r="M7203"/>
      <c r="N7203"/>
      <c r="O7203"/>
      <c r="Q7203" t="s">
        <v>25</v>
      </c>
      <c r="R7203" s="1" t="s">
        <v>11009</v>
      </c>
      <c r="S7203" s="1"/>
      <c r="T7203" s="1" t="s">
        <v>457</v>
      </c>
      <c r="U7203" s="1" t="s">
        <v>33</v>
      </c>
      <c r="V7203" t="s">
        <v>29</v>
      </c>
      <c r="W7203"/>
      <c r="X7203" t="s">
        <v>30</v>
      </c>
    </row>
    <row r="7204" spans="2:24">
      <c r="B7204" s="2" t="s">
        <v>11010</v>
      </c>
      <c r="C7204" s="1">
        <v>9467681149</v>
      </c>
      <c r="D7204" s="1"/>
      <c r="E7204" s="1"/>
      <c r="F7204" s="1"/>
      <c r="G7204" s="1" t="s">
        <v>146</v>
      </c>
      <c r="H7204" s="1" t="s">
        <v>331</v>
      </c>
      <c r="I7204"/>
      <c r="J7204"/>
      <c r="K7204"/>
      <c r="L7204"/>
      <c r="M7204"/>
      <c r="N7204"/>
      <c r="O7204"/>
      <c r="Q7204" t="s">
        <v>25</v>
      </c>
      <c r="R7204" s="1" t="s">
        <v>11011</v>
      </c>
      <c r="S7204" s="1"/>
      <c r="T7204" s="1" t="s">
        <v>7294</v>
      </c>
      <c r="U7204" s="1" t="s">
        <v>78</v>
      </c>
      <c r="V7204" t="s">
        <v>29</v>
      </c>
      <c r="W7204"/>
      <c r="X7204" t="s">
        <v>30</v>
      </c>
    </row>
    <row r="7205" spans="2:24">
      <c r="B7205" s="2" t="s">
        <v>11012</v>
      </c>
      <c r="C7205" s="1">
        <v>9473535417</v>
      </c>
      <c r="D7205" s="1"/>
      <c r="E7205" s="1"/>
      <c r="F7205" s="1"/>
      <c r="G7205" s="1" t="s">
        <v>146</v>
      </c>
      <c r="H7205" s="1" t="s">
        <v>331</v>
      </c>
      <c r="I7205"/>
      <c r="J7205"/>
      <c r="K7205"/>
      <c r="L7205"/>
      <c r="M7205"/>
      <c r="N7205"/>
      <c r="O7205"/>
      <c r="Q7205" t="s">
        <v>25</v>
      </c>
      <c r="R7205" s="1" t="s">
        <v>11013</v>
      </c>
      <c r="S7205" s="1"/>
      <c r="T7205" s="1" t="s">
        <v>3870</v>
      </c>
      <c r="U7205" s="1" t="s">
        <v>28</v>
      </c>
      <c r="V7205" t="s">
        <v>29</v>
      </c>
      <c r="W7205"/>
      <c r="X7205" t="s">
        <v>30</v>
      </c>
    </row>
    <row r="7206" spans="2:24">
      <c r="B7206" s="2" t="s">
        <v>11014</v>
      </c>
      <c r="C7206" s="1">
        <v>9595848496</v>
      </c>
      <c r="D7206" s="1"/>
      <c r="E7206" s="1"/>
      <c r="F7206" s="1"/>
      <c r="G7206" s="1" t="s">
        <v>45</v>
      </c>
      <c r="H7206" s="1" t="s">
        <v>57</v>
      </c>
      <c r="I7206"/>
      <c r="J7206"/>
      <c r="K7206"/>
      <c r="L7206"/>
      <c r="M7206"/>
      <c r="N7206"/>
      <c r="O7206"/>
      <c r="Q7206" t="s">
        <v>25</v>
      </c>
      <c r="R7206" s="1" t="s">
        <v>11015</v>
      </c>
      <c r="S7206" s="1"/>
      <c r="T7206" s="1" t="s">
        <v>590</v>
      </c>
      <c r="U7206" s="1" t="s">
        <v>33</v>
      </c>
      <c r="V7206" t="s">
        <v>29</v>
      </c>
      <c r="W7206"/>
      <c r="X7206" t="s">
        <v>30</v>
      </c>
    </row>
    <row r="7207" spans="2:24">
      <c r="B7207" s="2" t="s">
        <v>11016</v>
      </c>
      <c r="C7207" s="1">
        <v>9300609645</v>
      </c>
      <c r="D7207" s="1"/>
      <c r="E7207" s="1"/>
      <c r="F7207" s="1"/>
      <c r="G7207" s="1" t="s">
        <v>146</v>
      </c>
      <c r="H7207" s="1" t="s">
        <v>247</v>
      </c>
      <c r="I7207"/>
      <c r="J7207"/>
      <c r="K7207"/>
      <c r="L7207"/>
      <c r="M7207"/>
      <c r="N7207"/>
      <c r="O7207"/>
      <c r="Q7207" t="s">
        <v>25</v>
      </c>
      <c r="R7207" s="1" t="s">
        <v>11017</v>
      </c>
      <c r="S7207" s="1"/>
      <c r="T7207" s="1" t="s">
        <v>4179</v>
      </c>
      <c r="U7207" s="1" t="s">
        <v>105</v>
      </c>
      <c r="V7207" t="s">
        <v>29</v>
      </c>
      <c r="W7207"/>
      <c r="X7207" t="s">
        <v>30</v>
      </c>
    </row>
    <row r="7208" spans="2:24">
      <c r="B7208" s="2" t="s">
        <v>11018</v>
      </c>
      <c r="C7208" s="1">
        <v>6375299375</v>
      </c>
      <c r="D7208" s="1"/>
      <c r="E7208" s="1"/>
      <c r="F7208" s="1"/>
      <c r="G7208" s="1" t="s">
        <v>146</v>
      </c>
      <c r="H7208" s="1" t="s">
        <v>247</v>
      </c>
      <c r="I7208"/>
      <c r="J7208"/>
      <c r="K7208"/>
      <c r="L7208"/>
      <c r="M7208"/>
      <c r="N7208"/>
      <c r="O7208"/>
      <c r="Q7208" t="s">
        <v>25</v>
      </c>
      <c r="R7208" s="1"/>
      <c r="S7208" s="1"/>
      <c r="T7208" s="1" t="s">
        <v>86</v>
      </c>
      <c r="U7208" s="1" t="s">
        <v>43</v>
      </c>
      <c r="V7208" t="s">
        <v>29</v>
      </c>
      <c r="W7208"/>
      <c r="X7208" t="s">
        <v>30</v>
      </c>
    </row>
    <row r="7209" spans="2:24">
      <c r="B7209" s="2" t="s">
        <v>11019</v>
      </c>
      <c r="C7209" s="1">
        <v>9719039400</v>
      </c>
      <c r="D7209" s="1"/>
      <c r="E7209" s="1"/>
      <c r="F7209" s="1"/>
      <c r="G7209" s="1" t="s">
        <v>146</v>
      </c>
      <c r="H7209" s="1" t="s">
        <v>247</v>
      </c>
      <c r="I7209"/>
      <c r="J7209"/>
      <c r="K7209"/>
      <c r="L7209"/>
      <c r="M7209"/>
      <c r="N7209"/>
      <c r="O7209"/>
      <c r="Q7209" t="s">
        <v>25</v>
      </c>
      <c r="R7209" s="1" t="s">
        <v>11020</v>
      </c>
      <c r="S7209" s="1"/>
      <c r="T7209" s="1" t="s">
        <v>1515</v>
      </c>
      <c r="U7209" s="1" t="s">
        <v>28</v>
      </c>
      <c r="V7209" t="s">
        <v>29</v>
      </c>
      <c r="W7209"/>
      <c r="X7209" t="s">
        <v>30</v>
      </c>
    </row>
    <row r="7210" spans="2:24">
      <c r="B7210" s="2" t="s">
        <v>11021</v>
      </c>
      <c r="C7210" s="1">
        <v>9897552801</v>
      </c>
      <c r="D7210" s="1"/>
      <c r="E7210" s="1"/>
      <c r="F7210" s="1"/>
      <c r="G7210" s="1" t="s">
        <v>146</v>
      </c>
      <c r="H7210" s="1" t="s">
        <v>331</v>
      </c>
      <c r="I7210"/>
      <c r="J7210"/>
      <c r="K7210"/>
      <c r="L7210"/>
      <c r="M7210"/>
      <c r="N7210"/>
      <c r="O7210"/>
      <c r="Q7210" t="s">
        <v>25</v>
      </c>
      <c r="R7210" s="1" t="s">
        <v>11022</v>
      </c>
      <c r="S7210" s="1"/>
      <c r="T7210" s="1" t="s">
        <v>6813</v>
      </c>
      <c r="U7210" s="1" t="s">
        <v>28</v>
      </c>
      <c r="V7210" t="s">
        <v>29</v>
      </c>
      <c r="W7210"/>
      <c r="X7210" t="s">
        <v>30</v>
      </c>
    </row>
    <row r="7211" spans="2:24">
      <c r="B7211" s="2" t="s">
        <v>11023</v>
      </c>
      <c r="C7211" s="1">
        <v>8347566477</v>
      </c>
      <c r="D7211" s="1"/>
      <c r="E7211" s="1"/>
      <c r="F7211" s="1"/>
      <c r="G7211" s="1" t="s">
        <v>45</v>
      </c>
      <c r="H7211" s="1" t="s">
        <v>46</v>
      </c>
      <c r="I7211"/>
      <c r="J7211"/>
      <c r="K7211"/>
      <c r="L7211"/>
      <c r="M7211"/>
      <c r="N7211"/>
      <c r="O7211"/>
      <c r="Q7211" t="s">
        <v>25</v>
      </c>
      <c r="R7211" s="1" t="s">
        <v>11024</v>
      </c>
      <c r="S7211" s="1"/>
      <c r="T7211" s="1" t="s">
        <v>118</v>
      </c>
      <c r="U7211" s="1" t="s">
        <v>116</v>
      </c>
      <c r="V7211" t="s">
        <v>29</v>
      </c>
      <c r="W7211"/>
      <c r="X7211" t="s">
        <v>30</v>
      </c>
    </row>
    <row r="7212" spans="2:24">
      <c r="B7212" s="2" t="s">
        <v>11025</v>
      </c>
      <c r="C7212" s="1">
        <v>8744099844</v>
      </c>
      <c r="D7212" s="1"/>
      <c r="E7212" s="1"/>
      <c r="F7212" s="1"/>
      <c r="G7212" s="1" t="s">
        <v>45</v>
      </c>
      <c r="H7212" s="1" t="s">
        <v>247</v>
      </c>
      <c r="I7212"/>
      <c r="J7212"/>
      <c r="K7212"/>
      <c r="L7212"/>
      <c r="M7212"/>
      <c r="N7212"/>
      <c r="O7212"/>
      <c r="Q7212" t="s">
        <v>25</v>
      </c>
      <c r="R7212" s="1" t="s">
        <v>11026</v>
      </c>
      <c r="S7212" s="1"/>
      <c r="T7212" s="1" t="s">
        <v>3017</v>
      </c>
      <c r="U7212" s="1" t="s">
        <v>28</v>
      </c>
      <c r="V7212" t="s">
        <v>29</v>
      </c>
      <c r="W7212"/>
      <c r="X7212" t="s">
        <v>30</v>
      </c>
    </row>
    <row r="7213" spans="2:24">
      <c r="B7213" s="2" t="s">
        <v>11027</v>
      </c>
      <c r="C7213" s="1">
        <v>7518819024</v>
      </c>
      <c r="D7213" s="1"/>
      <c r="E7213" s="1"/>
      <c r="F7213" s="1"/>
      <c r="G7213" s="1" t="s">
        <v>146</v>
      </c>
      <c r="H7213" s="1" t="s">
        <v>247</v>
      </c>
      <c r="I7213"/>
      <c r="J7213"/>
      <c r="K7213"/>
      <c r="L7213"/>
      <c r="M7213"/>
      <c r="N7213"/>
      <c r="O7213"/>
      <c r="Q7213" t="s">
        <v>25</v>
      </c>
      <c r="R7213" s="1" t="s">
        <v>11028</v>
      </c>
      <c r="S7213" s="1"/>
      <c r="T7213" s="1" t="s">
        <v>1297</v>
      </c>
      <c r="U7213" s="1" t="s">
        <v>28</v>
      </c>
      <c r="V7213" t="s">
        <v>29</v>
      </c>
      <c r="W7213"/>
      <c r="X7213" t="s">
        <v>30</v>
      </c>
    </row>
    <row r="7214" spans="2:24">
      <c r="B7214" s="2" t="s">
        <v>11029</v>
      </c>
      <c r="C7214" s="1">
        <v>9971997947</v>
      </c>
      <c r="D7214" s="1"/>
      <c r="E7214" s="1"/>
      <c r="F7214" s="1"/>
      <c r="G7214" s="1" t="s">
        <v>146</v>
      </c>
      <c r="H7214" s="1" t="s">
        <v>331</v>
      </c>
      <c r="I7214"/>
      <c r="J7214"/>
      <c r="K7214"/>
      <c r="L7214"/>
      <c r="M7214"/>
      <c r="N7214"/>
      <c r="O7214"/>
      <c r="Q7214" t="s">
        <v>25</v>
      </c>
      <c r="R7214" s="1" t="s">
        <v>11030</v>
      </c>
      <c r="S7214" s="1"/>
      <c r="T7214" s="1" t="s">
        <v>73</v>
      </c>
      <c r="U7214" s="1" t="s">
        <v>53</v>
      </c>
      <c r="V7214" t="s">
        <v>29</v>
      </c>
      <c r="W7214"/>
      <c r="X7214" t="s">
        <v>30</v>
      </c>
    </row>
    <row r="7215" spans="2:24">
      <c r="B7215" s="2" t="s">
        <v>11031</v>
      </c>
      <c r="C7215" s="1">
        <v>7417772061</v>
      </c>
      <c r="D7215" s="1"/>
      <c r="E7215" s="1"/>
      <c r="F7215" s="1"/>
      <c r="G7215" s="1" t="s">
        <v>146</v>
      </c>
      <c r="H7215" s="1" t="s">
        <v>247</v>
      </c>
      <c r="I7215"/>
      <c r="J7215"/>
      <c r="K7215"/>
      <c r="L7215"/>
      <c r="M7215"/>
      <c r="N7215"/>
      <c r="O7215"/>
      <c r="Q7215" t="s">
        <v>25</v>
      </c>
      <c r="R7215" s="1" t="s">
        <v>11032</v>
      </c>
      <c r="S7215" s="1"/>
      <c r="T7215" s="1" t="s">
        <v>6813</v>
      </c>
      <c r="U7215" s="1" t="s">
        <v>28</v>
      </c>
      <c r="V7215" t="s">
        <v>29</v>
      </c>
      <c r="W7215"/>
      <c r="X7215" t="s">
        <v>30</v>
      </c>
    </row>
    <row r="7216" spans="2:24">
      <c r="B7216" s="2" t="s">
        <v>11033</v>
      </c>
      <c r="C7216" s="1">
        <v>8507929275</v>
      </c>
      <c r="D7216" s="1"/>
      <c r="E7216" s="1"/>
      <c r="F7216" s="1"/>
      <c r="G7216" s="1" t="s">
        <v>56</v>
      </c>
      <c r="H7216" s="1" t="s">
        <v>46</v>
      </c>
      <c r="I7216"/>
      <c r="J7216"/>
      <c r="K7216"/>
      <c r="L7216"/>
      <c r="M7216"/>
      <c r="N7216"/>
      <c r="O7216"/>
      <c r="Q7216" t="s">
        <v>25</v>
      </c>
      <c r="R7216" s="1" t="s">
        <v>11034</v>
      </c>
      <c r="S7216" s="1"/>
      <c r="T7216" s="1" t="s">
        <v>849</v>
      </c>
      <c r="U7216" s="1" t="s">
        <v>284</v>
      </c>
      <c r="V7216" t="s">
        <v>29</v>
      </c>
      <c r="W7216"/>
      <c r="X7216" t="s">
        <v>30</v>
      </c>
    </row>
    <row r="7217" spans="2:24">
      <c r="B7217" s="2" t="s">
        <v>11035</v>
      </c>
      <c r="C7217" s="1">
        <v>8700672964</v>
      </c>
      <c r="D7217" s="1"/>
      <c r="E7217" s="1"/>
      <c r="F7217" s="1"/>
      <c r="G7217" s="1" t="s">
        <v>146</v>
      </c>
      <c r="H7217" s="1" t="s">
        <v>247</v>
      </c>
      <c r="I7217"/>
      <c r="J7217"/>
      <c r="K7217"/>
      <c r="L7217"/>
      <c r="M7217"/>
      <c r="N7217"/>
      <c r="O7217"/>
      <c r="Q7217" t="s">
        <v>25</v>
      </c>
      <c r="R7217" s="1" t="s">
        <v>11036</v>
      </c>
      <c r="S7217" s="1"/>
      <c r="T7217" s="1" t="s">
        <v>594</v>
      </c>
      <c r="U7217" s="1" t="s">
        <v>53</v>
      </c>
      <c r="V7217" t="s">
        <v>29</v>
      </c>
      <c r="W7217"/>
      <c r="X7217" t="s">
        <v>30</v>
      </c>
    </row>
    <row r="7218" spans="2:24">
      <c r="B7218" s="2" t="s">
        <v>11037</v>
      </c>
      <c r="C7218" s="1">
        <v>6353880436</v>
      </c>
      <c r="D7218" s="1"/>
      <c r="E7218" s="1"/>
      <c r="F7218" s="1"/>
      <c r="G7218" s="1" t="s">
        <v>1216</v>
      </c>
      <c r="H7218" s="1" t="s">
        <v>46</v>
      </c>
      <c r="I7218"/>
      <c r="J7218"/>
      <c r="K7218"/>
      <c r="L7218"/>
      <c r="M7218"/>
      <c r="N7218"/>
      <c r="O7218"/>
      <c r="Q7218" t="s">
        <v>25</v>
      </c>
      <c r="R7218" s="1" t="s">
        <v>11038</v>
      </c>
      <c r="S7218" s="1"/>
      <c r="T7218" s="1" t="s">
        <v>345</v>
      </c>
      <c r="U7218" s="1" t="s">
        <v>116</v>
      </c>
      <c r="V7218" t="s">
        <v>29</v>
      </c>
      <c r="W7218"/>
      <c r="X7218" t="s">
        <v>30</v>
      </c>
    </row>
    <row r="7219" spans="2:24">
      <c r="B7219" s="2" t="s">
        <v>11039</v>
      </c>
      <c r="C7219" s="1">
        <v>7754014851</v>
      </c>
      <c r="D7219" s="1"/>
      <c r="E7219" s="1"/>
      <c r="F7219" s="1"/>
      <c r="G7219" s="1" t="s">
        <v>146</v>
      </c>
      <c r="H7219" s="1" t="s">
        <v>331</v>
      </c>
      <c r="I7219"/>
      <c r="J7219"/>
      <c r="K7219"/>
      <c r="L7219"/>
      <c r="M7219"/>
      <c r="N7219"/>
      <c r="O7219"/>
      <c r="Q7219" t="s">
        <v>25</v>
      </c>
      <c r="R7219" s="1" t="s">
        <v>11040</v>
      </c>
      <c r="S7219" s="1"/>
      <c r="T7219" s="1" t="s">
        <v>1146</v>
      </c>
      <c r="U7219" s="1" t="s">
        <v>284</v>
      </c>
      <c r="V7219" t="s">
        <v>29</v>
      </c>
      <c r="W7219"/>
      <c r="X7219" t="s">
        <v>30</v>
      </c>
    </row>
    <row r="7220" spans="2:24">
      <c r="B7220" s="2" t="s">
        <v>11041</v>
      </c>
      <c r="C7220" s="1">
        <v>7827889393</v>
      </c>
      <c r="D7220" s="1"/>
      <c r="E7220" s="1"/>
      <c r="F7220" s="1"/>
      <c r="G7220" s="1" t="s">
        <v>146</v>
      </c>
      <c r="H7220" s="1" t="s">
        <v>476</v>
      </c>
      <c r="I7220"/>
      <c r="J7220"/>
      <c r="K7220"/>
      <c r="L7220"/>
      <c r="M7220"/>
      <c r="N7220"/>
      <c r="O7220"/>
      <c r="Q7220" t="s">
        <v>25</v>
      </c>
      <c r="R7220" s="1" t="s">
        <v>11042</v>
      </c>
      <c r="S7220" s="1"/>
      <c r="T7220" s="1" t="s">
        <v>93</v>
      </c>
      <c r="U7220" s="1" t="s">
        <v>53</v>
      </c>
      <c r="V7220" t="s">
        <v>29</v>
      </c>
      <c r="W7220"/>
      <c r="X7220" t="s">
        <v>30</v>
      </c>
    </row>
    <row r="7221" spans="2:24">
      <c r="B7221" s="2" t="s">
        <v>11043</v>
      </c>
      <c r="C7221" s="1">
        <v>9870949267</v>
      </c>
      <c r="D7221" s="1"/>
      <c r="E7221" s="1"/>
      <c r="F7221" s="1"/>
      <c r="G7221" s="1" t="s">
        <v>146</v>
      </c>
      <c r="H7221" s="1" t="s">
        <v>247</v>
      </c>
      <c r="I7221"/>
      <c r="J7221"/>
      <c r="K7221"/>
      <c r="L7221"/>
      <c r="M7221"/>
      <c r="N7221"/>
      <c r="O7221"/>
      <c r="Q7221" t="s">
        <v>25</v>
      </c>
      <c r="R7221" s="1" t="s">
        <v>11044</v>
      </c>
      <c r="S7221" s="1"/>
      <c r="T7221" s="1" t="s">
        <v>1326</v>
      </c>
      <c r="U7221" s="1" t="s">
        <v>28</v>
      </c>
      <c r="V7221" t="s">
        <v>29</v>
      </c>
      <c r="W7221"/>
      <c r="X7221" t="s">
        <v>30</v>
      </c>
    </row>
    <row r="7222" spans="2:24">
      <c r="B7222" s="2" t="s">
        <v>11045</v>
      </c>
      <c r="C7222" s="1">
        <v>9466083077</v>
      </c>
      <c r="D7222" s="1"/>
      <c r="E7222" s="1"/>
      <c r="F7222" s="1"/>
      <c r="G7222" s="1" t="s">
        <v>146</v>
      </c>
      <c r="H7222" s="1" t="s">
        <v>247</v>
      </c>
      <c r="I7222"/>
      <c r="J7222"/>
      <c r="K7222"/>
      <c r="L7222"/>
      <c r="M7222"/>
      <c r="N7222"/>
      <c r="O7222"/>
      <c r="Q7222" t="s">
        <v>25</v>
      </c>
      <c r="R7222" s="1" t="s">
        <v>11046</v>
      </c>
      <c r="S7222" s="1"/>
      <c r="T7222" s="1" t="s">
        <v>271</v>
      </c>
      <c r="U7222" s="1" t="s">
        <v>78</v>
      </c>
      <c r="V7222" t="s">
        <v>29</v>
      </c>
      <c r="W7222"/>
      <c r="X7222" t="s">
        <v>30</v>
      </c>
    </row>
    <row r="7223" spans="2:24">
      <c r="B7223" s="2" t="s">
        <v>11047</v>
      </c>
      <c r="C7223" s="1">
        <v>8887746477</v>
      </c>
      <c r="D7223" s="1"/>
      <c r="E7223" s="1"/>
      <c r="F7223" s="1"/>
      <c r="G7223" s="1" t="s">
        <v>45</v>
      </c>
      <c r="H7223" s="1" t="s">
        <v>247</v>
      </c>
      <c r="I7223"/>
      <c r="J7223"/>
      <c r="K7223"/>
      <c r="L7223"/>
      <c r="M7223"/>
      <c r="N7223"/>
      <c r="O7223"/>
      <c r="Q7223" t="s">
        <v>25</v>
      </c>
      <c r="R7223" s="1" t="s">
        <v>11048</v>
      </c>
      <c r="S7223" s="1"/>
      <c r="T7223" s="1" t="s">
        <v>264</v>
      </c>
      <c r="U7223" s="1" t="s">
        <v>28</v>
      </c>
      <c r="V7223" t="s">
        <v>29</v>
      </c>
      <c r="W7223"/>
      <c r="X7223" t="s">
        <v>30</v>
      </c>
    </row>
    <row r="7224" spans="2:24">
      <c r="B7224" s="2" t="s">
        <v>11049</v>
      </c>
      <c r="C7224" s="1">
        <v>9820731915</v>
      </c>
      <c r="D7224" s="1"/>
      <c r="E7224" s="1"/>
      <c r="F7224" s="1"/>
      <c r="G7224" s="1" t="s">
        <v>45</v>
      </c>
      <c r="H7224" s="1" t="s">
        <v>331</v>
      </c>
      <c r="I7224"/>
      <c r="J7224"/>
      <c r="K7224"/>
      <c r="L7224"/>
      <c r="M7224"/>
      <c r="N7224"/>
      <c r="O7224"/>
      <c r="Q7224" t="s">
        <v>25</v>
      </c>
      <c r="R7224" s="1" t="s">
        <v>11050</v>
      </c>
      <c r="S7224" s="1"/>
      <c r="T7224" s="1" t="s">
        <v>474</v>
      </c>
      <c r="U7224" s="1" t="s">
        <v>33</v>
      </c>
      <c r="V7224" t="s">
        <v>29</v>
      </c>
      <c r="W7224"/>
      <c r="X7224" t="s">
        <v>30</v>
      </c>
    </row>
    <row r="7225" spans="2:24">
      <c r="B7225" s="2" t="s">
        <v>11051</v>
      </c>
      <c r="C7225" s="1">
        <v>9802022281</v>
      </c>
      <c r="D7225" s="1"/>
      <c r="E7225" s="1"/>
      <c r="F7225" s="1"/>
      <c r="G7225" s="1" t="s">
        <v>56</v>
      </c>
      <c r="H7225" s="1" t="s">
        <v>46</v>
      </c>
      <c r="I7225"/>
      <c r="J7225"/>
      <c r="K7225"/>
      <c r="L7225"/>
      <c r="M7225"/>
      <c r="N7225"/>
      <c r="O7225"/>
      <c r="Q7225" t="s">
        <v>25</v>
      </c>
      <c r="R7225" s="1" t="s">
        <v>11052</v>
      </c>
      <c r="S7225" s="1"/>
      <c r="T7225" s="1" t="s">
        <v>11053</v>
      </c>
      <c r="U7225" s="1" t="s">
        <v>78</v>
      </c>
      <c r="V7225" t="s">
        <v>29</v>
      </c>
      <c r="W7225"/>
      <c r="X7225" t="s">
        <v>30</v>
      </c>
    </row>
    <row r="7226" spans="2:24">
      <c r="B7226" s="2" t="s">
        <v>11054</v>
      </c>
      <c r="C7226" s="1">
        <v>7666777903</v>
      </c>
      <c r="D7226" s="1"/>
      <c r="E7226" s="1"/>
      <c r="F7226" s="1"/>
      <c r="G7226" s="1" t="s">
        <v>45</v>
      </c>
      <c r="H7226" s="1" t="s">
        <v>57</v>
      </c>
      <c r="I7226"/>
      <c r="J7226"/>
      <c r="K7226"/>
      <c r="L7226"/>
      <c r="M7226"/>
      <c r="N7226"/>
      <c r="O7226"/>
      <c r="Q7226" t="s">
        <v>25</v>
      </c>
      <c r="R7226" s="1" t="s">
        <v>11055</v>
      </c>
      <c r="S7226" s="1"/>
      <c r="T7226" s="1" t="s">
        <v>11056</v>
      </c>
      <c r="U7226" s="1" t="s">
        <v>33</v>
      </c>
      <c r="V7226" t="s">
        <v>29</v>
      </c>
      <c r="W7226"/>
      <c r="X7226" t="s">
        <v>30</v>
      </c>
    </row>
    <row r="7227" spans="2:24">
      <c r="B7227" s="2" t="s">
        <v>11057</v>
      </c>
      <c r="C7227" s="1">
        <v>7210069362</v>
      </c>
      <c r="D7227" s="1"/>
      <c r="E7227" s="1"/>
      <c r="F7227" s="1"/>
      <c r="G7227" s="1" t="s">
        <v>56</v>
      </c>
      <c r="H7227" s="1" t="s">
        <v>46</v>
      </c>
      <c r="I7227"/>
      <c r="J7227"/>
      <c r="K7227"/>
      <c r="L7227"/>
      <c r="M7227"/>
      <c r="N7227"/>
      <c r="O7227"/>
      <c r="Q7227" t="s">
        <v>25</v>
      </c>
      <c r="R7227" s="1" t="s">
        <v>11058</v>
      </c>
      <c r="S7227" s="1"/>
      <c r="T7227" s="1" t="s">
        <v>73</v>
      </c>
      <c r="U7227" s="1" t="s">
        <v>53</v>
      </c>
      <c r="V7227" t="s">
        <v>29</v>
      </c>
      <c r="W7227"/>
      <c r="X7227" t="s">
        <v>30</v>
      </c>
    </row>
    <row r="7228" spans="2:24">
      <c r="B7228" s="2" t="s">
        <v>11059</v>
      </c>
      <c r="C7228" s="1">
        <v>7060788566</v>
      </c>
      <c r="D7228" s="1"/>
      <c r="E7228" s="1"/>
      <c r="F7228" s="1"/>
      <c r="G7228" s="1" t="s">
        <v>146</v>
      </c>
      <c r="H7228" s="1" t="s">
        <v>247</v>
      </c>
      <c r="I7228"/>
      <c r="J7228"/>
      <c r="K7228"/>
      <c r="L7228"/>
      <c r="M7228"/>
      <c r="N7228"/>
      <c r="O7228"/>
      <c r="Q7228" t="s">
        <v>25</v>
      </c>
      <c r="R7228" s="1"/>
      <c r="S7228" s="1"/>
      <c r="T7228" s="1" t="s">
        <v>3520</v>
      </c>
      <c r="U7228" s="1" t="s">
        <v>28</v>
      </c>
      <c r="V7228" t="s">
        <v>29</v>
      </c>
      <c r="W7228"/>
      <c r="X7228" t="s">
        <v>30</v>
      </c>
    </row>
    <row r="7229" spans="2:24">
      <c r="B7229" s="2" t="s">
        <v>11060</v>
      </c>
      <c r="C7229" s="1">
        <v>9034225859</v>
      </c>
      <c r="D7229" s="1"/>
      <c r="E7229" s="1"/>
      <c r="F7229" s="1"/>
      <c r="G7229" s="1" t="s">
        <v>146</v>
      </c>
      <c r="H7229" s="1" t="s">
        <v>476</v>
      </c>
      <c r="I7229"/>
      <c r="J7229"/>
      <c r="K7229"/>
      <c r="L7229"/>
      <c r="M7229"/>
      <c r="N7229"/>
      <c r="O7229"/>
      <c r="Q7229" t="s">
        <v>25</v>
      </c>
      <c r="R7229" s="1"/>
      <c r="S7229" s="1"/>
      <c r="T7229" s="1" t="s">
        <v>363</v>
      </c>
      <c r="U7229" s="1" t="s">
        <v>78</v>
      </c>
      <c r="V7229" t="s">
        <v>29</v>
      </c>
      <c r="W7229"/>
      <c r="X7229" t="s">
        <v>30</v>
      </c>
    </row>
    <row r="7230" spans="2:24">
      <c r="B7230" s="2" t="s">
        <v>11061</v>
      </c>
      <c r="C7230" s="1">
        <v>8057119999</v>
      </c>
      <c r="D7230" s="1"/>
      <c r="E7230" s="1"/>
      <c r="F7230" s="1"/>
      <c r="G7230" s="1" t="s">
        <v>146</v>
      </c>
      <c r="H7230" s="1" t="s">
        <v>331</v>
      </c>
      <c r="I7230"/>
      <c r="J7230"/>
      <c r="K7230"/>
      <c r="L7230"/>
      <c r="M7230"/>
      <c r="N7230"/>
      <c r="O7230"/>
      <c r="Q7230" t="s">
        <v>25</v>
      </c>
      <c r="R7230" s="1" t="s">
        <v>11062</v>
      </c>
      <c r="S7230" s="1"/>
      <c r="T7230" s="1" t="s">
        <v>1515</v>
      </c>
      <c r="U7230" s="1" t="s">
        <v>28</v>
      </c>
      <c r="V7230" t="s">
        <v>29</v>
      </c>
      <c r="W7230"/>
      <c r="X7230" t="s">
        <v>30</v>
      </c>
    </row>
    <row r="7231" spans="2:24">
      <c r="B7231" s="2" t="s">
        <v>11063</v>
      </c>
      <c r="C7231" s="1">
        <v>9811512877</v>
      </c>
      <c r="D7231" s="1"/>
      <c r="E7231" s="1"/>
      <c r="F7231" s="1"/>
      <c r="G7231" s="1" t="s">
        <v>1216</v>
      </c>
      <c r="H7231" s="1" t="s">
        <v>46</v>
      </c>
      <c r="I7231"/>
      <c r="J7231"/>
      <c r="K7231"/>
      <c r="L7231"/>
      <c r="M7231"/>
      <c r="N7231"/>
      <c r="O7231"/>
      <c r="Q7231" t="s">
        <v>25</v>
      </c>
      <c r="R7231" s="1" t="s">
        <v>11064</v>
      </c>
      <c r="S7231" s="1"/>
      <c r="T7231" s="1" t="s">
        <v>39</v>
      </c>
      <c r="U7231" s="1" t="s">
        <v>28</v>
      </c>
      <c r="V7231" t="s">
        <v>29</v>
      </c>
      <c r="W7231"/>
      <c r="X7231" t="s">
        <v>30</v>
      </c>
    </row>
    <row r="7232" spans="2:24">
      <c r="B7232" s="2" t="s">
        <v>11065</v>
      </c>
      <c r="C7232" s="1">
        <v>8800288269</v>
      </c>
      <c r="D7232" s="1"/>
      <c r="E7232" s="1"/>
      <c r="F7232" s="1"/>
      <c r="G7232" s="1" t="s">
        <v>72</v>
      </c>
      <c r="H7232" s="1" t="s">
        <v>231</v>
      </c>
      <c r="I7232"/>
      <c r="J7232"/>
      <c r="K7232"/>
      <c r="L7232"/>
      <c r="M7232"/>
      <c r="N7232"/>
      <c r="O7232"/>
      <c r="Q7232" t="s">
        <v>25</v>
      </c>
      <c r="R7232" s="1" t="s">
        <v>11066</v>
      </c>
      <c r="S7232" s="1"/>
      <c r="T7232" s="1" t="s">
        <v>374</v>
      </c>
      <c r="U7232" s="1" t="s">
        <v>78</v>
      </c>
      <c r="V7232" t="s">
        <v>29</v>
      </c>
      <c r="W7232"/>
      <c r="X7232" t="s">
        <v>30</v>
      </c>
    </row>
    <row r="7233" spans="2:24">
      <c r="B7233" s="2" t="s">
        <v>11067</v>
      </c>
      <c r="C7233" s="1">
        <v>8800402154</v>
      </c>
      <c r="D7233" s="1"/>
      <c r="E7233" s="1"/>
      <c r="F7233" s="1"/>
      <c r="G7233" s="1" t="s">
        <v>230</v>
      </c>
      <c r="H7233" s="1" t="s">
        <v>46</v>
      </c>
      <c r="I7233"/>
      <c r="J7233"/>
      <c r="K7233"/>
      <c r="L7233"/>
      <c r="M7233"/>
      <c r="N7233"/>
      <c r="O7233"/>
      <c r="Q7233" t="s">
        <v>25</v>
      </c>
      <c r="R7233" s="1" t="s">
        <v>11068</v>
      </c>
      <c r="S7233" s="1"/>
      <c r="T7233" s="1" t="s">
        <v>301</v>
      </c>
      <c r="U7233" s="1" t="s">
        <v>53</v>
      </c>
      <c r="V7233" t="s">
        <v>29</v>
      </c>
      <c r="W7233"/>
      <c r="X7233" t="s">
        <v>30</v>
      </c>
    </row>
    <row r="7234" spans="2:24">
      <c r="B7234" s="2" t="s">
        <v>11069</v>
      </c>
      <c r="C7234" s="1">
        <v>9213349696</v>
      </c>
      <c r="D7234" s="1"/>
      <c r="E7234" s="1"/>
      <c r="F7234" s="1"/>
      <c r="G7234" s="1" t="s">
        <v>5652</v>
      </c>
      <c r="H7234" s="1" t="s">
        <v>476</v>
      </c>
      <c r="I7234"/>
      <c r="J7234"/>
      <c r="K7234"/>
      <c r="L7234"/>
      <c r="M7234"/>
      <c r="N7234"/>
      <c r="O7234"/>
      <c r="Q7234" t="s">
        <v>25</v>
      </c>
      <c r="R7234" s="1" t="s">
        <v>11070</v>
      </c>
      <c r="S7234" s="1"/>
      <c r="T7234" s="1" t="s">
        <v>73</v>
      </c>
      <c r="U7234" s="1" t="s">
        <v>53</v>
      </c>
      <c r="V7234" t="s">
        <v>29</v>
      </c>
      <c r="W7234"/>
      <c r="X7234" t="s">
        <v>30</v>
      </c>
    </row>
    <row r="7235" spans="2:24">
      <c r="B7235" s="2" t="s">
        <v>11071</v>
      </c>
      <c r="C7235" s="1">
        <v>8827951155</v>
      </c>
      <c r="D7235" s="1"/>
      <c r="E7235" s="1"/>
      <c r="F7235" s="1"/>
      <c r="G7235" s="1" t="s">
        <v>56</v>
      </c>
      <c r="H7235" s="1" t="s">
        <v>46</v>
      </c>
      <c r="I7235"/>
      <c r="J7235"/>
      <c r="K7235"/>
      <c r="L7235"/>
      <c r="M7235"/>
      <c r="N7235"/>
      <c r="O7235"/>
      <c r="Q7235" t="s">
        <v>25</v>
      </c>
      <c r="R7235" s="1" t="s">
        <v>11072</v>
      </c>
      <c r="S7235" s="1"/>
      <c r="T7235" s="1" t="s">
        <v>410</v>
      </c>
      <c r="U7235" s="1" t="s">
        <v>350</v>
      </c>
      <c r="V7235" t="s">
        <v>29</v>
      </c>
      <c r="W7235"/>
      <c r="X7235" t="s">
        <v>30</v>
      </c>
    </row>
    <row r="7236" spans="2:24">
      <c r="B7236" s="2" t="s">
        <v>11073</v>
      </c>
      <c r="C7236" s="1">
        <v>9891416831</v>
      </c>
      <c r="D7236" s="1"/>
      <c r="E7236" s="1"/>
      <c r="F7236" s="1"/>
      <c r="G7236" s="1" t="s">
        <v>146</v>
      </c>
      <c r="H7236" s="1" t="s">
        <v>247</v>
      </c>
      <c r="I7236"/>
      <c r="J7236"/>
      <c r="K7236"/>
      <c r="L7236"/>
      <c r="M7236"/>
      <c r="N7236"/>
      <c r="O7236"/>
      <c r="Q7236" t="s">
        <v>25</v>
      </c>
      <c r="R7236" s="1" t="s">
        <v>11074</v>
      </c>
      <c r="S7236" s="1"/>
      <c r="T7236" s="1" t="s">
        <v>73</v>
      </c>
      <c r="U7236" s="1" t="s">
        <v>53</v>
      </c>
      <c r="V7236" t="s">
        <v>29</v>
      </c>
      <c r="W7236"/>
      <c r="X7236" t="s">
        <v>30</v>
      </c>
    </row>
    <row r="7237" spans="2:24">
      <c r="B7237" s="2" t="s">
        <v>11075</v>
      </c>
      <c r="C7237" s="1">
        <v>9816849496</v>
      </c>
      <c r="D7237" s="1"/>
      <c r="E7237" s="1"/>
      <c r="F7237" s="1"/>
      <c r="G7237" s="1" t="s">
        <v>72</v>
      </c>
      <c r="H7237" s="1" t="s">
        <v>57</v>
      </c>
      <c r="I7237"/>
      <c r="J7237"/>
      <c r="K7237"/>
      <c r="L7237"/>
      <c r="M7237"/>
      <c r="N7237"/>
      <c r="O7237"/>
      <c r="Q7237" t="s">
        <v>25</v>
      </c>
      <c r="R7237" s="1" t="s">
        <v>11076</v>
      </c>
      <c r="S7237" s="1"/>
      <c r="T7237" s="1" t="s">
        <v>9272</v>
      </c>
      <c r="U7237" s="1" t="s">
        <v>477</v>
      </c>
      <c r="V7237" t="s">
        <v>29</v>
      </c>
      <c r="W7237"/>
      <c r="X7237" t="s">
        <v>30</v>
      </c>
    </row>
    <row r="7238" spans="2:24">
      <c r="B7238" s="2" t="s">
        <v>11077</v>
      </c>
      <c r="C7238" s="1">
        <v>9796177177</v>
      </c>
      <c r="D7238" s="1"/>
      <c r="E7238" s="1"/>
      <c r="F7238" s="1"/>
      <c r="G7238" s="1" t="s">
        <v>45</v>
      </c>
      <c r="H7238" s="1" t="s">
        <v>57</v>
      </c>
      <c r="I7238"/>
      <c r="J7238"/>
      <c r="K7238"/>
      <c r="L7238"/>
      <c r="M7238"/>
      <c r="N7238"/>
      <c r="O7238"/>
      <c r="Q7238" t="s">
        <v>25</v>
      </c>
      <c r="R7238" s="1" t="s">
        <v>11078</v>
      </c>
      <c r="S7238" s="1"/>
      <c r="T7238" s="1" t="s">
        <v>147</v>
      </c>
      <c r="U7238" s="1" t="s">
        <v>148</v>
      </c>
      <c r="V7238" t="s">
        <v>29</v>
      </c>
      <c r="W7238"/>
      <c r="X7238" t="s">
        <v>30</v>
      </c>
    </row>
    <row r="7239" spans="2:24">
      <c r="B7239" s="2" t="s">
        <v>11079</v>
      </c>
      <c r="C7239" s="1" t="s">
        <v>11080</v>
      </c>
      <c r="D7239" s="1"/>
      <c r="E7239" s="1"/>
      <c r="F7239" s="1"/>
      <c r="G7239" s="1" t="s">
        <v>72</v>
      </c>
      <c r="H7239" s="1" t="s">
        <v>476</v>
      </c>
      <c r="I7239"/>
      <c r="J7239"/>
      <c r="K7239"/>
      <c r="L7239"/>
      <c r="M7239"/>
      <c r="N7239"/>
      <c r="O7239"/>
      <c r="Q7239" t="s">
        <v>25</v>
      </c>
      <c r="R7239" s="1" t="s">
        <v>11081</v>
      </c>
      <c r="S7239" s="1"/>
      <c r="T7239" s="1" t="s">
        <v>486</v>
      </c>
      <c r="U7239" s="1" t="s">
        <v>250</v>
      </c>
      <c r="V7239" t="s">
        <v>29</v>
      </c>
      <c r="W7239"/>
      <c r="X7239" t="s">
        <v>30</v>
      </c>
    </row>
    <row r="7240" spans="2:24">
      <c r="B7240" s="2" t="s">
        <v>11082</v>
      </c>
      <c r="C7240" s="1">
        <v>9949942275</v>
      </c>
      <c r="D7240" s="1"/>
      <c r="E7240" s="1"/>
      <c r="F7240" s="1"/>
      <c r="G7240" s="1" t="s">
        <v>146</v>
      </c>
      <c r="H7240" s="1" t="s">
        <v>331</v>
      </c>
      <c r="I7240"/>
      <c r="J7240"/>
      <c r="K7240"/>
      <c r="L7240"/>
      <c r="M7240"/>
      <c r="N7240"/>
      <c r="O7240"/>
      <c r="Q7240" t="s">
        <v>25</v>
      </c>
      <c r="R7240" s="1" t="s">
        <v>11083</v>
      </c>
      <c r="S7240" s="1"/>
      <c r="T7240" s="1" t="s">
        <v>11084</v>
      </c>
      <c r="U7240" s="1" t="s">
        <v>185</v>
      </c>
      <c r="V7240" t="s">
        <v>29</v>
      </c>
      <c r="W7240"/>
      <c r="X7240" t="s">
        <v>30</v>
      </c>
    </row>
    <row r="7241" spans="2:24">
      <c r="B7241" s="2" t="s">
        <v>11085</v>
      </c>
      <c r="C7241" s="1"/>
      <c r="D7241" s="1"/>
      <c r="E7241" s="1"/>
      <c r="F7241" s="1"/>
      <c r="G7241" s="1" t="s">
        <v>45</v>
      </c>
      <c r="H7241" s="1" t="s">
        <v>57</v>
      </c>
      <c r="I7241"/>
      <c r="J7241"/>
      <c r="K7241"/>
      <c r="L7241"/>
      <c r="M7241"/>
      <c r="N7241"/>
      <c r="O7241"/>
      <c r="Q7241" t="s">
        <v>25</v>
      </c>
      <c r="R7241" s="1" t="s">
        <v>11086</v>
      </c>
      <c r="S7241" s="1"/>
      <c r="T7241" s="1" t="s">
        <v>946</v>
      </c>
      <c r="U7241" s="1" t="s">
        <v>179</v>
      </c>
      <c r="V7241" t="s">
        <v>29</v>
      </c>
      <c r="W7241"/>
      <c r="X7241" t="s">
        <v>30</v>
      </c>
    </row>
    <row r="7242" spans="2:24">
      <c r="B7242" s="2" t="s">
        <v>11087</v>
      </c>
      <c r="C7242" s="1">
        <v>9826058218</v>
      </c>
      <c r="D7242" s="1"/>
      <c r="E7242" s="1"/>
      <c r="F7242" s="1"/>
      <c r="G7242" s="1" t="s">
        <v>146</v>
      </c>
      <c r="H7242" s="1" t="s">
        <v>247</v>
      </c>
      <c r="I7242"/>
      <c r="J7242"/>
      <c r="K7242"/>
      <c r="L7242"/>
      <c r="M7242"/>
      <c r="N7242"/>
      <c r="O7242"/>
      <c r="Q7242" t="s">
        <v>25</v>
      </c>
      <c r="R7242" s="1" t="s">
        <v>11088</v>
      </c>
      <c r="S7242" s="1"/>
      <c r="T7242" s="1" t="s">
        <v>110</v>
      </c>
      <c r="U7242" s="1" t="s">
        <v>105</v>
      </c>
      <c r="V7242" t="s">
        <v>29</v>
      </c>
      <c r="W7242"/>
      <c r="X7242" t="s">
        <v>30</v>
      </c>
    </row>
    <row r="7243" spans="2:24">
      <c r="B7243" s="2" t="s">
        <v>11089</v>
      </c>
      <c r="C7243" s="1">
        <f>917799555595</f>
        <v>917799555595</v>
      </c>
      <c r="D7243" s="1"/>
      <c r="E7243" s="1"/>
      <c r="F7243" s="1"/>
      <c r="G7243" s="1" t="s">
        <v>45</v>
      </c>
      <c r="H7243" s="1" t="s">
        <v>92</v>
      </c>
      <c r="I7243"/>
      <c r="J7243"/>
      <c r="K7243"/>
      <c r="L7243"/>
      <c r="M7243"/>
      <c r="N7243"/>
      <c r="O7243"/>
      <c r="Q7243" t="s">
        <v>25</v>
      </c>
      <c r="R7243" s="1" t="s">
        <v>11090</v>
      </c>
      <c r="S7243" s="1"/>
      <c r="T7243" s="1" t="s">
        <v>11091</v>
      </c>
      <c r="U7243" s="1" t="s">
        <v>276</v>
      </c>
      <c r="V7243" t="s">
        <v>29</v>
      </c>
      <c r="W7243"/>
      <c r="X7243" t="s">
        <v>30</v>
      </c>
    </row>
    <row r="7244" spans="2:24">
      <c r="B7244" s="2" t="s">
        <v>11092</v>
      </c>
      <c r="C7244" s="1">
        <v>9804175834</v>
      </c>
      <c r="D7244" s="1"/>
      <c r="E7244" s="1"/>
      <c r="F7244" s="1"/>
      <c r="G7244" s="1" t="s">
        <v>45</v>
      </c>
      <c r="H7244" s="1" t="s">
        <v>409</v>
      </c>
      <c r="I7244"/>
      <c r="J7244"/>
      <c r="K7244"/>
      <c r="L7244"/>
      <c r="M7244"/>
      <c r="N7244"/>
      <c r="O7244"/>
      <c r="Q7244" t="s">
        <v>25</v>
      </c>
      <c r="R7244" s="1" t="s">
        <v>11093</v>
      </c>
      <c r="S7244" s="1"/>
      <c r="T7244" s="1" t="s">
        <v>614</v>
      </c>
      <c r="U7244" s="1" t="s">
        <v>70</v>
      </c>
      <c r="V7244" t="s">
        <v>29</v>
      </c>
      <c r="W7244"/>
      <c r="X7244" t="s">
        <v>30</v>
      </c>
    </row>
    <row r="7245" spans="2:24">
      <c r="B7245" s="2" t="s">
        <v>11094</v>
      </c>
      <c r="C7245" s="1"/>
      <c r="D7245" s="1"/>
      <c r="E7245" s="1"/>
      <c r="F7245" s="1"/>
      <c r="G7245" s="1" t="s">
        <v>72</v>
      </c>
      <c r="H7245" s="1" t="s">
        <v>46</v>
      </c>
      <c r="I7245"/>
      <c r="J7245"/>
      <c r="K7245"/>
      <c r="L7245"/>
      <c r="M7245"/>
      <c r="N7245"/>
      <c r="O7245"/>
      <c r="Q7245" t="s">
        <v>25</v>
      </c>
      <c r="R7245" s="1" t="s">
        <v>11095</v>
      </c>
      <c r="S7245" s="1"/>
      <c r="T7245" s="1" t="s">
        <v>93</v>
      </c>
      <c r="U7245" s="1" t="s">
        <v>53</v>
      </c>
      <c r="V7245" t="s">
        <v>29</v>
      </c>
      <c r="W7245"/>
      <c r="X7245" t="s">
        <v>30</v>
      </c>
    </row>
    <row r="7246" spans="2:24">
      <c r="B7246" s="2" t="s">
        <v>11096</v>
      </c>
      <c r="C7246" s="1">
        <v>9811449848</v>
      </c>
      <c r="D7246" s="1"/>
      <c r="E7246" s="1"/>
      <c r="F7246" s="1"/>
      <c r="G7246" s="1" t="s">
        <v>915</v>
      </c>
      <c r="H7246" s="1" t="s">
        <v>57</v>
      </c>
      <c r="I7246"/>
      <c r="J7246"/>
      <c r="K7246"/>
      <c r="L7246"/>
      <c r="M7246"/>
      <c r="N7246"/>
      <c r="O7246"/>
      <c r="Q7246" t="s">
        <v>25</v>
      </c>
      <c r="R7246" s="1" t="s">
        <v>11097</v>
      </c>
      <c r="S7246" s="1"/>
      <c r="T7246" s="1" t="s">
        <v>382</v>
      </c>
      <c r="U7246" s="1" t="s">
        <v>53</v>
      </c>
      <c r="V7246" t="s">
        <v>29</v>
      </c>
      <c r="W7246"/>
      <c r="X7246" t="s">
        <v>30</v>
      </c>
    </row>
    <row r="7247" spans="2:24">
      <c r="B7247" s="2" t="s">
        <v>11098</v>
      </c>
      <c r="C7247" s="1">
        <v>9819166101</v>
      </c>
      <c r="D7247" s="1"/>
      <c r="E7247" s="1"/>
      <c r="F7247" s="1"/>
      <c r="G7247" s="1" t="s">
        <v>56</v>
      </c>
      <c r="H7247" s="1" t="s">
        <v>331</v>
      </c>
      <c r="I7247"/>
      <c r="J7247"/>
      <c r="K7247"/>
      <c r="L7247"/>
      <c r="M7247"/>
      <c r="N7247"/>
      <c r="O7247"/>
      <c r="Q7247" t="s">
        <v>25</v>
      </c>
      <c r="R7247" s="1"/>
      <c r="S7247" s="1"/>
      <c r="T7247" s="1" t="s">
        <v>3036</v>
      </c>
      <c r="U7247" s="1" t="s">
        <v>33</v>
      </c>
      <c r="V7247" t="s">
        <v>29</v>
      </c>
      <c r="W7247"/>
      <c r="X7247" t="s">
        <v>30</v>
      </c>
    </row>
    <row r="7248" spans="2:24">
      <c r="B7248" s="2" t="s">
        <v>11099</v>
      </c>
      <c r="C7248" s="1">
        <v>9818909025</v>
      </c>
      <c r="D7248" s="1"/>
      <c r="E7248" s="1"/>
      <c r="F7248" s="1"/>
      <c r="G7248" s="1" t="s">
        <v>56</v>
      </c>
      <c r="H7248" s="1" t="s">
        <v>46</v>
      </c>
      <c r="I7248"/>
      <c r="J7248"/>
      <c r="K7248"/>
      <c r="L7248"/>
      <c r="M7248"/>
      <c r="N7248"/>
      <c r="O7248"/>
      <c r="Q7248" t="s">
        <v>25</v>
      </c>
      <c r="R7248" s="1" t="s">
        <v>11100</v>
      </c>
      <c r="S7248" s="1"/>
      <c r="T7248" s="1" t="s">
        <v>232</v>
      </c>
      <c r="U7248" s="1" t="s">
        <v>78</v>
      </c>
      <c r="V7248" t="s">
        <v>29</v>
      </c>
      <c r="W7248"/>
      <c r="X7248" t="s">
        <v>30</v>
      </c>
    </row>
    <row r="7249" spans="2:24">
      <c r="B7249" s="2" t="s">
        <v>11101</v>
      </c>
      <c r="C7249" s="1">
        <v>9368376560</v>
      </c>
      <c r="D7249" s="1"/>
      <c r="E7249" s="1"/>
      <c r="F7249" s="1"/>
      <c r="G7249" s="1" t="s">
        <v>45</v>
      </c>
      <c r="H7249" s="1" t="s">
        <v>46</v>
      </c>
      <c r="I7249"/>
      <c r="J7249"/>
      <c r="K7249"/>
      <c r="L7249"/>
      <c r="M7249"/>
      <c r="N7249"/>
      <c r="O7249"/>
      <c r="Q7249" t="s">
        <v>25</v>
      </c>
      <c r="R7249" s="1"/>
      <c r="S7249" s="1"/>
      <c r="T7249" s="1" t="s">
        <v>66</v>
      </c>
      <c r="U7249" s="1" t="s">
        <v>28</v>
      </c>
      <c r="V7249" t="s">
        <v>29</v>
      </c>
      <c r="W7249"/>
      <c r="X7249" t="s">
        <v>30</v>
      </c>
    </row>
    <row r="7250" spans="2:24">
      <c r="B7250" s="2" t="s">
        <v>11102</v>
      </c>
      <c r="C7250" s="1">
        <v>9868185569</v>
      </c>
      <c r="D7250" s="1"/>
      <c r="E7250" s="1"/>
      <c r="F7250" s="1"/>
      <c r="G7250" s="1" t="s">
        <v>72</v>
      </c>
      <c r="H7250" s="1" t="s">
        <v>46</v>
      </c>
      <c r="I7250"/>
      <c r="J7250"/>
      <c r="K7250"/>
      <c r="L7250"/>
      <c r="M7250"/>
      <c r="N7250"/>
      <c r="O7250"/>
      <c r="Q7250" t="s">
        <v>25</v>
      </c>
      <c r="R7250" s="1" t="s">
        <v>11103</v>
      </c>
      <c r="S7250" s="1"/>
      <c r="T7250" s="1" t="s">
        <v>39</v>
      </c>
      <c r="U7250" s="1" t="s">
        <v>28</v>
      </c>
      <c r="V7250" t="s">
        <v>29</v>
      </c>
      <c r="W7250"/>
      <c r="X7250" t="s">
        <v>30</v>
      </c>
    </row>
    <row r="7251" spans="2:24">
      <c r="B7251" s="2" t="s">
        <v>11104</v>
      </c>
      <c r="C7251" s="1">
        <v>9429097619</v>
      </c>
      <c r="D7251" s="1"/>
      <c r="E7251" s="1"/>
      <c r="F7251" s="1"/>
      <c r="G7251" s="1" t="s">
        <v>72</v>
      </c>
      <c r="H7251" s="1" t="s">
        <v>46</v>
      </c>
      <c r="I7251"/>
      <c r="J7251"/>
      <c r="K7251"/>
      <c r="L7251"/>
      <c r="M7251"/>
      <c r="N7251"/>
      <c r="O7251"/>
      <c r="Q7251" t="s">
        <v>25</v>
      </c>
      <c r="R7251" s="1"/>
      <c r="S7251" s="1"/>
      <c r="T7251" s="1" t="s">
        <v>2178</v>
      </c>
      <c r="U7251" s="1" t="s">
        <v>116</v>
      </c>
      <c r="V7251" t="s">
        <v>29</v>
      </c>
      <c r="W7251"/>
      <c r="X7251" t="s">
        <v>30</v>
      </c>
    </row>
    <row r="7252" spans="2:24">
      <c r="B7252" s="2" t="s">
        <v>11105</v>
      </c>
      <c r="C7252" s="1">
        <v>9999939968</v>
      </c>
      <c r="D7252" s="1"/>
      <c r="E7252" s="1"/>
      <c r="F7252" s="1"/>
      <c r="G7252" s="1" t="s">
        <v>72</v>
      </c>
      <c r="H7252" s="1" t="s">
        <v>46</v>
      </c>
      <c r="I7252"/>
      <c r="J7252"/>
      <c r="K7252"/>
      <c r="L7252"/>
      <c r="M7252"/>
      <c r="N7252"/>
      <c r="O7252"/>
      <c r="Q7252" t="s">
        <v>25</v>
      </c>
      <c r="R7252" s="1" t="s">
        <v>11106</v>
      </c>
      <c r="S7252" s="1"/>
      <c r="T7252" s="1" t="s">
        <v>1079</v>
      </c>
      <c r="U7252" s="1" t="s">
        <v>53</v>
      </c>
      <c r="V7252" t="s">
        <v>29</v>
      </c>
      <c r="W7252"/>
      <c r="X7252" t="s">
        <v>30</v>
      </c>
    </row>
    <row r="7253" spans="2:24">
      <c r="B7253" s="2" t="s">
        <v>11107</v>
      </c>
      <c r="C7253" s="1">
        <v>9999939968</v>
      </c>
      <c r="D7253" s="1"/>
      <c r="E7253" s="1"/>
      <c r="F7253" s="1"/>
      <c r="G7253" s="1" t="s">
        <v>230</v>
      </c>
      <c r="H7253" s="1" t="s">
        <v>46</v>
      </c>
      <c r="I7253"/>
      <c r="J7253"/>
      <c r="K7253"/>
      <c r="L7253"/>
      <c r="M7253"/>
      <c r="N7253"/>
      <c r="O7253"/>
      <c r="Q7253" t="s">
        <v>25</v>
      </c>
      <c r="R7253" s="1" t="s">
        <v>11108</v>
      </c>
      <c r="S7253" s="1"/>
      <c r="T7253" s="1" t="s">
        <v>843</v>
      </c>
      <c r="U7253" s="1" t="s">
        <v>78</v>
      </c>
      <c r="V7253" t="s">
        <v>29</v>
      </c>
      <c r="W7253"/>
      <c r="X7253" t="s">
        <v>30</v>
      </c>
    </row>
    <row r="7254" spans="2:24">
      <c r="B7254" s="2" t="s">
        <v>11109</v>
      </c>
      <c r="C7254" s="1">
        <v>9444044423</v>
      </c>
      <c r="D7254" s="1"/>
      <c r="E7254" s="1"/>
      <c r="F7254" s="1"/>
      <c r="G7254" s="1" t="s">
        <v>56</v>
      </c>
      <c r="H7254" s="1" t="s">
        <v>46</v>
      </c>
      <c r="I7254"/>
      <c r="J7254"/>
      <c r="K7254"/>
      <c r="L7254"/>
      <c r="M7254"/>
      <c r="N7254"/>
      <c r="O7254"/>
      <c r="Q7254" t="s">
        <v>25</v>
      </c>
      <c r="R7254" s="1" t="s">
        <v>11110</v>
      </c>
      <c r="S7254" s="1"/>
      <c r="T7254" s="1" t="s">
        <v>258</v>
      </c>
      <c r="U7254" s="1" t="s">
        <v>179</v>
      </c>
      <c r="V7254" t="s">
        <v>29</v>
      </c>
      <c r="W7254"/>
      <c r="X7254" t="s">
        <v>30</v>
      </c>
    </row>
    <row r="7255" spans="2:24">
      <c r="B7255" s="2" t="s">
        <v>11111</v>
      </c>
      <c r="C7255" s="1">
        <f>919310285150</f>
        <v>919310285150</v>
      </c>
      <c r="D7255" s="1"/>
      <c r="E7255" s="1"/>
      <c r="F7255" s="1"/>
      <c r="G7255" s="1" t="s">
        <v>56</v>
      </c>
      <c r="H7255" s="1" t="s">
        <v>46</v>
      </c>
      <c r="I7255"/>
      <c r="J7255"/>
      <c r="K7255"/>
      <c r="L7255"/>
      <c r="M7255"/>
      <c r="N7255"/>
      <c r="O7255"/>
      <c r="Q7255" t="s">
        <v>25</v>
      </c>
      <c r="R7255" s="1" t="s">
        <v>11112</v>
      </c>
      <c r="S7255" s="1"/>
      <c r="T7255" s="1" t="s">
        <v>301</v>
      </c>
      <c r="U7255" s="1" t="s">
        <v>53</v>
      </c>
      <c r="V7255" t="s">
        <v>29</v>
      </c>
      <c r="W7255"/>
      <c r="X7255" t="s">
        <v>30</v>
      </c>
    </row>
    <row r="7256" spans="2:24">
      <c r="B7256" s="2" t="s">
        <v>11113</v>
      </c>
      <c r="C7256" s="1">
        <v>9873905658</v>
      </c>
      <c r="D7256" s="1"/>
      <c r="E7256" s="1"/>
      <c r="F7256" s="1"/>
      <c r="G7256" s="1" t="s">
        <v>230</v>
      </c>
      <c r="H7256" s="1" t="s">
        <v>46</v>
      </c>
      <c r="I7256"/>
      <c r="J7256"/>
      <c r="K7256"/>
      <c r="L7256"/>
      <c r="M7256"/>
      <c r="N7256"/>
      <c r="O7256"/>
      <c r="Q7256" t="s">
        <v>25</v>
      </c>
      <c r="R7256" s="1" t="s">
        <v>11114</v>
      </c>
      <c r="S7256" s="1"/>
      <c r="T7256" s="1" t="s">
        <v>11115</v>
      </c>
      <c r="U7256" s="1" t="s">
        <v>78</v>
      </c>
      <c r="V7256" t="s">
        <v>29</v>
      </c>
      <c r="W7256"/>
      <c r="X7256" t="s">
        <v>30</v>
      </c>
    </row>
    <row r="7257" spans="2:24">
      <c r="B7257" s="2" t="s">
        <v>11116</v>
      </c>
      <c r="C7257" s="1">
        <v>7081669630</v>
      </c>
      <c r="D7257" s="1"/>
      <c r="E7257" s="1"/>
      <c r="F7257" s="1"/>
      <c r="G7257" s="1" t="s">
        <v>230</v>
      </c>
      <c r="H7257" s="1" t="s">
        <v>46</v>
      </c>
      <c r="I7257"/>
      <c r="J7257"/>
      <c r="K7257"/>
      <c r="L7257"/>
      <c r="M7257"/>
      <c r="N7257"/>
      <c r="O7257"/>
      <c r="Q7257" t="s">
        <v>25</v>
      </c>
      <c r="R7257" s="1" t="s">
        <v>11117</v>
      </c>
      <c r="S7257" s="1"/>
      <c r="T7257" s="1" t="s">
        <v>328</v>
      </c>
      <c r="U7257" s="1" t="s">
        <v>28</v>
      </c>
      <c r="V7257" t="s">
        <v>29</v>
      </c>
      <c r="W7257"/>
      <c r="X7257" t="s">
        <v>30</v>
      </c>
    </row>
    <row r="7258" spans="2:24">
      <c r="B7258" s="2" t="s">
        <v>11118</v>
      </c>
      <c r="C7258" s="1">
        <v>7889661883</v>
      </c>
      <c r="D7258" s="1"/>
      <c r="E7258" s="1"/>
      <c r="F7258" s="1"/>
      <c r="G7258" s="1" t="s">
        <v>146</v>
      </c>
      <c r="H7258" s="1" t="s">
        <v>331</v>
      </c>
      <c r="I7258"/>
      <c r="J7258"/>
      <c r="K7258"/>
      <c r="L7258"/>
      <c r="M7258"/>
      <c r="N7258"/>
      <c r="O7258"/>
      <c r="Q7258" t="s">
        <v>25</v>
      </c>
      <c r="R7258" s="1" t="s">
        <v>11119</v>
      </c>
      <c r="S7258" s="1"/>
      <c r="T7258" s="1" t="s">
        <v>1294</v>
      </c>
      <c r="U7258" s="1" t="s">
        <v>148</v>
      </c>
      <c r="V7258" t="s">
        <v>29</v>
      </c>
      <c r="W7258"/>
      <c r="X7258" t="s">
        <v>30</v>
      </c>
    </row>
    <row r="7259" spans="2:24">
      <c r="B7259" s="2" t="s">
        <v>11120</v>
      </c>
      <c r="C7259" s="1">
        <v>9540574251</v>
      </c>
      <c r="D7259" s="1"/>
      <c r="E7259" s="1"/>
      <c r="F7259" s="1"/>
      <c r="G7259" s="1" t="s">
        <v>45</v>
      </c>
      <c r="H7259" s="1" t="s">
        <v>476</v>
      </c>
      <c r="I7259"/>
      <c r="J7259"/>
      <c r="K7259"/>
      <c r="L7259"/>
      <c r="M7259"/>
      <c r="N7259"/>
      <c r="O7259"/>
      <c r="Q7259" t="s">
        <v>25</v>
      </c>
      <c r="R7259" s="1" t="s">
        <v>11121</v>
      </c>
      <c r="S7259" s="1"/>
      <c r="T7259" s="1" t="s">
        <v>39</v>
      </c>
      <c r="U7259" s="1" t="s">
        <v>28</v>
      </c>
      <c r="V7259" t="s">
        <v>29</v>
      </c>
      <c r="W7259"/>
      <c r="X7259" t="s">
        <v>30</v>
      </c>
    </row>
    <row r="7260" spans="2:24">
      <c r="B7260" s="2" t="s">
        <v>11122</v>
      </c>
      <c r="C7260" s="1">
        <v>9588769773</v>
      </c>
      <c r="D7260" s="1"/>
      <c r="E7260" s="1"/>
      <c r="F7260" s="1"/>
      <c r="G7260" s="1" t="s">
        <v>72</v>
      </c>
      <c r="H7260" s="1" t="s">
        <v>92</v>
      </c>
      <c r="I7260"/>
      <c r="J7260"/>
      <c r="K7260"/>
      <c r="L7260"/>
      <c r="M7260"/>
      <c r="N7260"/>
      <c r="O7260"/>
      <c r="Q7260" t="s">
        <v>25</v>
      </c>
      <c r="R7260" s="1" t="s">
        <v>11123</v>
      </c>
      <c r="S7260" s="1"/>
      <c r="T7260" s="1" t="s">
        <v>1663</v>
      </c>
      <c r="U7260" s="1" t="s">
        <v>78</v>
      </c>
      <c r="V7260" t="s">
        <v>29</v>
      </c>
      <c r="W7260"/>
      <c r="X7260" t="s">
        <v>30</v>
      </c>
    </row>
    <row r="7261" spans="2:24">
      <c r="B7261" s="2" t="s">
        <v>11124</v>
      </c>
      <c r="C7261" s="1">
        <v>7750930540</v>
      </c>
      <c r="D7261" s="1"/>
      <c r="E7261" s="1"/>
      <c r="F7261" s="1"/>
      <c r="G7261" s="1" t="s">
        <v>146</v>
      </c>
      <c r="H7261" s="1" t="s">
        <v>476</v>
      </c>
      <c r="I7261"/>
      <c r="J7261"/>
      <c r="K7261"/>
      <c r="L7261"/>
      <c r="M7261"/>
      <c r="N7261"/>
      <c r="O7261"/>
      <c r="Q7261" t="s">
        <v>25</v>
      </c>
      <c r="R7261" s="1" t="s">
        <v>11125</v>
      </c>
      <c r="S7261" s="1"/>
      <c r="T7261" s="1" t="s">
        <v>1014</v>
      </c>
      <c r="U7261" s="1" t="s">
        <v>240</v>
      </c>
      <c r="V7261" t="s">
        <v>29</v>
      </c>
      <c r="W7261"/>
      <c r="X7261" t="s">
        <v>30</v>
      </c>
    </row>
    <row r="7262" spans="2:24">
      <c r="B7262" s="2" t="s">
        <v>11126</v>
      </c>
      <c r="C7262" s="1">
        <v>9250885573</v>
      </c>
      <c r="D7262" s="1"/>
      <c r="E7262" s="1"/>
      <c r="F7262" s="1"/>
      <c r="G7262" s="1" t="s">
        <v>146</v>
      </c>
      <c r="H7262" s="1" t="s">
        <v>331</v>
      </c>
      <c r="I7262"/>
      <c r="J7262"/>
      <c r="K7262"/>
      <c r="L7262"/>
      <c r="M7262"/>
      <c r="N7262"/>
      <c r="O7262"/>
      <c r="Q7262" t="s">
        <v>25</v>
      </c>
      <c r="R7262" s="1" t="s">
        <v>11127</v>
      </c>
      <c r="S7262" s="1"/>
      <c r="T7262" s="1" t="s">
        <v>374</v>
      </c>
      <c r="U7262" s="1" t="s">
        <v>78</v>
      </c>
      <c r="V7262" t="s">
        <v>29</v>
      </c>
      <c r="W7262"/>
      <c r="X7262" t="s">
        <v>30</v>
      </c>
    </row>
    <row r="7263" spans="2:24">
      <c r="B7263" s="2" t="s">
        <v>11128</v>
      </c>
      <c r="C7263" s="1">
        <v>7290876882</v>
      </c>
      <c r="D7263" s="1"/>
      <c r="E7263" s="1"/>
      <c r="F7263" s="1"/>
      <c r="G7263" s="1" t="s">
        <v>146</v>
      </c>
      <c r="H7263" s="1" t="s">
        <v>247</v>
      </c>
      <c r="I7263"/>
      <c r="J7263"/>
      <c r="K7263"/>
      <c r="L7263"/>
      <c r="M7263"/>
      <c r="N7263"/>
      <c r="O7263"/>
      <c r="Q7263" t="s">
        <v>25</v>
      </c>
      <c r="R7263" s="1" t="s">
        <v>11129</v>
      </c>
      <c r="S7263" s="1"/>
      <c r="T7263" s="1" t="s">
        <v>73</v>
      </c>
      <c r="U7263" s="1" t="s">
        <v>53</v>
      </c>
      <c r="V7263" t="s">
        <v>29</v>
      </c>
      <c r="W7263"/>
      <c r="X7263" t="s">
        <v>30</v>
      </c>
    </row>
    <row r="7264" spans="2:24">
      <c r="B7264" s="2" t="s">
        <v>11130</v>
      </c>
      <c r="C7264" s="1">
        <v>9304055699</v>
      </c>
      <c r="D7264" s="1"/>
      <c r="E7264" s="1"/>
      <c r="F7264" s="1"/>
      <c r="G7264" s="1" t="s">
        <v>146</v>
      </c>
      <c r="H7264" s="1" t="s">
        <v>247</v>
      </c>
      <c r="I7264"/>
      <c r="J7264"/>
      <c r="K7264"/>
      <c r="L7264"/>
      <c r="M7264"/>
      <c r="N7264"/>
      <c r="O7264"/>
      <c r="Q7264" t="s">
        <v>25</v>
      </c>
      <c r="R7264" s="1" t="s">
        <v>11131</v>
      </c>
      <c r="S7264" s="1"/>
      <c r="T7264" s="1" t="s">
        <v>849</v>
      </c>
      <c r="U7264" s="1" t="s">
        <v>284</v>
      </c>
      <c r="V7264" t="s">
        <v>29</v>
      </c>
      <c r="W7264"/>
      <c r="X7264" t="s">
        <v>30</v>
      </c>
    </row>
    <row r="7265" spans="2:24">
      <c r="B7265" s="2" t="s">
        <v>11132</v>
      </c>
      <c r="C7265" s="1">
        <v>9717141717</v>
      </c>
      <c r="D7265" s="1"/>
      <c r="E7265" s="1"/>
      <c r="F7265" s="1"/>
      <c r="G7265" s="1" t="s">
        <v>146</v>
      </c>
      <c r="H7265" s="1" t="s">
        <v>331</v>
      </c>
      <c r="I7265"/>
      <c r="J7265"/>
      <c r="K7265"/>
      <c r="L7265"/>
      <c r="M7265"/>
      <c r="N7265"/>
      <c r="O7265"/>
      <c r="Q7265" t="s">
        <v>25</v>
      </c>
      <c r="R7265" s="1"/>
      <c r="S7265" s="1"/>
      <c r="T7265" s="1" t="s">
        <v>356</v>
      </c>
      <c r="U7265" s="1" t="s">
        <v>78</v>
      </c>
      <c r="V7265" t="s">
        <v>29</v>
      </c>
      <c r="W7265"/>
      <c r="X7265" t="s">
        <v>30</v>
      </c>
    </row>
    <row r="7266" spans="2:24">
      <c r="B7266" s="2" t="s">
        <v>11133</v>
      </c>
      <c r="C7266" s="1">
        <v>9867530384</v>
      </c>
      <c r="D7266" s="1"/>
      <c r="E7266" s="1"/>
      <c r="F7266" s="1"/>
      <c r="G7266" s="1" t="s">
        <v>146</v>
      </c>
      <c r="H7266" s="1" t="s">
        <v>331</v>
      </c>
      <c r="I7266"/>
      <c r="J7266"/>
      <c r="K7266"/>
      <c r="L7266"/>
      <c r="M7266"/>
      <c r="N7266"/>
      <c r="O7266"/>
      <c r="Q7266" t="s">
        <v>25</v>
      </c>
      <c r="R7266" s="1" t="s">
        <v>11134</v>
      </c>
      <c r="S7266" s="1"/>
      <c r="T7266" s="1" t="s">
        <v>457</v>
      </c>
      <c r="U7266" s="1" t="s">
        <v>33</v>
      </c>
      <c r="V7266" t="s">
        <v>29</v>
      </c>
      <c r="W7266"/>
      <c r="X7266" t="s">
        <v>30</v>
      </c>
    </row>
    <row r="7267" spans="2:24">
      <c r="B7267" s="2" t="s">
        <v>11135</v>
      </c>
      <c r="C7267" s="1">
        <f>919866182066</f>
        <v>919866182066</v>
      </c>
      <c r="D7267" s="1"/>
      <c r="E7267" s="1"/>
      <c r="F7267" s="1"/>
      <c r="G7267" s="1" t="s">
        <v>45</v>
      </c>
      <c r="H7267" s="1" t="s">
        <v>247</v>
      </c>
      <c r="I7267"/>
      <c r="J7267"/>
      <c r="K7267"/>
      <c r="L7267"/>
      <c r="M7267"/>
      <c r="N7267"/>
      <c r="O7267"/>
      <c r="Q7267" t="s">
        <v>25</v>
      </c>
      <c r="R7267" s="1" t="s">
        <v>11136</v>
      </c>
      <c r="S7267" s="1"/>
      <c r="T7267" s="1" t="s">
        <v>621</v>
      </c>
      <c r="U7267" s="1" t="s">
        <v>276</v>
      </c>
      <c r="V7267" t="s">
        <v>29</v>
      </c>
      <c r="W7267"/>
      <c r="X7267" t="s">
        <v>30</v>
      </c>
    </row>
    <row r="7268" spans="2:24">
      <c r="B7268" s="2" t="s">
        <v>11137</v>
      </c>
      <c r="C7268" s="1">
        <v>8860735873</v>
      </c>
      <c r="D7268" s="1"/>
      <c r="E7268" s="1"/>
      <c r="F7268" s="1"/>
      <c r="G7268" s="1" t="s">
        <v>146</v>
      </c>
      <c r="H7268" s="1" t="s">
        <v>1268</v>
      </c>
      <c r="I7268"/>
      <c r="J7268"/>
      <c r="K7268"/>
      <c r="L7268"/>
      <c r="M7268"/>
      <c r="N7268"/>
      <c r="O7268"/>
      <c r="Q7268" t="s">
        <v>25</v>
      </c>
      <c r="R7268" s="1" t="s">
        <v>11138</v>
      </c>
      <c r="S7268" s="1"/>
      <c r="T7268" s="1" t="s">
        <v>5325</v>
      </c>
      <c r="U7268" s="1" t="s">
        <v>11139</v>
      </c>
      <c r="V7268" t="s">
        <v>29</v>
      </c>
      <c r="W7268"/>
      <c r="X7268" t="s">
        <v>30</v>
      </c>
    </row>
    <row r="7269" spans="2:24">
      <c r="B7269" s="2" t="s">
        <v>11140</v>
      </c>
      <c r="C7269" s="1">
        <v>7984716541</v>
      </c>
      <c r="D7269" s="1"/>
      <c r="E7269" s="1"/>
      <c r="F7269" s="1"/>
      <c r="G7269" s="1" t="s">
        <v>146</v>
      </c>
      <c r="H7269" s="1" t="s">
        <v>57</v>
      </c>
      <c r="I7269"/>
      <c r="J7269"/>
      <c r="K7269"/>
      <c r="L7269"/>
      <c r="M7269"/>
      <c r="N7269"/>
      <c r="O7269"/>
      <c r="Q7269" t="s">
        <v>25</v>
      </c>
      <c r="R7269" s="1" t="s">
        <v>11141</v>
      </c>
      <c r="S7269" s="1"/>
      <c r="T7269" s="1" t="s">
        <v>11142</v>
      </c>
      <c r="U7269" s="1" t="s">
        <v>116</v>
      </c>
      <c r="V7269" t="s">
        <v>29</v>
      </c>
      <c r="W7269"/>
      <c r="X7269" t="s">
        <v>30</v>
      </c>
    </row>
    <row r="7270" spans="2:24">
      <c r="B7270" s="2" t="s">
        <v>11143</v>
      </c>
      <c r="C7270" s="1">
        <v>9326850734</v>
      </c>
      <c r="D7270" s="1"/>
      <c r="E7270" s="1"/>
      <c r="F7270" s="1"/>
      <c r="G7270" s="1" t="s">
        <v>72</v>
      </c>
      <c r="H7270" s="1" t="s">
        <v>92</v>
      </c>
      <c r="I7270"/>
      <c r="J7270"/>
      <c r="K7270"/>
      <c r="L7270"/>
      <c r="M7270"/>
      <c r="N7270"/>
      <c r="O7270"/>
      <c r="Q7270" t="s">
        <v>25</v>
      </c>
      <c r="R7270" s="1" t="s">
        <v>11144</v>
      </c>
      <c r="S7270" s="1"/>
      <c r="T7270" s="1" t="s">
        <v>3986</v>
      </c>
      <c r="U7270" s="1" t="s">
        <v>33</v>
      </c>
      <c r="V7270" t="s">
        <v>29</v>
      </c>
      <c r="W7270"/>
      <c r="X7270" t="s">
        <v>30</v>
      </c>
    </row>
    <row r="7271" spans="2:24">
      <c r="B7271" s="2" t="s">
        <v>11145</v>
      </c>
      <c r="C7271" s="1">
        <v>8527193304</v>
      </c>
      <c r="D7271" s="1"/>
      <c r="E7271" s="1"/>
      <c r="F7271" s="1"/>
      <c r="G7271" s="1" t="s">
        <v>146</v>
      </c>
      <c r="H7271" s="1" t="s">
        <v>247</v>
      </c>
      <c r="I7271"/>
      <c r="J7271"/>
      <c r="K7271"/>
      <c r="L7271"/>
      <c r="M7271"/>
      <c r="N7271"/>
      <c r="O7271"/>
      <c r="Q7271" t="s">
        <v>25</v>
      </c>
      <c r="R7271" s="1" t="s">
        <v>11146</v>
      </c>
      <c r="S7271" s="1"/>
      <c r="T7271" s="1" t="s">
        <v>39</v>
      </c>
      <c r="U7271" s="1" t="s">
        <v>28</v>
      </c>
      <c r="V7271" t="s">
        <v>29</v>
      </c>
      <c r="W7271"/>
      <c r="X7271" t="s">
        <v>30</v>
      </c>
    </row>
    <row r="7272" spans="2:24">
      <c r="B7272" s="2" t="s">
        <v>11147</v>
      </c>
      <c r="C7272" s="1"/>
      <c r="D7272" s="1"/>
      <c r="E7272" s="1"/>
      <c r="F7272" s="1"/>
      <c r="G7272" s="1" t="s">
        <v>72</v>
      </c>
      <c r="H7272" s="1" t="s">
        <v>92</v>
      </c>
      <c r="I7272"/>
      <c r="J7272"/>
      <c r="K7272"/>
      <c r="L7272"/>
      <c r="M7272"/>
      <c r="N7272"/>
      <c r="O7272"/>
      <c r="Q7272" t="s">
        <v>25</v>
      </c>
      <c r="R7272" s="1" t="s">
        <v>11148</v>
      </c>
      <c r="S7272" s="1"/>
      <c r="T7272" s="1" t="s">
        <v>255</v>
      </c>
      <c r="U7272" s="1" t="s">
        <v>116</v>
      </c>
      <c r="V7272" t="s">
        <v>29</v>
      </c>
      <c r="W7272"/>
      <c r="X7272" t="s">
        <v>30</v>
      </c>
    </row>
    <row r="7273" spans="2:24">
      <c r="B7273" s="2" t="s">
        <v>11149</v>
      </c>
      <c r="C7273" s="1">
        <v>9691673589</v>
      </c>
      <c r="D7273" s="1"/>
      <c r="E7273" s="1"/>
      <c r="F7273" s="1"/>
      <c r="G7273" s="1" t="s">
        <v>146</v>
      </c>
      <c r="H7273" s="1" t="s">
        <v>247</v>
      </c>
      <c r="I7273"/>
      <c r="J7273"/>
      <c r="K7273"/>
      <c r="L7273"/>
      <c r="M7273"/>
      <c r="N7273"/>
      <c r="O7273"/>
      <c r="Q7273" t="s">
        <v>25</v>
      </c>
      <c r="R7273" s="1" t="s">
        <v>11150</v>
      </c>
      <c r="S7273" s="1"/>
      <c r="T7273" s="1" t="s">
        <v>2445</v>
      </c>
      <c r="U7273" s="1" t="s">
        <v>105</v>
      </c>
      <c r="V7273" t="s">
        <v>29</v>
      </c>
      <c r="W7273"/>
      <c r="X7273" t="s">
        <v>30</v>
      </c>
    </row>
    <row r="7274" spans="2:24">
      <c r="B7274" s="2" t="s">
        <v>11151</v>
      </c>
      <c r="C7274" s="1">
        <v>9560409230</v>
      </c>
      <c r="D7274" s="1"/>
      <c r="E7274" s="1"/>
      <c r="F7274" s="1"/>
      <c r="G7274" s="1" t="s">
        <v>146</v>
      </c>
      <c r="H7274" s="1" t="s">
        <v>247</v>
      </c>
      <c r="I7274"/>
      <c r="J7274"/>
      <c r="K7274"/>
      <c r="L7274"/>
      <c r="M7274"/>
      <c r="N7274"/>
      <c r="O7274"/>
      <c r="Q7274" t="s">
        <v>25</v>
      </c>
      <c r="R7274" s="1" t="s">
        <v>11152</v>
      </c>
      <c r="S7274" s="1"/>
      <c r="T7274" s="1" t="s">
        <v>39</v>
      </c>
      <c r="U7274" s="1" t="s">
        <v>28</v>
      </c>
      <c r="V7274" t="s">
        <v>29</v>
      </c>
      <c r="W7274"/>
      <c r="X7274" t="s">
        <v>30</v>
      </c>
    </row>
    <row r="7275" spans="2:24">
      <c r="B7275" s="2" t="s">
        <v>11153</v>
      </c>
      <c r="C7275" s="1">
        <v>9917624786</v>
      </c>
      <c r="D7275" s="1"/>
      <c r="E7275" s="1"/>
      <c r="F7275" s="1"/>
      <c r="G7275" s="1" t="s">
        <v>146</v>
      </c>
      <c r="H7275" s="1" t="s">
        <v>1268</v>
      </c>
      <c r="I7275"/>
      <c r="J7275"/>
      <c r="K7275"/>
      <c r="L7275"/>
      <c r="M7275"/>
      <c r="N7275"/>
      <c r="O7275"/>
      <c r="Q7275" t="s">
        <v>25</v>
      </c>
      <c r="R7275" s="1" t="s">
        <v>11154</v>
      </c>
      <c r="S7275" s="1"/>
      <c r="T7275" s="1" t="s">
        <v>8511</v>
      </c>
      <c r="U7275" s="1" t="s">
        <v>28</v>
      </c>
      <c r="V7275" t="s">
        <v>29</v>
      </c>
      <c r="W7275"/>
      <c r="X7275" t="s">
        <v>30</v>
      </c>
    </row>
    <row r="7276" spans="2:24">
      <c r="B7276" s="2" t="s">
        <v>11155</v>
      </c>
      <c r="C7276" s="1">
        <v>9711495949</v>
      </c>
      <c r="D7276" s="1"/>
      <c r="E7276" s="1"/>
      <c r="F7276" s="1"/>
      <c r="G7276" s="1" t="s">
        <v>72</v>
      </c>
      <c r="H7276" s="1" t="s">
        <v>57</v>
      </c>
      <c r="I7276"/>
      <c r="J7276"/>
      <c r="K7276"/>
      <c r="L7276"/>
      <c r="M7276"/>
      <c r="N7276"/>
      <c r="O7276"/>
      <c r="Q7276" t="s">
        <v>25</v>
      </c>
      <c r="R7276" s="1"/>
      <c r="S7276" s="1"/>
      <c r="T7276" s="1" t="s">
        <v>423</v>
      </c>
      <c r="U7276" s="1" t="s">
        <v>28</v>
      </c>
      <c r="V7276" t="s">
        <v>29</v>
      </c>
      <c r="W7276"/>
      <c r="X7276" t="s">
        <v>30</v>
      </c>
    </row>
    <row r="7277" spans="2:24">
      <c r="B7277" s="2" t="s">
        <v>11156</v>
      </c>
      <c r="C7277" s="1">
        <v>9999915696</v>
      </c>
      <c r="D7277" s="1"/>
      <c r="E7277" s="1"/>
      <c r="F7277" s="1"/>
      <c r="G7277" s="1" t="s">
        <v>72</v>
      </c>
      <c r="H7277" s="1" t="s">
        <v>57</v>
      </c>
      <c r="I7277"/>
      <c r="J7277"/>
      <c r="K7277"/>
      <c r="L7277"/>
      <c r="M7277"/>
      <c r="N7277"/>
      <c r="O7277"/>
      <c r="Q7277" t="s">
        <v>25</v>
      </c>
      <c r="R7277" s="1" t="s">
        <v>11157</v>
      </c>
      <c r="S7277" s="1"/>
      <c r="T7277" s="1" t="s">
        <v>73</v>
      </c>
      <c r="U7277" s="1" t="s">
        <v>53</v>
      </c>
      <c r="V7277" t="s">
        <v>29</v>
      </c>
      <c r="W7277"/>
      <c r="X7277" t="s">
        <v>30</v>
      </c>
    </row>
    <row r="7278" spans="2:24">
      <c r="B7278" s="2" t="s">
        <v>11158</v>
      </c>
      <c r="C7278" s="1">
        <v>8130407575</v>
      </c>
      <c r="D7278" s="1"/>
      <c r="E7278" s="1"/>
      <c r="F7278" s="1"/>
      <c r="G7278" s="1" t="s">
        <v>72</v>
      </c>
      <c r="H7278" s="1" t="s">
        <v>46</v>
      </c>
      <c r="I7278"/>
      <c r="J7278"/>
      <c r="K7278"/>
      <c r="L7278"/>
      <c r="M7278"/>
      <c r="N7278"/>
      <c r="O7278"/>
      <c r="Q7278" t="s">
        <v>25</v>
      </c>
      <c r="R7278" s="1" t="s">
        <v>11159</v>
      </c>
      <c r="S7278" s="1"/>
      <c r="T7278" s="1" t="s">
        <v>789</v>
      </c>
      <c r="U7278" s="1" t="s">
        <v>53</v>
      </c>
      <c r="V7278" t="s">
        <v>29</v>
      </c>
      <c r="W7278"/>
      <c r="X7278" t="s">
        <v>30</v>
      </c>
    </row>
    <row r="7279" spans="2:24">
      <c r="B7279" s="2" t="s">
        <v>11160</v>
      </c>
      <c r="C7279" s="1">
        <v>9895126448</v>
      </c>
      <c r="D7279" s="1"/>
      <c r="E7279" s="1"/>
      <c r="F7279" s="1"/>
      <c r="G7279" s="1" t="s">
        <v>45</v>
      </c>
      <c r="H7279" s="1" t="s">
        <v>1065</v>
      </c>
      <c r="I7279"/>
      <c r="J7279"/>
      <c r="K7279"/>
      <c r="L7279"/>
      <c r="M7279"/>
      <c r="N7279"/>
      <c r="O7279"/>
      <c r="Q7279" t="s">
        <v>25</v>
      </c>
      <c r="R7279" s="1" t="s">
        <v>11161</v>
      </c>
      <c r="S7279" s="1"/>
      <c r="T7279" s="1" t="s">
        <v>225</v>
      </c>
      <c r="U7279" s="1" t="s">
        <v>60</v>
      </c>
      <c r="V7279" t="s">
        <v>29</v>
      </c>
      <c r="W7279"/>
      <c r="X7279" t="s">
        <v>30</v>
      </c>
    </row>
    <row r="7280" spans="2:24">
      <c r="B7280" s="2" t="s">
        <v>11162</v>
      </c>
      <c r="C7280" s="1">
        <v>8941972076</v>
      </c>
      <c r="D7280" s="1"/>
      <c r="E7280" s="1"/>
      <c r="F7280" s="1"/>
      <c r="G7280" s="1" t="s">
        <v>45</v>
      </c>
      <c r="H7280" s="1" t="s">
        <v>247</v>
      </c>
      <c r="I7280"/>
      <c r="J7280"/>
      <c r="K7280"/>
      <c r="L7280"/>
      <c r="M7280"/>
      <c r="N7280"/>
      <c r="O7280"/>
      <c r="Q7280" t="s">
        <v>25</v>
      </c>
      <c r="R7280" s="1" t="s">
        <v>11163</v>
      </c>
      <c r="S7280" s="1"/>
      <c r="T7280" s="1" t="s">
        <v>73</v>
      </c>
      <c r="U7280" s="1" t="s">
        <v>53</v>
      </c>
      <c r="V7280" t="s">
        <v>29</v>
      </c>
      <c r="W7280"/>
      <c r="X7280" t="s">
        <v>30</v>
      </c>
    </row>
    <row r="7281" spans="2:24">
      <c r="B7281" s="2" t="s">
        <v>11164</v>
      </c>
      <c r="C7281" s="1">
        <v>9713295548</v>
      </c>
      <c r="D7281" s="1"/>
      <c r="E7281" s="1"/>
      <c r="F7281" s="1"/>
      <c r="G7281" s="1" t="s">
        <v>146</v>
      </c>
      <c r="H7281" s="1" t="s">
        <v>331</v>
      </c>
      <c r="I7281"/>
      <c r="J7281"/>
      <c r="K7281"/>
      <c r="L7281"/>
      <c r="M7281"/>
      <c r="N7281"/>
      <c r="O7281"/>
      <c r="Q7281" t="s">
        <v>25</v>
      </c>
      <c r="R7281" s="1" t="s">
        <v>11165</v>
      </c>
      <c r="S7281" s="1"/>
      <c r="T7281" s="1" t="s">
        <v>516</v>
      </c>
      <c r="U7281" s="1" t="s">
        <v>105</v>
      </c>
      <c r="V7281" t="s">
        <v>29</v>
      </c>
      <c r="W7281"/>
      <c r="X7281" t="s">
        <v>30</v>
      </c>
    </row>
    <row r="7282" spans="2:24">
      <c r="B7282" s="2" t="s">
        <v>11166</v>
      </c>
      <c r="C7282" s="1">
        <v>9811368649</v>
      </c>
      <c r="D7282" s="1"/>
      <c r="E7282" s="1"/>
      <c r="F7282" s="1"/>
      <c r="G7282" s="1" t="s">
        <v>72</v>
      </c>
      <c r="H7282" s="1" t="s">
        <v>92</v>
      </c>
      <c r="I7282"/>
      <c r="J7282"/>
      <c r="K7282"/>
      <c r="L7282"/>
      <c r="M7282"/>
      <c r="N7282"/>
      <c r="O7282"/>
      <c r="Q7282" t="s">
        <v>25</v>
      </c>
      <c r="R7282" s="1" t="s">
        <v>11167</v>
      </c>
      <c r="S7282" s="1"/>
      <c r="T7282" s="1" t="s">
        <v>789</v>
      </c>
      <c r="U7282" s="1" t="s">
        <v>53</v>
      </c>
      <c r="V7282" t="s">
        <v>29</v>
      </c>
      <c r="W7282"/>
      <c r="X7282" t="s">
        <v>30</v>
      </c>
    </row>
    <row r="7283" spans="2:24">
      <c r="B7283" s="2" t="s">
        <v>11168</v>
      </c>
      <c r="C7283" s="1">
        <v>7838730404</v>
      </c>
      <c r="D7283" s="1"/>
      <c r="E7283" s="1"/>
      <c r="F7283" s="1"/>
      <c r="G7283" s="1" t="s">
        <v>1216</v>
      </c>
      <c r="H7283" s="1" t="s">
        <v>46</v>
      </c>
      <c r="I7283"/>
      <c r="J7283"/>
      <c r="K7283"/>
      <c r="L7283"/>
      <c r="M7283"/>
      <c r="N7283"/>
      <c r="O7283"/>
      <c r="Q7283" t="s">
        <v>25</v>
      </c>
      <c r="R7283" s="1" t="s">
        <v>11169</v>
      </c>
      <c r="S7283" s="1"/>
      <c r="T7283" s="1" t="s">
        <v>1093</v>
      </c>
      <c r="U7283" s="1" t="s">
        <v>28</v>
      </c>
      <c r="V7283" t="s">
        <v>29</v>
      </c>
      <c r="W7283"/>
      <c r="X7283" t="s">
        <v>30</v>
      </c>
    </row>
    <row r="7284" spans="2:24">
      <c r="B7284" s="2" t="s">
        <v>11170</v>
      </c>
      <c r="C7284" s="1">
        <v>7017329129</v>
      </c>
      <c r="D7284" s="1"/>
      <c r="E7284" s="1"/>
      <c r="F7284" s="1"/>
      <c r="G7284" s="1" t="s">
        <v>45</v>
      </c>
      <c r="H7284" s="1" t="s">
        <v>46</v>
      </c>
      <c r="I7284"/>
      <c r="J7284"/>
      <c r="K7284"/>
      <c r="L7284"/>
      <c r="M7284"/>
      <c r="N7284"/>
      <c r="O7284"/>
      <c r="Q7284" t="s">
        <v>25</v>
      </c>
      <c r="R7284" s="1"/>
      <c r="S7284" s="1"/>
      <c r="T7284" s="1" t="s">
        <v>1326</v>
      </c>
      <c r="U7284" s="1" t="s">
        <v>28</v>
      </c>
      <c r="V7284" t="s">
        <v>29</v>
      </c>
      <c r="W7284"/>
      <c r="X7284" t="s">
        <v>30</v>
      </c>
    </row>
    <row r="7285" spans="2:24">
      <c r="B7285" s="2" t="s">
        <v>11171</v>
      </c>
      <c r="C7285" s="1">
        <v>919999944578</v>
      </c>
      <c r="D7285" s="1"/>
      <c r="E7285" s="1"/>
      <c r="F7285" s="1"/>
      <c r="G7285" s="1" t="s">
        <v>915</v>
      </c>
      <c r="H7285" s="1" t="s">
        <v>57</v>
      </c>
      <c r="I7285"/>
      <c r="J7285"/>
      <c r="K7285"/>
      <c r="L7285"/>
      <c r="M7285"/>
      <c r="N7285"/>
      <c r="O7285"/>
      <c r="Q7285" t="s">
        <v>25</v>
      </c>
      <c r="R7285" s="1" t="s">
        <v>11172</v>
      </c>
      <c r="S7285" s="1"/>
      <c r="T7285" s="1" t="s">
        <v>382</v>
      </c>
      <c r="U7285" s="1" t="s">
        <v>53</v>
      </c>
      <c r="V7285" t="s">
        <v>29</v>
      </c>
      <c r="W7285"/>
      <c r="X7285" t="s">
        <v>30</v>
      </c>
    </row>
    <row r="7286" spans="2:24">
      <c r="B7286" s="2" t="s">
        <v>11173</v>
      </c>
      <c r="C7286" s="1">
        <v>8999153625</v>
      </c>
      <c r="D7286" s="1"/>
      <c r="E7286" s="1"/>
      <c r="F7286" s="1"/>
      <c r="G7286" s="1" t="s">
        <v>45</v>
      </c>
      <c r="H7286" s="1" t="s">
        <v>57</v>
      </c>
      <c r="I7286"/>
      <c r="J7286"/>
      <c r="K7286"/>
      <c r="L7286"/>
      <c r="M7286"/>
      <c r="N7286"/>
      <c r="O7286"/>
      <c r="Q7286" t="s">
        <v>25</v>
      </c>
      <c r="R7286" s="1" t="s">
        <v>11174</v>
      </c>
      <c r="S7286" s="1"/>
      <c r="T7286" s="1" t="s">
        <v>305</v>
      </c>
      <c r="U7286" s="1" t="s">
        <v>33</v>
      </c>
      <c r="V7286" t="s">
        <v>29</v>
      </c>
      <c r="W7286"/>
      <c r="X7286" t="s">
        <v>30</v>
      </c>
    </row>
    <row r="7287" spans="2:24">
      <c r="B7287" s="2" t="s">
        <v>11175</v>
      </c>
      <c r="C7287" s="1">
        <v>8608040860</v>
      </c>
      <c r="D7287" s="1"/>
      <c r="E7287" s="1"/>
      <c r="F7287" s="1"/>
      <c r="G7287" s="1" t="s">
        <v>45</v>
      </c>
      <c r="H7287" s="1" t="s">
        <v>92</v>
      </c>
      <c r="I7287"/>
      <c r="J7287"/>
      <c r="K7287"/>
      <c r="L7287"/>
      <c r="M7287"/>
      <c r="N7287"/>
      <c r="O7287"/>
      <c r="Q7287" t="s">
        <v>25</v>
      </c>
      <c r="R7287" s="1" t="s">
        <v>11176</v>
      </c>
      <c r="S7287" s="1"/>
      <c r="T7287" s="1" t="s">
        <v>3678</v>
      </c>
      <c r="U7287" s="1" t="s">
        <v>179</v>
      </c>
      <c r="V7287" t="s">
        <v>29</v>
      </c>
      <c r="W7287"/>
      <c r="X7287" t="s">
        <v>30</v>
      </c>
    </row>
    <row r="7288" spans="2:24">
      <c r="B7288" s="2" t="s">
        <v>11177</v>
      </c>
      <c r="C7288" s="1">
        <v>9810014795</v>
      </c>
      <c r="D7288" s="1"/>
      <c r="E7288" s="1"/>
      <c r="F7288" s="1"/>
      <c r="G7288" s="1" t="s">
        <v>199</v>
      </c>
      <c r="H7288" s="1" t="s">
        <v>57</v>
      </c>
      <c r="I7288"/>
      <c r="J7288"/>
      <c r="K7288"/>
      <c r="L7288"/>
      <c r="M7288"/>
      <c r="N7288"/>
      <c r="O7288"/>
      <c r="Q7288" t="s">
        <v>25</v>
      </c>
      <c r="R7288" s="1" t="s">
        <v>11178</v>
      </c>
      <c r="S7288" s="1"/>
      <c r="T7288" s="1" t="s">
        <v>84</v>
      </c>
      <c r="U7288" s="1" t="s">
        <v>53</v>
      </c>
      <c r="V7288" t="s">
        <v>29</v>
      </c>
      <c r="W7288"/>
      <c r="X7288" t="s">
        <v>30</v>
      </c>
    </row>
    <row r="7289" spans="2:24">
      <c r="B7289" s="2" t="s">
        <v>11179</v>
      </c>
      <c r="C7289" s="1">
        <v>9312806338</v>
      </c>
      <c r="D7289" s="1"/>
      <c r="E7289" s="1"/>
      <c r="F7289" s="1"/>
      <c r="G7289" s="1" t="s">
        <v>56</v>
      </c>
      <c r="H7289" s="1" t="s">
        <v>231</v>
      </c>
      <c r="I7289"/>
      <c r="J7289"/>
      <c r="K7289"/>
      <c r="L7289"/>
      <c r="M7289"/>
      <c r="N7289"/>
      <c r="O7289"/>
      <c r="Q7289" t="s">
        <v>25</v>
      </c>
      <c r="R7289" s="1" t="s">
        <v>11180</v>
      </c>
      <c r="S7289" s="1"/>
      <c r="T7289" s="1" t="s">
        <v>84</v>
      </c>
      <c r="U7289" s="1" t="s">
        <v>53</v>
      </c>
      <c r="V7289" t="s">
        <v>29</v>
      </c>
      <c r="W7289"/>
      <c r="X7289" t="s">
        <v>30</v>
      </c>
    </row>
    <row r="7290" spans="2:24">
      <c r="B7290" s="2" t="s">
        <v>11181</v>
      </c>
      <c r="C7290" s="1">
        <v>9731100404</v>
      </c>
      <c r="D7290" s="1"/>
      <c r="E7290" s="1"/>
      <c r="F7290" s="1"/>
      <c r="G7290" s="1" t="s">
        <v>56</v>
      </c>
      <c r="H7290" s="1" t="s">
        <v>331</v>
      </c>
      <c r="I7290"/>
      <c r="J7290"/>
      <c r="K7290"/>
      <c r="L7290"/>
      <c r="M7290"/>
      <c r="N7290"/>
      <c r="O7290"/>
      <c r="Q7290" t="s">
        <v>25</v>
      </c>
      <c r="R7290" s="1" t="s">
        <v>11182</v>
      </c>
      <c r="S7290" s="1"/>
      <c r="T7290" s="1" t="s">
        <v>2064</v>
      </c>
      <c r="U7290" s="1" t="s">
        <v>102</v>
      </c>
      <c r="V7290" t="s">
        <v>29</v>
      </c>
      <c r="W7290"/>
      <c r="X7290" t="s">
        <v>30</v>
      </c>
    </row>
    <row r="7291" spans="2:24">
      <c r="B7291" s="2" t="s">
        <v>11183</v>
      </c>
      <c r="C7291" s="1">
        <v>8950504608</v>
      </c>
      <c r="D7291" s="1"/>
      <c r="E7291" s="1"/>
      <c r="F7291" s="1"/>
      <c r="G7291" s="1" t="s">
        <v>146</v>
      </c>
      <c r="H7291" s="1" t="s">
        <v>695</v>
      </c>
      <c r="I7291"/>
      <c r="J7291"/>
      <c r="K7291"/>
      <c r="L7291"/>
      <c r="M7291"/>
      <c r="N7291"/>
      <c r="O7291"/>
      <c r="Q7291" t="s">
        <v>25</v>
      </c>
      <c r="R7291" s="1"/>
      <c r="S7291" s="1"/>
      <c r="T7291" s="1" t="s">
        <v>1663</v>
      </c>
      <c r="U7291" s="1" t="s">
        <v>78</v>
      </c>
      <c r="V7291" t="s">
        <v>29</v>
      </c>
      <c r="W7291"/>
      <c r="X7291" t="s">
        <v>30</v>
      </c>
    </row>
    <row r="7292" spans="2:24">
      <c r="B7292" s="2" t="s">
        <v>11184</v>
      </c>
      <c r="C7292" s="1">
        <v>7385846648</v>
      </c>
      <c r="D7292" s="1"/>
      <c r="E7292" s="1"/>
      <c r="F7292" s="1"/>
      <c r="G7292" s="1" t="s">
        <v>708</v>
      </c>
      <c r="H7292" s="1" t="s">
        <v>247</v>
      </c>
      <c r="I7292"/>
      <c r="J7292"/>
      <c r="K7292"/>
      <c r="L7292"/>
      <c r="M7292"/>
      <c r="N7292"/>
      <c r="O7292"/>
      <c r="Q7292" t="s">
        <v>25</v>
      </c>
      <c r="R7292" s="1" t="s">
        <v>11185</v>
      </c>
      <c r="S7292" s="1"/>
      <c r="T7292" s="1" t="s">
        <v>498</v>
      </c>
      <c r="U7292" s="1" t="s">
        <v>33</v>
      </c>
      <c r="V7292" t="s">
        <v>29</v>
      </c>
      <c r="W7292"/>
      <c r="X7292" t="s">
        <v>30</v>
      </c>
    </row>
    <row r="7293" spans="2:24">
      <c r="B7293" s="2" t="s">
        <v>11186</v>
      </c>
      <c r="C7293" s="1">
        <f>917354627310</f>
        <v>917354627310</v>
      </c>
      <c r="D7293" s="1"/>
      <c r="E7293" s="1"/>
      <c r="F7293" s="1"/>
      <c r="G7293" s="1" t="s">
        <v>72</v>
      </c>
      <c r="H7293" s="1" t="s">
        <v>92</v>
      </c>
      <c r="I7293"/>
      <c r="J7293"/>
      <c r="K7293"/>
      <c r="L7293"/>
      <c r="M7293"/>
      <c r="N7293"/>
      <c r="O7293"/>
      <c r="Q7293" t="s">
        <v>25</v>
      </c>
      <c r="R7293" s="1" t="s">
        <v>11187</v>
      </c>
      <c r="S7293" s="1"/>
      <c r="T7293" s="1" t="s">
        <v>9854</v>
      </c>
      <c r="U7293" s="1" t="s">
        <v>350</v>
      </c>
      <c r="V7293" t="s">
        <v>29</v>
      </c>
      <c r="W7293"/>
      <c r="X7293" t="s">
        <v>30</v>
      </c>
    </row>
    <row r="7294" spans="2:24">
      <c r="B7294" s="2" t="s">
        <v>11188</v>
      </c>
      <c r="C7294" s="1">
        <v>6307602340</v>
      </c>
      <c r="D7294" s="1"/>
      <c r="E7294" s="1"/>
      <c r="F7294" s="1"/>
      <c r="G7294" s="1" t="s">
        <v>72</v>
      </c>
      <c r="H7294" s="1" t="s">
        <v>46</v>
      </c>
      <c r="I7294"/>
      <c r="J7294"/>
      <c r="K7294"/>
      <c r="L7294"/>
      <c r="M7294"/>
      <c r="N7294"/>
      <c r="O7294"/>
      <c r="Q7294" t="s">
        <v>25</v>
      </c>
      <c r="R7294" s="1" t="s">
        <v>11189</v>
      </c>
      <c r="S7294" s="1"/>
      <c r="T7294" s="1" t="s">
        <v>6568</v>
      </c>
      <c r="U7294" s="1" t="s">
        <v>28</v>
      </c>
      <c r="V7294" t="s">
        <v>29</v>
      </c>
      <c r="W7294"/>
      <c r="X7294" t="s">
        <v>30</v>
      </c>
    </row>
    <row r="7295" spans="2:24">
      <c r="B7295" s="2" t="s">
        <v>11190</v>
      </c>
      <c r="C7295" s="1">
        <v>9164014684</v>
      </c>
      <c r="D7295" s="1"/>
      <c r="E7295" s="1"/>
      <c r="F7295" s="1"/>
      <c r="G7295" s="1" t="s">
        <v>56</v>
      </c>
      <c r="H7295" s="1" t="s">
        <v>46</v>
      </c>
      <c r="I7295"/>
      <c r="J7295"/>
      <c r="K7295"/>
      <c r="L7295"/>
      <c r="M7295"/>
      <c r="N7295"/>
      <c r="O7295"/>
      <c r="Q7295" t="s">
        <v>25</v>
      </c>
      <c r="R7295" s="1" t="s">
        <v>11191</v>
      </c>
      <c r="S7295" s="1"/>
      <c r="T7295" s="1" t="s">
        <v>7321</v>
      </c>
      <c r="U7295" s="1" t="s">
        <v>102</v>
      </c>
      <c r="V7295" t="s">
        <v>29</v>
      </c>
      <c r="W7295"/>
      <c r="X7295" t="s">
        <v>30</v>
      </c>
    </row>
    <row r="7296" spans="2:24">
      <c r="B7296" s="2" t="s">
        <v>11192</v>
      </c>
      <c r="C7296" s="1">
        <v>9149213941</v>
      </c>
      <c r="D7296" s="1"/>
      <c r="E7296" s="1"/>
      <c r="F7296" s="1"/>
      <c r="G7296" s="1" t="s">
        <v>146</v>
      </c>
      <c r="H7296" s="1" t="s">
        <v>331</v>
      </c>
      <c r="I7296"/>
      <c r="J7296"/>
      <c r="K7296"/>
      <c r="L7296"/>
      <c r="M7296"/>
      <c r="N7296"/>
      <c r="O7296"/>
      <c r="Q7296" t="s">
        <v>25</v>
      </c>
      <c r="R7296" s="1" t="s">
        <v>11193</v>
      </c>
      <c r="S7296" s="1"/>
      <c r="T7296" s="1" t="s">
        <v>11194</v>
      </c>
      <c r="U7296" s="1" t="s">
        <v>28</v>
      </c>
      <c r="V7296" t="s">
        <v>29</v>
      </c>
      <c r="W7296"/>
      <c r="X7296" t="s">
        <v>30</v>
      </c>
    </row>
    <row r="7297" spans="2:24">
      <c r="B7297" s="2" t="s">
        <v>11195</v>
      </c>
      <c r="C7297" s="1">
        <v>9830710074</v>
      </c>
      <c r="D7297" s="1"/>
      <c r="E7297" s="1"/>
      <c r="F7297" s="1"/>
      <c r="G7297" s="1" t="s">
        <v>72</v>
      </c>
      <c r="H7297" s="1" t="s">
        <v>57</v>
      </c>
      <c r="I7297"/>
      <c r="J7297"/>
      <c r="K7297"/>
      <c r="L7297"/>
      <c r="M7297"/>
      <c r="N7297"/>
      <c r="O7297"/>
      <c r="Q7297" t="s">
        <v>25</v>
      </c>
      <c r="R7297" s="1" t="s">
        <v>11196</v>
      </c>
      <c r="S7297" s="1"/>
      <c r="T7297" s="1" t="s">
        <v>11197</v>
      </c>
      <c r="U7297" s="1" t="s">
        <v>70</v>
      </c>
      <c r="V7297" t="s">
        <v>29</v>
      </c>
      <c r="W7297"/>
      <c r="X7297" t="s">
        <v>30</v>
      </c>
    </row>
    <row r="7298" spans="2:24">
      <c r="B7298" s="2" t="s">
        <v>11198</v>
      </c>
      <c r="C7298" s="1">
        <v>8388828884</v>
      </c>
      <c r="D7298" s="1"/>
      <c r="E7298" s="1"/>
      <c r="F7298" s="1"/>
      <c r="G7298" s="1" t="s">
        <v>230</v>
      </c>
      <c r="H7298" s="1" t="s">
        <v>46</v>
      </c>
      <c r="I7298"/>
      <c r="J7298"/>
      <c r="K7298"/>
      <c r="L7298"/>
      <c r="M7298"/>
      <c r="N7298"/>
      <c r="O7298"/>
      <c r="Q7298" t="s">
        <v>25</v>
      </c>
      <c r="R7298" s="1" t="s">
        <v>11199</v>
      </c>
      <c r="S7298" s="1"/>
      <c r="T7298" s="1" t="s">
        <v>273</v>
      </c>
      <c r="U7298" s="1" t="s">
        <v>185</v>
      </c>
      <c r="V7298" t="s">
        <v>29</v>
      </c>
      <c r="W7298"/>
      <c r="X7298" t="s">
        <v>30</v>
      </c>
    </row>
    <row r="7299" spans="2:24">
      <c r="B7299" s="2" t="s">
        <v>11200</v>
      </c>
      <c r="C7299" s="1">
        <v>9813026845</v>
      </c>
      <c r="D7299" s="1"/>
      <c r="E7299" s="1"/>
      <c r="F7299" s="1"/>
      <c r="G7299" s="1" t="s">
        <v>72</v>
      </c>
      <c r="H7299" s="1" t="s">
        <v>231</v>
      </c>
      <c r="I7299"/>
      <c r="J7299"/>
      <c r="K7299"/>
      <c r="L7299"/>
      <c r="M7299"/>
      <c r="N7299"/>
      <c r="O7299"/>
      <c r="Q7299" t="s">
        <v>25</v>
      </c>
      <c r="R7299" s="1" t="s">
        <v>11201</v>
      </c>
      <c r="S7299" s="1"/>
      <c r="T7299" s="1" t="s">
        <v>356</v>
      </c>
      <c r="U7299" s="1" t="s">
        <v>78</v>
      </c>
      <c r="V7299" t="s">
        <v>29</v>
      </c>
      <c r="W7299"/>
      <c r="X7299" t="s">
        <v>30</v>
      </c>
    </row>
    <row r="7300" spans="2:24">
      <c r="B7300" s="2" t="s">
        <v>11202</v>
      </c>
      <c r="C7300" s="1">
        <v>9022181104</v>
      </c>
      <c r="D7300" s="1"/>
      <c r="E7300" s="1"/>
      <c r="F7300" s="1"/>
      <c r="G7300" s="1" t="s">
        <v>72</v>
      </c>
      <c r="H7300" s="1" t="s">
        <v>46</v>
      </c>
      <c r="I7300"/>
      <c r="J7300"/>
      <c r="K7300"/>
      <c r="L7300"/>
      <c r="M7300"/>
      <c r="N7300"/>
      <c r="O7300"/>
      <c r="Q7300" t="s">
        <v>25</v>
      </c>
      <c r="R7300" s="1" t="s">
        <v>11203</v>
      </c>
      <c r="S7300" s="1"/>
      <c r="T7300" s="1" t="s">
        <v>11204</v>
      </c>
      <c r="U7300" s="1" t="s">
        <v>116</v>
      </c>
      <c r="V7300" t="s">
        <v>29</v>
      </c>
      <c r="W7300"/>
      <c r="X7300" t="s">
        <v>30</v>
      </c>
    </row>
    <row r="7301" spans="2:24">
      <c r="B7301" s="2" t="s">
        <v>11205</v>
      </c>
      <c r="C7301" s="1">
        <v>9811421148</v>
      </c>
      <c r="D7301" s="1"/>
      <c r="E7301" s="1"/>
      <c r="F7301" s="1"/>
      <c r="G7301" s="1" t="s">
        <v>915</v>
      </c>
      <c r="H7301" s="1" t="s">
        <v>57</v>
      </c>
      <c r="I7301"/>
      <c r="J7301"/>
      <c r="K7301"/>
      <c r="L7301"/>
      <c r="M7301"/>
      <c r="N7301"/>
      <c r="O7301"/>
      <c r="Q7301" t="s">
        <v>25</v>
      </c>
      <c r="R7301" s="1" t="s">
        <v>11206</v>
      </c>
      <c r="S7301" s="1"/>
      <c r="T7301" s="1" t="s">
        <v>382</v>
      </c>
      <c r="U7301" s="1" t="s">
        <v>53</v>
      </c>
      <c r="V7301" t="s">
        <v>29</v>
      </c>
      <c r="W7301"/>
      <c r="X7301" t="s">
        <v>30</v>
      </c>
    </row>
    <row r="7302" spans="2:24">
      <c r="B7302" s="2" t="s">
        <v>11207</v>
      </c>
      <c r="C7302" s="1">
        <v>9311102059</v>
      </c>
      <c r="D7302" s="1"/>
      <c r="E7302" s="1"/>
      <c r="F7302" s="1"/>
      <c r="G7302" s="1" t="s">
        <v>72</v>
      </c>
      <c r="H7302" s="1" t="s">
        <v>57</v>
      </c>
      <c r="I7302"/>
      <c r="J7302"/>
      <c r="K7302"/>
      <c r="L7302"/>
      <c r="M7302"/>
      <c r="N7302"/>
      <c r="O7302"/>
      <c r="Q7302" t="s">
        <v>25</v>
      </c>
      <c r="R7302" s="1" t="s">
        <v>11208</v>
      </c>
      <c r="S7302" s="1"/>
      <c r="T7302" s="1" t="s">
        <v>789</v>
      </c>
      <c r="U7302" s="1" t="s">
        <v>53</v>
      </c>
      <c r="V7302" t="s">
        <v>29</v>
      </c>
      <c r="W7302"/>
      <c r="X7302" t="s">
        <v>30</v>
      </c>
    </row>
    <row r="7303" spans="2:24">
      <c r="B7303" s="2" t="s">
        <v>11209</v>
      </c>
      <c r="C7303" s="1">
        <v>7974909050</v>
      </c>
      <c r="D7303" s="1"/>
      <c r="E7303" s="1"/>
      <c r="F7303" s="1"/>
      <c r="G7303" s="1" t="s">
        <v>45</v>
      </c>
      <c r="H7303" s="1" t="s">
        <v>57</v>
      </c>
      <c r="I7303"/>
      <c r="J7303"/>
      <c r="K7303"/>
      <c r="L7303"/>
      <c r="M7303"/>
      <c r="N7303"/>
      <c r="O7303"/>
      <c r="Q7303" t="s">
        <v>25</v>
      </c>
      <c r="R7303" s="1" t="s">
        <v>11210</v>
      </c>
      <c r="S7303" s="1"/>
      <c r="T7303" s="1" t="s">
        <v>9428</v>
      </c>
      <c r="U7303" s="1" t="s">
        <v>105</v>
      </c>
      <c r="V7303" t="s">
        <v>29</v>
      </c>
      <c r="W7303"/>
      <c r="X7303" t="s">
        <v>30</v>
      </c>
    </row>
    <row r="7304" spans="2:24">
      <c r="B7304" s="2" t="s">
        <v>11211</v>
      </c>
      <c r="C7304" s="1">
        <v>9730304735</v>
      </c>
      <c r="D7304" s="1"/>
      <c r="E7304" s="1"/>
      <c r="F7304" s="1"/>
      <c r="G7304" s="1" t="s">
        <v>45</v>
      </c>
      <c r="H7304" s="1" t="s">
        <v>57</v>
      </c>
      <c r="I7304"/>
      <c r="J7304"/>
      <c r="K7304"/>
      <c r="L7304"/>
      <c r="M7304"/>
      <c r="N7304"/>
      <c r="O7304"/>
      <c r="Q7304" t="s">
        <v>25</v>
      </c>
      <c r="R7304" s="1" t="s">
        <v>11212</v>
      </c>
      <c r="S7304" s="1"/>
      <c r="T7304" s="1" t="s">
        <v>6825</v>
      </c>
      <c r="U7304" s="1" t="s">
        <v>33</v>
      </c>
      <c r="V7304" t="s">
        <v>29</v>
      </c>
      <c r="W7304"/>
      <c r="X7304" t="s">
        <v>30</v>
      </c>
    </row>
    <row r="7305" spans="2:24">
      <c r="B7305" s="2" t="s">
        <v>11213</v>
      </c>
      <c r="C7305" s="1">
        <v>7014739217</v>
      </c>
      <c r="D7305" s="1"/>
      <c r="E7305" s="1"/>
      <c r="F7305" s="1"/>
      <c r="G7305" s="1" t="s">
        <v>72</v>
      </c>
      <c r="H7305" s="1" t="s">
        <v>46</v>
      </c>
      <c r="I7305"/>
      <c r="J7305"/>
      <c r="K7305"/>
      <c r="L7305"/>
      <c r="M7305"/>
      <c r="N7305"/>
      <c r="O7305"/>
      <c r="Q7305" t="s">
        <v>25</v>
      </c>
      <c r="R7305" s="1"/>
      <c r="S7305" s="1"/>
      <c r="T7305" s="1" t="s">
        <v>908</v>
      </c>
      <c r="U7305" s="1" t="s">
        <v>43</v>
      </c>
      <c r="V7305" t="s">
        <v>29</v>
      </c>
      <c r="W7305"/>
      <c r="X7305" t="s">
        <v>30</v>
      </c>
    </row>
    <row r="7306" spans="2:24">
      <c r="B7306" s="2" t="s">
        <v>11214</v>
      </c>
      <c r="C7306" s="1">
        <v>9592006003</v>
      </c>
      <c r="D7306" s="1"/>
      <c r="E7306" s="1"/>
      <c r="F7306" s="1"/>
      <c r="G7306" s="1" t="s">
        <v>45</v>
      </c>
      <c r="H7306" s="1" t="s">
        <v>57</v>
      </c>
      <c r="I7306"/>
      <c r="J7306"/>
      <c r="K7306"/>
      <c r="L7306"/>
      <c r="M7306"/>
      <c r="N7306"/>
      <c r="O7306"/>
      <c r="Q7306" t="s">
        <v>25</v>
      </c>
      <c r="R7306" s="1" t="s">
        <v>11215</v>
      </c>
      <c r="S7306" s="1"/>
      <c r="T7306" s="1" t="s">
        <v>11216</v>
      </c>
      <c r="U7306" s="1" t="s">
        <v>9301</v>
      </c>
      <c r="V7306" t="s">
        <v>29</v>
      </c>
      <c r="W7306"/>
      <c r="X7306" t="s">
        <v>30</v>
      </c>
    </row>
    <row r="7307" spans="2:24">
      <c r="B7307" s="2" t="s">
        <v>11217</v>
      </c>
      <c r="C7307" s="1">
        <v>9331388083</v>
      </c>
      <c r="D7307" s="1"/>
      <c r="E7307" s="1"/>
      <c r="F7307" s="1"/>
      <c r="G7307" s="1" t="s">
        <v>72</v>
      </c>
      <c r="H7307" s="1" t="s">
        <v>331</v>
      </c>
      <c r="I7307"/>
      <c r="J7307"/>
      <c r="K7307"/>
      <c r="L7307"/>
      <c r="M7307"/>
      <c r="N7307"/>
      <c r="O7307"/>
      <c r="Q7307" t="s">
        <v>25</v>
      </c>
      <c r="R7307" s="1" t="s">
        <v>11218</v>
      </c>
      <c r="S7307" s="1"/>
      <c r="T7307" s="1" t="s">
        <v>614</v>
      </c>
      <c r="U7307" s="1" t="s">
        <v>70</v>
      </c>
      <c r="V7307" t="s">
        <v>29</v>
      </c>
      <c r="W7307"/>
      <c r="X7307" t="s">
        <v>30</v>
      </c>
    </row>
    <row r="7308" spans="2:24">
      <c r="B7308" s="2" t="s">
        <v>11219</v>
      </c>
      <c r="C7308" s="1">
        <v>9811417132</v>
      </c>
      <c r="D7308" s="1"/>
      <c r="E7308" s="1"/>
      <c r="F7308" s="1"/>
      <c r="G7308" s="1" t="s">
        <v>72</v>
      </c>
      <c r="H7308" s="1" t="s">
        <v>57</v>
      </c>
      <c r="I7308"/>
      <c r="J7308"/>
      <c r="K7308"/>
      <c r="L7308"/>
      <c r="M7308"/>
      <c r="N7308"/>
      <c r="O7308"/>
      <c r="Q7308" t="s">
        <v>25</v>
      </c>
      <c r="R7308" s="1" t="s">
        <v>11220</v>
      </c>
      <c r="S7308" s="1"/>
      <c r="T7308" s="1" t="s">
        <v>382</v>
      </c>
      <c r="U7308" s="1" t="s">
        <v>53</v>
      </c>
      <c r="V7308" t="s">
        <v>29</v>
      </c>
      <c r="W7308"/>
      <c r="X7308" t="s">
        <v>30</v>
      </c>
    </row>
    <row r="7309" spans="2:24">
      <c r="B7309" s="2" t="s">
        <v>11221</v>
      </c>
      <c r="C7309" s="1">
        <v>9215777889</v>
      </c>
      <c r="D7309" s="1"/>
      <c r="E7309" s="1"/>
      <c r="F7309" s="1"/>
      <c r="G7309" s="1" t="s">
        <v>146</v>
      </c>
      <c r="H7309" s="1" t="s">
        <v>92</v>
      </c>
      <c r="I7309"/>
      <c r="J7309"/>
      <c r="K7309"/>
      <c r="L7309"/>
      <c r="M7309"/>
      <c r="N7309"/>
      <c r="O7309"/>
      <c r="Q7309" t="s">
        <v>25</v>
      </c>
      <c r="R7309" s="1" t="s">
        <v>11222</v>
      </c>
      <c r="S7309" s="1"/>
      <c r="T7309" s="1" t="s">
        <v>758</v>
      </c>
      <c r="U7309" s="1" t="s">
        <v>78</v>
      </c>
      <c r="V7309" t="s">
        <v>29</v>
      </c>
      <c r="W7309"/>
      <c r="X7309" t="s">
        <v>30</v>
      </c>
    </row>
    <row r="7310" spans="2:24">
      <c r="B7310" s="2" t="s">
        <v>11223</v>
      </c>
      <c r="C7310" s="1">
        <v>8527211727</v>
      </c>
      <c r="D7310" s="1"/>
      <c r="E7310" s="1"/>
      <c r="F7310" s="1"/>
      <c r="G7310" s="1" t="s">
        <v>72</v>
      </c>
      <c r="H7310" s="1" t="s">
        <v>46</v>
      </c>
      <c r="I7310"/>
      <c r="J7310"/>
      <c r="K7310"/>
      <c r="L7310"/>
      <c r="M7310"/>
      <c r="N7310"/>
      <c r="O7310"/>
      <c r="Q7310" t="s">
        <v>25</v>
      </c>
      <c r="R7310" s="1" t="s">
        <v>11224</v>
      </c>
      <c r="S7310" s="1"/>
      <c r="T7310" s="1" t="s">
        <v>77</v>
      </c>
      <c r="U7310" s="1" t="s">
        <v>78</v>
      </c>
      <c r="V7310" t="s">
        <v>29</v>
      </c>
      <c r="W7310"/>
      <c r="X7310" t="s">
        <v>30</v>
      </c>
    </row>
    <row r="7311" spans="2:24">
      <c r="B7311" s="2" t="s">
        <v>11225</v>
      </c>
      <c r="C7311" s="1">
        <f>947712896530</f>
        <v>947712896530</v>
      </c>
      <c r="D7311" s="1"/>
      <c r="E7311" s="1"/>
      <c r="F7311" s="1"/>
      <c r="G7311" s="1" t="s">
        <v>45</v>
      </c>
      <c r="H7311" s="1" t="s">
        <v>57</v>
      </c>
      <c r="I7311"/>
      <c r="J7311"/>
      <c r="K7311"/>
      <c r="L7311"/>
      <c r="M7311"/>
      <c r="N7311"/>
      <c r="O7311"/>
      <c r="Q7311" t="s">
        <v>25</v>
      </c>
      <c r="R7311" s="1" t="s">
        <v>11226</v>
      </c>
      <c r="S7311" s="1"/>
      <c r="T7311" s="1" t="s">
        <v>11227</v>
      </c>
      <c r="U7311" s="1" t="s">
        <v>7105</v>
      </c>
      <c r="V7311" t="s">
        <v>29</v>
      </c>
      <c r="W7311"/>
      <c r="X7311" t="s">
        <v>30</v>
      </c>
    </row>
    <row r="7312" spans="2:24">
      <c r="B7312" s="2" t="s">
        <v>11228</v>
      </c>
      <c r="C7312" s="1">
        <v>8794713411</v>
      </c>
      <c r="D7312" s="1"/>
      <c r="E7312" s="1"/>
      <c r="F7312" s="1"/>
      <c r="G7312" s="1" t="s">
        <v>45</v>
      </c>
      <c r="H7312" s="1" t="s">
        <v>409</v>
      </c>
      <c r="I7312"/>
      <c r="J7312"/>
      <c r="K7312"/>
      <c r="L7312"/>
      <c r="M7312"/>
      <c r="N7312"/>
      <c r="O7312"/>
      <c r="Q7312" t="s">
        <v>25</v>
      </c>
      <c r="R7312" s="1" t="s">
        <v>11229</v>
      </c>
      <c r="S7312" s="1"/>
      <c r="T7312" s="1" t="s">
        <v>5335</v>
      </c>
      <c r="U7312" s="1" t="s">
        <v>4734</v>
      </c>
      <c r="V7312" t="s">
        <v>29</v>
      </c>
      <c r="W7312"/>
      <c r="X7312" t="s">
        <v>30</v>
      </c>
    </row>
    <row r="7313" spans="2:24">
      <c r="B7313" s="2" t="s">
        <v>11230</v>
      </c>
      <c r="C7313" s="1">
        <v>8222820075</v>
      </c>
      <c r="D7313" s="1"/>
      <c r="E7313" s="1"/>
      <c r="F7313" s="1"/>
      <c r="G7313" s="1" t="s">
        <v>72</v>
      </c>
      <c r="H7313" s="1" t="s">
        <v>92</v>
      </c>
      <c r="I7313"/>
      <c r="J7313"/>
      <c r="K7313"/>
      <c r="L7313"/>
      <c r="M7313"/>
      <c r="N7313"/>
      <c r="O7313"/>
      <c r="Q7313" t="s">
        <v>25</v>
      </c>
      <c r="R7313" s="1" t="s">
        <v>11231</v>
      </c>
      <c r="S7313" s="1"/>
      <c r="T7313" s="1" t="s">
        <v>1079</v>
      </c>
      <c r="U7313" s="1" t="s">
        <v>53</v>
      </c>
      <c r="V7313" t="s">
        <v>29</v>
      </c>
      <c r="W7313"/>
      <c r="X7313" t="s">
        <v>30</v>
      </c>
    </row>
    <row r="7314" spans="2:24">
      <c r="B7314" s="2" t="s">
        <v>11232</v>
      </c>
      <c r="C7314" s="1">
        <v>9728338633</v>
      </c>
      <c r="D7314" s="1"/>
      <c r="E7314" s="1"/>
      <c r="F7314" s="1"/>
      <c r="G7314" s="1" t="s">
        <v>146</v>
      </c>
      <c r="H7314" s="1" t="s">
        <v>331</v>
      </c>
      <c r="I7314"/>
      <c r="J7314"/>
      <c r="K7314"/>
      <c r="L7314"/>
      <c r="M7314"/>
      <c r="N7314"/>
      <c r="O7314"/>
      <c r="Q7314" t="s">
        <v>25</v>
      </c>
      <c r="R7314" s="1" t="s">
        <v>11233</v>
      </c>
      <c r="S7314" s="1"/>
      <c r="T7314" s="1" t="s">
        <v>2031</v>
      </c>
      <c r="U7314" s="1" t="s">
        <v>78</v>
      </c>
      <c r="V7314" t="s">
        <v>29</v>
      </c>
      <c r="W7314"/>
      <c r="X7314" t="s">
        <v>30</v>
      </c>
    </row>
    <row r="7315" spans="2:24">
      <c r="B7315" s="2" t="s">
        <v>11234</v>
      </c>
      <c r="C7315" s="1">
        <v>9821223809</v>
      </c>
      <c r="D7315" s="1"/>
      <c r="E7315" s="1"/>
      <c r="F7315" s="1"/>
      <c r="G7315" s="1" t="s">
        <v>45</v>
      </c>
      <c r="H7315" s="1" t="s">
        <v>57</v>
      </c>
      <c r="I7315"/>
      <c r="J7315"/>
      <c r="K7315"/>
      <c r="L7315"/>
      <c r="M7315"/>
      <c r="N7315"/>
      <c r="O7315"/>
      <c r="Q7315" t="s">
        <v>25</v>
      </c>
      <c r="R7315" s="1" t="s">
        <v>11235</v>
      </c>
      <c r="S7315" s="1"/>
      <c r="T7315" s="1" t="s">
        <v>211</v>
      </c>
      <c r="U7315" s="1" t="s">
        <v>33</v>
      </c>
      <c r="V7315" t="s">
        <v>29</v>
      </c>
      <c r="W7315"/>
      <c r="X7315" t="s">
        <v>30</v>
      </c>
    </row>
    <row r="7316" spans="2:24">
      <c r="B7316" s="2" t="s">
        <v>11236</v>
      </c>
      <c r="C7316" s="1">
        <v>8558022715</v>
      </c>
      <c r="D7316" s="1"/>
      <c r="E7316" s="1"/>
      <c r="F7316" s="1"/>
      <c r="G7316" s="1" t="s">
        <v>45</v>
      </c>
      <c r="H7316" s="1" t="s">
        <v>476</v>
      </c>
      <c r="I7316"/>
      <c r="J7316"/>
      <c r="K7316"/>
      <c r="L7316"/>
      <c r="M7316"/>
      <c r="N7316"/>
      <c r="O7316"/>
      <c r="Q7316" t="s">
        <v>25</v>
      </c>
      <c r="R7316" s="1" t="s">
        <v>11237</v>
      </c>
      <c r="S7316" s="1"/>
      <c r="T7316" s="1" t="s">
        <v>5192</v>
      </c>
      <c r="U7316" s="1" t="s">
        <v>477</v>
      </c>
      <c r="V7316" t="s">
        <v>29</v>
      </c>
      <c r="W7316"/>
      <c r="X7316" t="s">
        <v>30</v>
      </c>
    </row>
    <row r="7317" spans="2:24">
      <c r="B7317" s="2" t="s">
        <v>11238</v>
      </c>
      <c r="C7317" s="1">
        <v>9634707963</v>
      </c>
      <c r="D7317" s="1"/>
      <c r="E7317" s="1"/>
      <c r="F7317" s="1"/>
      <c r="G7317" s="1" t="s">
        <v>146</v>
      </c>
      <c r="H7317" s="1" t="s">
        <v>57</v>
      </c>
      <c r="I7317"/>
      <c r="J7317"/>
      <c r="K7317"/>
      <c r="L7317"/>
      <c r="M7317"/>
      <c r="N7317"/>
      <c r="O7317"/>
      <c r="Q7317" t="s">
        <v>25</v>
      </c>
      <c r="R7317" s="1" t="s">
        <v>11239</v>
      </c>
      <c r="S7317" s="1"/>
      <c r="T7317" s="1" t="s">
        <v>2000</v>
      </c>
      <c r="U7317" s="1" t="s">
        <v>289</v>
      </c>
      <c r="V7317" t="s">
        <v>29</v>
      </c>
      <c r="W7317"/>
      <c r="X7317" t="s">
        <v>30</v>
      </c>
    </row>
    <row r="7318" spans="2:24">
      <c r="B7318" s="2" t="s">
        <v>11240</v>
      </c>
      <c r="C7318" s="1">
        <v>9417131564</v>
      </c>
      <c r="D7318" s="1"/>
      <c r="E7318" s="1"/>
      <c r="F7318" s="1"/>
      <c r="G7318" s="1" t="s">
        <v>146</v>
      </c>
      <c r="H7318" s="1" t="s">
        <v>1268</v>
      </c>
      <c r="I7318"/>
      <c r="J7318"/>
      <c r="K7318"/>
      <c r="L7318"/>
      <c r="M7318"/>
      <c r="N7318"/>
      <c r="O7318"/>
      <c r="Q7318" t="s">
        <v>25</v>
      </c>
      <c r="R7318" s="1"/>
      <c r="S7318" s="1"/>
      <c r="T7318" s="1" t="s">
        <v>463</v>
      </c>
      <c r="U7318" s="1" t="s">
        <v>78</v>
      </c>
      <c r="V7318" t="s">
        <v>29</v>
      </c>
      <c r="W7318"/>
      <c r="X7318" t="s">
        <v>30</v>
      </c>
    </row>
    <row r="7319" spans="2:24">
      <c r="B7319" s="2" t="s">
        <v>11241</v>
      </c>
      <c r="C7319" s="1">
        <v>7259356439</v>
      </c>
      <c r="D7319" s="1"/>
      <c r="E7319" s="1"/>
      <c r="F7319" s="1"/>
      <c r="G7319" s="1" t="s">
        <v>45</v>
      </c>
      <c r="H7319" s="1" t="s">
        <v>92</v>
      </c>
      <c r="I7319"/>
      <c r="J7319"/>
      <c r="K7319"/>
      <c r="L7319"/>
      <c r="M7319"/>
      <c r="N7319"/>
      <c r="O7319"/>
      <c r="Q7319" t="s">
        <v>25</v>
      </c>
      <c r="R7319" s="1" t="s">
        <v>11242</v>
      </c>
      <c r="S7319" s="1"/>
      <c r="T7319" s="1" t="s">
        <v>11243</v>
      </c>
      <c r="U7319" s="1" t="s">
        <v>102</v>
      </c>
      <c r="V7319" t="s">
        <v>29</v>
      </c>
      <c r="W7319"/>
      <c r="X7319" t="s">
        <v>30</v>
      </c>
    </row>
    <row r="7320" spans="2:24">
      <c r="B7320" s="2" t="s">
        <v>11244</v>
      </c>
      <c r="C7320" s="1">
        <v>7892445955</v>
      </c>
      <c r="D7320" s="1"/>
      <c r="E7320" s="1"/>
      <c r="F7320" s="1"/>
      <c r="G7320" s="1" t="s">
        <v>146</v>
      </c>
      <c r="H7320" s="1" t="s">
        <v>57</v>
      </c>
      <c r="I7320"/>
      <c r="J7320"/>
      <c r="K7320"/>
      <c r="L7320"/>
      <c r="M7320"/>
      <c r="N7320"/>
      <c r="O7320"/>
      <c r="Q7320" t="s">
        <v>25</v>
      </c>
      <c r="R7320" s="1" t="s">
        <v>11245</v>
      </c>
      <c r="S7320" s="1"/>
      <c r="T7320" s="1" t="s">
        <v>167</v>
      </c>
      <c r="U7320" s="1" t="s">
        <v>28</v>
      </c>
      <c r="V7320" t="s">
        <v>29</v>
      </c>
      <c r="W7320"/>
      <c r="X7320" t="s">
        <v>30</v>
      </c>
    </row>
    <row r="7321" spans="2:24">
      <c r="B7321" s="2" t="s">
        <v>11246</v>
      </c>
      <c r="C7321" s="1">
        <f>491747819307</f>
        <v>491747819307</v>
      </c>
      <c r="D7321" s="1"/>
      <c r="E7321" s="1"/>
      <c r="F7321" s="1"/>
      <c r="G7321" s="1" t="s">
        <v>2644</v>
      </c>
      <c r="H7321" s="1" t="s">
        <v>57</v>
      </c>
      <c r="I7321"/>
      <c r="J7321"/>
      <c r="K7321"/>
      <c r="L7321"/>
      <c r="M7321"/>
      <c r="N7321"/>
      <c r="O7321"/>
      <c r="Q7321" t="s">
        <v>25</v>
      </c>
      <c r="R7321" s="1"/>
      <c r="S7321" s="1"/>
      <c r="T7321" s="1" t="s">
        <v>11247</v>
      </c>
      <c r="U7321" s="1" t="s">
        <v>11248</v>
      </c>
      <c r="V7321" t="s">
        <v>29</v>
      </c>
      <c r="W7321"/>
      <c r="X7321" t="s">
        <v>30</v>
      </c>
    </row>
    <row r="7322" spans="2:24">
      <c r="B7322" s="2" t="s">
        <v>11249</v>
      </c>
      <c r="C7322" s="1">
        <v>8882808435</v>
      </c>
      <c r="D7322" s="1"/>
      <c r="E7322" s="1"/>
      <c r="F7322" s="1"/>
      <c r="G7322" s="1" t="s">
        <v>45</v>
      </c>
      <c r="H7322" s="1" t="s">
        <v>409</v>
      </c>
      <c r="I7322"/>
      <c r="J7322"/>
      <c r="K7322"/>
      <c r="L7322"/>
      <c r="M7322"/>
      <c r="N7322"/>
      <c r="O7322"/>
      <c r="Q7322" t="s">
        <v>25</v>
      </c>
      <c r="R7322" s="1" t="s">
        <v>11250</v>
      </c>
      <c r="S7322" s="1"/>
      <c r="T7322" s="1" t="s">
        <v>39</v>
      </c>
      <c r="U7322" s="1" t="s">
        <v>28</v>
      </c>
      <c r="V7322" t="s">
        <v>29</v>
      </c>
      <c r="W7322"/>
      <c r="X7322" t="s">
        <v>30</v>
      </c>
    </row>
    <row r="7323" spans="2:24">
      <c r="B7323" s="2" t="s">
        <v>11251</v>
      </c>
      <c r="C7323" s="1">
        <v>8586020201</v>
      </c>
      <c r="D7323" s="1"/>
      <c r="E7323" s="1"/>
      <c r="F7323" s="1"/>
      <c r="G7323" s="1" t="s">
        <v>72</v>
      </c>
      <c r="H7323" s="1" t="s">
        <v>46</v>
      </c>
      <c r="I7323"/>
      <c r="J7323"/>
      <c r="K7323"/>
      <c r="L7323"/>
      <c r="M7323"/>
      <c r="N7323"/>
      <c r="O7323"/>
      <c r="Q7323" t="s">
        <v>25</v>
      </c>
      <c r="R7323" s="1"/>
      <c r="S7323" s="1"/>
      <c r="T7323" s="1" t="s">
        <v>789</v>
      </c>
      <c r="U7323" s="1" t="s">
        <v>53</v>
      </c>
      <c r="V7323" t="s">
        <v>29</v>
      </c>
      <c r="W7323"/>
      <c r="X7323" t="s">
        <v>30</v>
      </c>
    </row>
    <row r="7324" spans="2:24">
      <c r="B7324" s="2" t="s">
        <v>11252</v>
      </c>
      <c r="C7324" s="1">
        <v>8866722349</v>
      </c>
      <c r="D7324" s="1"/>
      <c r="E7324" s="1"/>
      <c r="F7324" s="1"/>
      <c r="G7324" s="1" t="s">
        <v>1216</v>
      </c>
      <c r="H7324" s="1" t="s">
        <v>46</v>
      </c>
      <c r="I7324"/>
      <c r="J7324"/>
      <c r="K7324"/>
      <c r="L7324"/>
      <c r="M7324"/>
      <c r="N7324"/>
      <c r="O7324"/>
      <c r="Q7324" t="s">
        <v>25</v>
      </c>
      <c r="R7324" s="1" t="s">
        <v>11253</v>
      </c>
      <c r="S7324" s="1"/>
      <c r="T7324" s="1" t="s">
        <v>118</v>
      </c>
      <c r="U7324" s="1" t="s">
        <v>116</v>
      </c>
      <c r="V7324" t="s">
        <v>29</v>
      </c>
      <c r="W7324"/>
      <c r="X7324" t="s">
        <v>30</v>
      </c>
    </row>
    <row r="7325" spans="2:24">
      <c r="B7325" s="2" t="s">
        <v>11254</v>
      </c>
      <c r="C7325" s="1">
        <v>7827991364</v>
      </c>
      <c r="D7325" s="1"/>
      <c r="E7325" s="1"/>
      <c r="F7325" s="1"/>
      <c r="G7325" s="1" t="s">
        <v>72</v>
      </c>
      <c r="H7325" s="1" t="s">
        <v>57</v>
      </c>
      <c r="I7325"/>
      <c r="J7325"/>
      <c r="K7325"/>
      <c r="L7325"/>
      <c r="M7325"/>
      <c r="N7325"/>
      <c r="O7325"/>
      <c r="Q7325" t="s">
        <v>25</v>
      </c>
      <c r="R7325" s="1" t="s">
        <v>11255</v>
      </c>
      <c r="S7325" s="1"/>
      <c r="T7325" s="1" t="s">
        <v>93</v>
      </c>
      <c r="U7325" s="1" t="s">
        <v>53</v>
      </c>
      <c r="V7325" t="s">
        <v>29</v>
      </c>
      <c r="W7325"/>
      <c r="X7325" t="s">
        <v>30</v>
      </c>
    </row>
    <row r="7326" spans="2:24">
      <c r="B7326" s="2" t="s">
        <v>11256</v>
      </c>
      <c r="C7326" s="1">
        <v>9711343783</v>
      </c>
      <c r="D7326" s="1"/>
      <c r="E7326" s="1"/>
      <c r="F7326" s="1"/>
      <c r="G7326" s="1" t="s">
        <v>45</v>
      </c>
      <c r="H7326" s="1" t="s">
        <v>231</v>
      </c>
      <c r="I7326"/>
      <c r="J7326"/>
      <c r="K7326"/>
      <c r="L7326"/>
      <c r="M7326"/>
      <c r="N7326"/>
      <c r="O7326"/>
      <c r="Q7326" t="s">
        <v>25</v>
      </c>
      <c r="R7326" s="1" t="s">
        <v>11257</v>
      </c>
      <c r="S7326" s="1"/>
      <c r="T7326" s="1" t="s">
        <v>93</v>
      </c>
      <c r="U7326" s="1" t="s">
        <v>53</v>
      </c>
      <c r="V7326" t="s">
        <v>29</v>
      </c>
      <c r="W7326"/>
      <c r="X7326" t="s">
        <v>30</v>
      </c>
    </row>
    <row r="7327" spans="2:24">
      <c r="B7327" s="2" t="s">
        <v>11258</v>
      </c>
      <c r="C7327" s="1">
        <v>8544707286</v>
      </c>
      <c r="D7327" s="1"/>
      <c r="E7327" s="1"/>
      <c r="F7327" s="1"/>
      <c r="G7327" s="1" t="s">
        <v>45</v>
      </c>
      <c r="H7327" s="1" t="s">
        <v>57</v>
      </c>
      <c r="I7327"/>
      <c r="J7327"/>
      <c r="K7327"/>
      <c r="L7327"/>
      <c r="M7327"/>
      <c r="N7327"/>
      <c r="O7327"/>
      <c r="Q7327" t="s">
        <v>25</v>
      </c>
      <c r="R7327" s="1" t="s">
        <v>11259</v>
      </c>
      <c r="S7327" s="1"/>
      <c r="T7327" s="1" t="s">
        <v>4566</v>
      </c>
      <c r="U7327" s="1" t="s">
        <v>90</v>
      </c>
      <c r="V7327" t="s">
        <v>29</v>
      </c>
      <c r="W7327"/>
      <c r="X7327" t="s">
        <v>30</v>
      </c>
    </row>
    <row r="7328" spans="2:24">
      <c r="B7328" s="2" t="s">
        <v>11260</v>
      </c>
      <c r="C7328" s="1">
        <v>8586962611</v>
      </c>
      <c r="D7328" s="1"/>
      <c r="E7328" s="1"/>
      <c r="F7328" s="1"/>
      <c r="G7328" s="1" t="s">
        <v>72</v>
      </c>
      <c r="H7328" s="1" t="s">
        <v>92</v>
      </c>
      <c r="I7328"/>
      <c r="J7328"/>
      <c r="K7328"/>
      <c r="L7328"/>
      <c r="M7328"/>
      <c r="N7328"/>
      <c r="O7328"/>
      <c r="Q7328" t="s">
        <v>25</v>
      </c>
      <c r="R7328" s="1"/>
      <c r="S7328" s="1"/>
      <c r="T7328" s="1" t="s">
        <v>820</v>
      </c>
      <c r="U7328" s="1" t="s">
        <v>53</v>
      </c>
      <c r="V7328" t="s">
        <v>29</v>
      </c>
      <c r="W7328"/>
      <c r="X7328" t="s">
        <v>30</v>
      </c>
    </row>
    <row r="7329" spans="2:24">
      <c r="B7329" s="2" t="s">
        <v>11261</v>
      </c>
      <c r="C7329" s="1">
        <v>8860969666</v>
      </c>
      <c r="D7329" s="1"/>
      <c r="E7329" s="1"/>
      <c r="F7329" s="1"/>
      <c r="G7329" s="1" t="s">
        <v>45</v>
      </c>
      <c r="H7329" s="1" t="s">
        <v>92</v>
      </c>
      <c r="I7329"/>
      <c r="J7329"/>
      <c r="K7329"/>
      <c r="L7329"/>
      <c r="M7329"/>
      <c r="N7329"/>
      <c r="O7329"/>
      <c r="Q7329" t="s">
        <v>25</v>
      </c>
      <c r="R7329" s="1" t="s">
        <v>11262</v>
      </c>
      <c r="S7329" s="1"/>
      <c r="T7329" s="1" t="s">
        <v>1079</v>
      </c>
      <c r="U7329" s="1" t="s">
        <v>53</v>
      </c>
      <c r="V7329" t="s">
        <v>29</v>
      </c>
      <c r="W7329"/>
      <c r="X7329" t="s">
        <v>30</v>
      </c>
    </row>
    <row r="7330" spans="2:24">
      <c r="B7330" s="2" t="s">
        <v>11263</v>
      </c>
      <c r="C7330" s="1">
        <v>7006954801</v>
      </c>
      <c r="D7330" s="1"/>
      <c r="E7330" s="1"/>
      <c r="F7330" s="1"/>
      <c r="G7330" s="1" t="s">
        <v>146</v>
      </c>
      <c r="H7330" s="1" t="s">
        <v>57</v>
      </c>
      <c r="I7330"/>
      <c r="J7330"/>
      <c r="K7330"/>
      <c r="L7330"/>
      <c r="M7330"/>
      <c r="N7330"/>
      <c r="O7330"/>
      <c r="Q7330" t="s">
        <v>25</v>
      </c>
      <c r="R7330" s="1" t="s">
        <v>11264</v>
      </c>
      <c r="S7330" s="1"/>
      <c r="T7330" s="1" t="s">
        <v>147</v>
      </c>
      <c r="U7330" s="1" t="s">
        <v>148</v>
      </c>
      <c r="V7330" t="s">
        <v>29</v>
      </c>
      <c r="W7330"/>
      <c r="X7330" t="s">
        <v>30</v>
      </c>
    </row>
    <row r="7331" spans="2:24">
      <c r="B7331" s="2" t="s">
        <v>11265</v>
      </c>
      <c r="C7331" s="1">
        <v>9468439030</v>
      </c>
      <c r="D7331" s="1"/>
      <c r="E7331" s="1"/>
      <c r="F7331" s="1"/>
      <c r="G7331" s="1" t="s">
        <v>72</v>
      </c>
      <c r="H7331" s="1" t="s">
        <v>92</v>
      </c>
      <c r="I7331"/>
      <c r="J7331"/>
      <c r="K7331"/>
      <c r="L7331"/>
      <c r="M7331"/>
      <c r="N7331"/>
      <c r="O7331"/>
      <c r="Q7331" t="s">
        <v>25</v>
      </c>
      <c r="R7331" s="1" t="s">
        <v>11266</v>
      </c>
      <c r="S7331" s="1"/>
      <c r="T7331" s="1" t="s">
        <v>758</v>
      </c>
      <c r="U7331" s="1" t="s">
        <v>78</v>
      </c>
      <c r="V7331" t="s">
        <v>29</v>
      </c>
      <c r="W7331"/>
      <c r="X7331" t="s">
        <v>30</v>
      </c>
    </row>
    <row r="7332" spans="2:24">
      <c r="B7332" s="2" t="s">
        <v>11267</v>
      </c>
      <c r="C7332" s="1">
        <f>917276038998</f>
        <v>917276038998</v>
      </c>
      <c r="D7332" s="1"/>
      <c r="E7332" s="1"/>
      <c r="F7332" s="1"/>
      <c r="G7332" s="1" t="s">
        <v>72</v>
      </c>
      <c r="H7332" s="1" t="s">
        <v>1065</v>
      </c>
      <c r="I7332"/>
      <c r="J7332"/>
      <c r="K7332"/>
      <c r="L7332"/>
      <c r="M7332"/>
      <c r="N7332"/>
      <c r="O7332"/>
      <c r="Q7332" t="s">
        <v>25</v>
      </c>
      <c r="R7332" s="1" t="s">
        <v>11268</v>
      </c>
      <c r="S7332" s="1"/>
      <c r="T7332" s="1" t="s">
        <v>32</v>
      </c>
      <c r="U7332" s="1" t="s">
        <v>33</v>
      </c>
      <c r="V7332" t="s">
        <v>29</v>
      </c>
      <c r="W7332"/>
      <c r="X7332" t="s">
        <v>30</v>
      </c>
    </row>
    <row r="7333" spans="2:24">
      <c r="B7333" s="2" t="s">
        <v>11269</v>
      </c>
      <c r="C7333" s="1">
        <v>7005162946</v>
      </c>
      <c r="D7333" s="1"/>
      <c r="E7333" s="1"/>
      <c r="F7333" s="1"/>
      <c r="G7333" s="1" t="s">
        <v>56</v>
      </c>
      <c r="H7333" s="1" t="s">
        <v>1065</v>
      </c>
      <c r="I7333"/>
      <c r="J7333"/>
      <c r="K7333"/>
      <c r="L7333"/>
      <c r="M7333"/>
      <c r="N7333"/>
      <c r="O7333"/>
      <c r="Q7333" t="s">
        <v>25</v>
      </c>
      <c r="R7333" s="1" t="s">
        <v>11270</v>
      </c>
      <c r="S7333" s="1"/>
      <c r="T7333" s="1" t="s">
        <v>49</v>
      </c>
      <c r="U7333" s="1" t="s">
        <v>50</v>
      </c>
      <c r="V7333" t="s">
        <v>29</v>
      </c>
      <c r="W7333"/>
      <c r="X7333" t="s">
        <v>30</v>
      </c>
    </row>
    <row r="7334" spans="2:24">
      <c r="B7334" s="2" t="s">
        <v>11271</v>
      </c>
      <c r="C7334" s="1">
        <v>9520951920</v>
      </c>
      <c r="D7334" s="1"/>
      <c r="E7334" s="1"/>
      <c r="F7334" s="1"/>
      <c r="G7334" s="1" t="s">
        <v>45</v>
      </c>
      <c r="H7334" s="1" t="s">
        <v>476</v>
      </c>
      <c r="I7334"/>
      <c r="J7334"/>
      <c r="K7334"/>
      <c r="L7334"/>
      <c r="M7334"/>
      <c r="N7334"/>
      <c r="O7334"/>
      <c r="Q7334" t="s">
        <v>25</v>
      </c>
      <c r="R7334" s="1" t="s">
        <v>11272</v>
      </c>
      <c r="S7334" s="1"/>
      <c r="T7334" s="1" t="s">
        <v>8869</v>
      </c>
      <c r="U7334" s="1" t="s">
        <v>28</v>
      </c>
      <c r="V7334" t="s">
        <v>29</v>
      </c>
      <c r="W7334"/>
      <c r="X7334" t="s">
        <v>30</v>
      </c>
    </row>
    <row r="7335" spans="2:24">
      <c r="B7335" s="2" t="s">
        <v>11273</v>
      </c>
      <c r="C7335" s="1"/>
      <c r="D7335" s="1"/>
      <c r="E7335" s="1"/>
      <c r="F7335" s="1"/>
      <c r="G7335" s="1" t="s">
        <v>72</v>
      </c>
      <c r="H7335" s="1" t="s">
        <v>92</v>
      </c>
      <c r="I7335"/>
      <c r="J7335"/>
      <c r="K7335"/>
      <c r="L7335"/>
      <c r="M7335"/>
      <c r="N7335"/>
      <c r="O7335"/>
      <c r="Q7335" t="s">
        <v>25</v>
      </c>
      <c r="R7335" s="1" t="s">
        <v>11274</v>
      </c>
      <c r="S7335" s="1"/>
      <c r="T7335" s="1" t="s">
        <v>820</v>
      </c>
      <c r="U7335" s="1" t="s">
        <v>53</v>
      </c>
      <c r="V7335" t="s">
        <v>29</v>
      </c>
      <c r="W7335"/>
      <c r="X7335" t="s">
        <v>30</v>
      </c>
    </row>
    <row r="7336" spans="2:24">
      <c r="B7336" s="2" t="s">
        <v>11275</v>
      </c>
      <c r="C7336" s="1">
        <v>9812038035</v>
      </c>
      <c r="D7336" s="1"/>
      <c r="E7336" s="1"/>
      <c r="F7336" s="1"/>
      <c r="G7336" s="1" t="s">
        <v>72</v>
      </c>
      <c r="H7336" s="1" t="s">
        <v>57</v>
      </c>
      <c r="I7336"/>
      <c r="J7336"/>
      <c r="K7336"/>
      <c r="L7336"/>
      <c r="M7336"/>
      <c r="N7336"/>
      <c r="O7336"/>
      <c r="Q7336" t="s">
        <v>25</v>
      </c>
      <c r="R7336" s="1" t="s">
        <v>11276</v>
      </c>
      <c r="S7336" s="1"/>
      <c r="T7336" s="1" t="s">
        <v>746</v>
      </c>
      <c r="U7336" s="1" t="s">
        <v>78</v>
      </c>
      <c r="V7336" t="s">
        <v>29</v>
      </c>
      <c r="W7336"/>
      <c r="X7336" t="s">
        <v>30</v>
      </c>
    </row>
    <row r="7337" spans="2:24">
      <c r="B7337" s="2" t="s">
        <v>11277</v>
      </c>
      <c r="C7337" s="1">
        <v>9967671296</v>
      </c>
      <c r="D7337" s="1"/>
      <c r="E7337" s="1"/>
      <c r="F7337" s="1"/>
      <c r="G7337" s="1" t="s">
        <v>146</v>
      </c>
      <c r="H7337" s="1" t="s">
        <v>331</v>
      </c>
      <c r="I7337"/>
      <c r="J7337"/>
      <c r="K7337"/>
      <c r="L7337"/>
      <c r="M7337"/>
      <c r="N7337"/>
      <c r="O7337"/>
      <c r="Q7337" t="s">
        <v>25</v>
      </c>
      <c r="R7337" s="1" t="s">
        <v>11278</v>
      </c>
      <c r="S7337" s="1"/>
      <c r="T7337" s="1" t="s">
        <v>211</v>
      </c>
      <c r="U7337" s="1" t="s">
        <v>33</v>
      </c>
      <c r="V7337" t="s">
        <v>29</v>
      </c>
      <c r="W7337"/>
      <c r="X7337" t="s">
        <v>30</v>
      </c>
    </row>
    <row r="7338" spans="2:24">
      <c r="B7338" s="2" t="s">
        <v>11279</v>
      </c>
      <c r="C7338" s="1">
        <v>9677855385</v>
      </c>
      <c r="D7338" s="1"/>
      <c r="E7338" s="1"/>
      <c r="F7338" s="1"/>
      <c r="G7338" s="1" t="s">
        <v>72</v>
      </c>
      <c r="H7338" s="1" t="s">
        <v>92</v>
      </c>
      <c r="I7338"/>
      <c r="J7338"/>
      <c r="K7338"/>
      <c r="L7338"/>
      <c r="M7338"/>
      <c r="N7338"/>
      <c r="O7338"/>
      <c r="Q7338" t="s">
        <v>25</v>
      </c>
      <c r="R7338" s="1" t="s">
        <v>11280</v>
      </c>
      <c r="S7338" s="1"/>
      <c r="T7338" s="1" t="s">
        <v>11281</v>
      </c>
      <c r="U7338" s="1" t="s">
        <v>179</v>
      </c>
      <c r="V7338" t="s">
        <v>29</v>
      </c>
      <c r="W7338"/>
      <c r="X7338" t="s">
        <v>30</v>
      </c>
    </row>
    <row r="7339" spans="2:24">
      <c r="B7339" s="2" t="s">
        <v>11282</v>
      </c>
      <c r="C7339" s="1">
        <v>9898072329</v>
      </c>
      <c r="D7339" s="1"/>
      <c r="E7339" s="1"/>
      <c r="F7339" s="1"/>
      <c r="G7339" s="1" t="s">
        <v>56</v>
      </c>
      <c r="H7339" s="1" t="s">
        <v>46</v>
      </c>
      <c r="I7339"/>
      <c r="J7339"/>
      <c r="K7339"/>
      <c r="L7339"/>
      <c r="M7339"/>
      <c r="N7339"/>
      <c r="O7339"/>
      <c r="Q7339" t="s">
        <v>25</v>
      </c>
      <c r="R7339" s="1"/>
      <c r="S7339" s="1"/>
      <c r="T7339" s="1" t="s">
        <v>2634</v>
      </c>
      <c r="U7339" s="1" t="s">
        <v>116</v>
      </c>
      <c r="V7339" t="s">
        <v>29</v>
      </c>
      <c r="W7339"/>
      <c r="X7339" t="s">
        <v>30</v>
      </c>
    </row>
    <row r="7340" spans="2:24">
      <c r="B7340" s="2" t="s">
        <v>11283</v>
      </c>
      <c r="C7340" s="1">
        <v>9351515222</v>
      </c>
      <c r="D7340" s="1"/>
      <c r="E7340" s="1"/>
      <c r="F7340" s="1"/>
      <c r="G7340" s="1" t="s">
        <v>146</v>
      </c>
      <c r="H7340" s="1" t="s">
        <v>331</v>
      </c>
      <c r="I7340"/>
      <c r="J7340"/>
      <c r="K7340"/>
      <c r="L7340"/>
      <c r="M7340"/>
      <c r="N7340"/>
      <c r="O7340"/>
      <c r="Q7340" t="s">
        <v>25</v>
      </c>
      <c r="R7340" s="1"/>
      <c r="S7340" s="1"/>
      <c r="T7340" s="1" t="s">
        <v>2031</v>
      </c>
      <c r="U7340" s="1" t="s">
        <v>78</v>
      </c>
      <c r="V7340" t="s">
        <v>29</v>
      </c>
      <c r="W7340"/>
      <c r="X7340" t="s">
        <v>30</v>
      </c>
    </row>
    <row r="7341" spans="2:24">
      <c r="B7341" s="2" t="s">
        <v>11284</v>
      </c>
      <c r="C7341" s="1">
        <v>8264585855</v>
      </c>
      <c r="D7341" s="1"/>
      <c r="E7341" s="1"/>
      <c r="F7341" s="1"/>
      <c r="G7341" s="1" t="s">
        <v>72</v>
      </c>
      <c r="H7341" s="1" t="s">
        <v>57</v>
      </c>
      <c r="I7341"/>
      <c r="J7341"/>
      <c r="K7341"/>
      <c r="L7341"/>
      <c r="M7341"/>
      <c r="N7341"/>
      <c r="O7341"/>
      <c r="Q7341" t="s">
        <v>25</v>
      </c>
      <c r="R7341" s="1" t="s">
        <v>11285</v>
      </c>
      <c r="S7341" s="1"/>
      <c r="T7341" s="1" t="s">
        <v>118</v>
      </c>
      <c r="U7341" s="1" t="s">
        <v>116</v>
      </c>
      <c r="V7341" t="s">
        <v>29</v>
      </c>
      <c r="W7341"/>
      <c r="X7341" t="s">
        <v>30</v>
      </c>
    </row>
    <row r="7342" spans="2:24">
      <c r="B7342" s="2" t="s">
        <v>11286</v>
      </c>
      <c r="C7342" s="1">
        <v>9727136137</v>
      </c>
      <c r="D7342" s="1"/>
      <c r="E7342" s="1"/>
      <c r="F7342" s="1"/>
      <c r="G7342" s="1" t="s">
        <v>45</v>
      </c>
      <c r="H7342" s="1" t="s">
        <v>46</v>
      </c>
      <c r="I7342"/>
      <c r="J7342"/>
      <c r="K7342"/>
      <c r="L7342"/>
      <c r="M7342"/>
      <c r="N7342"/>
      <c r="O7342"/>
      <c r="Q7342" t="s">
        <v>25</v>
      </c>
      <c r="R7342" s="1" t="s">
        <v>11287</v>
      </c>
      <c r="S7342" s="1"/>
      <c r="T7342" s="1" t="s">
        <v>115</v>
      </c>
      <c r="U7342" s="1" t="s">
        <v>116</v>
      </c>
      <c r="V7342" t="s">
        <v>29</v>
      </c>
      <c r="W7342"/>
      <c r="X7342" t="s">
        <v>30</v>
      </c>
    </row>
    <row r="7343" spans="2:24">
      <c r="B7343" s="2" t="s">
        <v>11288</v>
      </c>
      <c r="C7343" s="1">
        <v>9727136137</v>
      </c>
      <c r="D7343" s="1"/>
      <c r="E7343" s="1"/>
      <c r="F7343" s="1"/>
      <c r="G7343" s="1" t="s">
        <v>45</v>
      </c>
      <c r="H7343" s="1" t="s">
        <v>46</v>
      </c>
      <c r="I7343"/>
      <c r="J7343"/>
      <c r="K7343"/>
      <c r="L7343"/>
      <c r="M7343"/>
      <c r="N7343"/>
      <c r="O7343"/>
      <c r="Q7343" t="s">
        <v>25</v>
      </c>
      <c r="R7343" s="1" t="s">
        <v>11289</v>
      </c>
      <c r="S7343" s="1"/>
      <c r="T7343" s="1" t="s">
        <v>115</v>
      </c>
      <c r="U7343" s="1" t="s">
        <v>116</v>
      </c>
      <c r="V7343" t="s">
        <v>29</v>
      </c>
      <c r="W7343"/>
      <c r="X7343" t="s">
        <v>30</v>
      </c>
    </row>
    <row r="7344" spans="2:24">
      <c r="B7344" s="2" t="s">
        <v>11290</v>
      </c>
      <c r="C7344" s="1">
        <v>9319005407</v>
      </c>
      <c r="D7344" s="1"/>
      <c r="E7344" s="1"/>
      <c r="F7344" s="1"/>
      <c r="G7344" s="1" t="s">
        <v>72</v>
      </c>
      <c r="H7344" s="1" t="s">
        <v>57</v>
      </c>
      <c r="I7344"/>
      <c r="J7344"/>
      <c r="K7344"/>
      <c r="L7344"/>
      <c r="M7344"/>
      <c r="N7344"/>
      <c r="O7344"/>
      <c r="Q7344" t="s">
        <v>25</v>
      </c>
      <c r="R7344" s="1" t="s">
        <v>11291</v>
      </c>
      <c r="S7344" s="1"/>
      <c r="T7344" s="1" t="s">
        <v>39</v>
      </c>
      <c r="U7344" s="1" t="s">
        <v>28</v>
      </c>
      <c r="V7344" t="s">
        <v>29</v>
      </c>
      <c r="W7344"/>
      <c r="X7344" t="s">
        <v>30</v>
      </c>
    </row>
    <row r="7345" spans="2:24">
      <c r="B7345" s="2" t="s">
        <v>11292</v>
      </c>
      <c r="C7345" s="1">
        <f>919961911515</f>
        <v>919961911515</v>
      </c>
      <c r="D7345" s="1"/>
      <c r="E7345" s="1"/>
      <c r="F7345" s="1"/>
      <c r="G7345" s="1" t="s">
        <v>146</v>
      </c>
      <c r="H7345" s="1" t="s">
        <v>476</v>
      </c>
      <c r="I7345"/>
      <c r="J7345"/>
      <c r="K7345"/>
      <c r="L7345"/>
      <c r="M7345"/>
      <c r="N7345"/>
      <c r="O7345"/>
      <c r="Q7345" t="s">
        <v>25</v>
      </c>
      <c r="R7345" s="1" t="s">
        <v>11293</v>
      </c>
      <c r="S7345" s="1"/>
      <c r="T7345" s="1" t="s">
        <v>220</v>
      </c>
      <c r="U7345" s="1" t="s">
        <v>60</v>
      </c>
      <c r="V7345" t="s">
        <v>29</v>
      </c>
      <c r="W7345"/>
      <c r="X7345" t="s">
        <v>30</v>
      </c>
    </row>
    <row r="7346" spans="2:24">
      <c r="B7346" s="2" t="s">
        <v>11294</v>
      </c>
      <c r="C7346" s="1">
        <f>918816852052</f>
        <v>918816852052</v>
      </c>
      <c r="D7346" s="1"/>
      <c r="E7346" s="1"/>
      <c r="F7346" s="1"/>
      <c r="G7346" s="1" t="s">
        <v>146</v>
      </c>
      <c r="H7346" s="1" t="s">
        <v>476</v>
      </c>
      <c r="I7346"/>
      <c r="J7346"/>
      <c r="K7346"/>
      <c r="L7346"/>
      <c r="M7346"/>
      <c r="N7346"/>
      <c r="O7346"/>
      <c r="Q7346" t="s">
        <v>25</v>
      </c>
      <c r="R7346" s="1" t="s">
        <v>11295</v>
      </c>
      <c r="S7346" s="1"/>
      <c r="T7346" s="1" t="s">
        <v>8807</v>
      </c>
      <c r="U7346" s="1" t="s">
        <v>78</v>
      </c>
      <c r="V7346" t="s">
        <v>29</v>
      </c>
      <c r="W7346"/>
      <c r="X7346" t="s">
        <v>30</v>
      </c>
    </row>
    <row r="7347" spans="2:24">
      <c r="B7347" s="2" t="s">
        <v>11296</v>
      </c>
      <c r="C7347" s="1">
        <v>9058508902</v>
      </c>
      <c r="D7347" s="1"/>
      <c r="E7347" s="1"/>
      <c r="F7347" s="1"/>
      <c r="G7347" s="1" t="s">
        <v>56</v>
      </c>
      <c r="H7347" s="1" t="s">
        <v>46</v>
      </c>
      <c r="I7347"/>
      <c r="J7347"/>
      <c r="K7347"/>
      <c r="L7347"/>
      <c r="M7347"/>
      <c r="N7347"/>
      <c r="O7347"/>
      <c r="Q7347" t="s">
        <v>25</v>
      </c>
      <c r="R7347" s="1" t="s">
        <v>11297</v>
      </c>
      <c r="S7347" s="1"/>
      <c r="T7347" s="1" t="s">
        <v>11298</v>
      </c>
      <c r="U7347" s="1" t="s">
        <v>185</v>
      </c>
      <c r="V7347" t="s">
        <v>29</v>
      </c>
      <c r="W7347"/>
      <c r="X7347" t="s">
        <v>30</v>
      </c>
    </row>
    <row r="7348" spans="2:24">
      <c r="B7348" s="2" t="s">
        <v>11299</v>
      </c>
      <c r="C7348" s="1">
        <v>9552355532</v>
      </c>
      <c r="D7348" s="1"/>
      <c r="E7348" s="1"/>
      <c r="F7348" s="1"/>
      <c r="G7348" s="1" t="s">
        <v>45</v>
      </c>
      <c r="H7348" s="1" t="s">
        <v>1065</v>
      </c>
      <c r="I7348"/>
      <c r="J7348"/>
      <c r="K7348"/>
      <c r="L7348"/>
      <c r="M7348"/>
      <c r="N7348"/>
      <c r="O7348"/>
      <c r="Q7348" t="s">
        <v>25</v>
      </c>
      <c r="R7348" s="1" t="s">
        <v>11300</v>
      </c>
      <c r="S7348" s="1"/>
      <c r="T7348" s="1" t="s">
        <v>211</v>
      </c>
      <c r="U7348" s="1" t="s">
        <v>33</v>
      </c>
      <c r="V7348" t="s">
        <v>29</v>
      </c>
      <c r="W7348"/>
      <c r="X7348" t="s">
        <v>30</v>
      </c>
    </row>
    <row r="7349" spans="2:24">
      <c r="B7349" s="2" t="s">
        <v>11301</v>
      </c>
      <c r="C7349" s="1">
        <v>9822444937</v>
      </c>
      <c r="D7349" s="1"/>
      <c r="E7349" s="1"/>
      <c r="F7349" s="1"/>
      <c r="G7349" s="1" t="s">
        <v>45</v>
      </c>
      <c r="H7349" s="1" t="s">
        <v>1065</v>
      </c>
      <c r="I7349"/>
      <c r="J7349"/>
      <c r="K7349"/>
      <c r="L7349"/>
      <c r="M7349"/>
      <c r="N7349"/>
      <c r="O7349"/>
      <c r="Q7349" t="s">
        <v>25</v>
      </c>
      <c r="R7349" s="1" t="s">
        <v>11302</v>
      </c>
      <c r="S7349" s="1"/>
      <c r="T7349" s="1" t="s">
        <v>2960</v>
      </c>
      <c r="U7349" s="1" t="s">
        <v>33</v>
      </c>
      <c r="V7349" t="s">
        <v>29</v>
      </c>
      <c r="W7349"/>
      <c r="X7349" t="s">
        <v>30</v>
      </c>
    </row>
    <row r="7350" spans="2:24">
      <c r="B7350" s="2" t="s">
        <v>11303</v>
      </c>
      <c r="C7350" s="1">
        <v>7075799231</v>
      </c>
      <c r="D7350" s="1"/>
      <c r="E7350" s="1"/>
      <c r="F7350" s="1"/>
      <c r="G7350" s="1" t="s">
        <v>56</v>
      </c>
      <c r="H7350" s="1" t="s">
        <v>92</v>
      </c>
      <c r="I7350"/>
      <c r="J7350"/>
      <c r="K7350"/>
      <c r="L7350"/>
      <c r="M7350"/>
      <c r="N7350"/>
      <c r="O7350"/>
      <c r="Q7350" t="s">
        <v>25</v>
      </c>
      <c r="R7350" s="1" t="s">
        <v>11304</v>
      </c>
      <c r="S7350" s="1"/>
      <c r="T7350" s="1" t="s">
        <v>273</v>
      </c>
      <c r="U7350" s="1" t="s">
        <v>185</v>
      </c>
      <c r="V7350" t="s">
        <v>29</v>
      </c>
      <c r="W7350"/>
      <c r="X7350" t="s">
        <v>30</v>
      </c>
    </row>
    <row r="7351" spans="2:24">
      <c r="B7351" s="2" t="s">
        <v>11305</v>
      </c>
      <c r="C7351" s="1">
        <v>9968028941</v>
      </c>
      <c r="D7351" s="1"/>
      <c r="E7351" s="1"/>
      <c r="F7351" s="1"/>
      <c r="G7351" s="1" t="s">
        <v>1216</v>
      </c>
      <c r="H7351" s="1" t="s">
        <v>57</v>
      </c>
      <c r="I7351"/>
      <c r="J7351"/>
      <c r="K7351"/>
      <c r="L7351"/>
      <c r="M7351"/>
      <c r="N7351"/>
      <c r="O7351"/>
      <c r="Q7351" t="s">
        <v>25</v>
      </c>
      <c r="R7351" s="1" t="s">
        <v>11306</v>
      </c>
      <c r="S7351" s="1"/>
      <c r="T7351" s="1" t="s">
        <v>39</v>
      </c>
      <c r="U7351" s="1" t="s">
        <v>28</v>
      </c>
      <c r="V7351" t="s">
        <v>29</v>
      </c>
      <c r="W7351"/>
      <c r="X7351" t="s">
        <v>30</v>
      </c>
    </row>
    <row r="7352" spans="2:24">
      <c r="B7352" s="2" t="s">
        <v>11307</v>
      </c>
      <c r="C7352" s="1">
        <v>9942327327</v>
      </c>
      <c r="D7352" s="1"/>
      <c r="E7352" s="1"/>
      <c r="F7352" s="1"/>
      <c r="G7352" s="1" t="s">
        <v>45</v>
      </c>
      <c r="H7352" s="1" t="s">
        <v>92</v>
      </c>
      <c r="I7352"/>
      <c r="J7352"/>
      <c r="K7352"/>
      <c r="L7352"/>
      <c r="M7352"/>
      <c r="N7352"/>
      <c r="O7352"/>
      <c r="Q7352" t="s">
        <v>25</v>
      </c>
      <c r="R7352" s="1" t="s">
        <v>11308</v>
      </c>
      <c r="S7352" s="1"/>
      <c r="T7352" s="1" t="s">
        <v>178</v>
      </c>
      <c r="U7352" s="1" t="s">
        <v>179</v>
      </c>
      <c r="V7352" t="s">
        <v>29</v>
      </c>
      <c r="W7352"/>
      <c r="X7352" t="s">
        <v>30</v>
      </c>
    </row>
    <row r="7353" spans="2:24">
      <c r="B7353" s="2" t="s">
        <v>11309</v>
      </c>
      <c r="C7353" s="1">
        <v>8952942198</v>
      </c>
      <c r="D7353" s="1"/>
      <c r="E7353" s="1"/>
      <c r="F7353" s="1"/>
      <c r="G7353" s="1" t="s">
        <v>72</v>
      </c>
      <c r="H7353" s="1" t="s">
        <v>46</v>
      </c>
      <c r="I7353"/>
      <c r="J7353"/>
      <c r="K7353"/>
      <c r="L7353"/>
      <c r="M7353"/>
      <c r="N7353"/>
      <c r="O7353"/>
      <c r="Q7353" t="s">
        <v>25</v>
      </c>
      <c r="R7353" s="1" t="s">
        <v>11310</v>
      </c>
      <c r="S7353" s="1"/>
      <c r="T7353" s="1" t="s">
        <v>128</v>
      </c>
      <c r="U7353" s="1" t="s">
        <v>43</v>
      </c>
      <c r="V7353" t="s">
        <v>29</v>
      </c>
      <c r="W7353"/>
      <c r="X7353" t="s">
        <v>30</v>
      </c>
    </row>
    <row r="7354" spans="2:24">
      <c r="B7354" s="2" t="s">
        <v>11311</v>
      </c>
      <c r="C7354" s="1">
        <v>9007439123</v>
      </c>
      <c r="D7354" s="1"/>
      <c r="E7354" s="1"/>
      <c r="F7354" s="1"/>
      <c r="G7354" s="1" t="s">
        <v>72</v>
      </c>
      <c r="H7354" s="1" t="s">
        <v>476</v>
      </c>
      <c r="I7354"/>
      <c r="J7354"/>
      <c r="K7354"/>
      <c r="L7354"/>
      <c r="M7354"/>
      <c r="N7354"/>
      <c r="O7354"/>
      <c r="Q7354" t="s">
        <v>25</v>
      </c>
      <c r="R7354" s="1" t="s">
        <v>11312</v>
      </c>
      <c r="S7354" s="1"/>
      <c r="T7354" s="1" t="s">
        <v>614</v>
      </c>
      <c r="U7354" s="1" t="s">
        <v>70</v>
      </c>
      <c r="V7354" t="s">
        <v>29</v>
      </c>
      <c r="W7354"/>
      <c r="X7354" t="s">
        <v>30</v>
      </c>
    </row>
    <row r="7355" spans="2:24">
      <c r="B7355" s="2" t="s">
        <v>11313</v>
      </c>
      <c r="C7355" s="1">
        <v>9310272422</v>
      </c>
      <c r="D7355" s="1"/>
      <c r="E7355" s="1"/>
      <c r="F7355" s="1"/>
      <c r="G7355" s="1" t="s">
        <v>72</v>
      </c>
      <c r="H7355" s="1" t="s">
        <v>46</v>
      </c>
      <c r="I7355"/>
      <c r="J7355"/>
      <c r="K7355"/>
      <c r="L7355"/>
      <c r="M7355"/>
      <c r="N7355"/>
      <c r="O7355"/>
      <c r="Q7355" t="s">
        <v>25</v>
      </c>
      <c r="R7355" s="1" t="s">
        <v>11314</v>
      </c>
      <c r="S7355" s="1"/>
      <c r="T7355" s="1" t="s">
        <v>11315</v>
      </c>
      <c r="U7355" s="1" t="s">
        <v>28</v>
      </c>
      <c r="V7355" t="s">
        <v>29</v>
      </c>
      <c r="W7355"/>
      <c r="X7355" t="s">
        <v>30</v>
      </c>
    </row>
    <row r="7356" spans="2:24">
      <c r="B7356" s="2" t="s">
        <v>11316</v>
      </c>
      <c r="C7356" s="1">
        <v>9131038755</v>
      </c>
      <c r="D7356" s="1"/>
      <c r="E7356" s="1"/>
      <c r="F7356" s="1"/>
      <c r="G7356" s="1" t="s">
        <v>146</v>
      </c>
      <c r="H7356" s="1" t="s">
        <v>247</v>
      </c>
      <c r="I7356"/>
      <c r="J7356"/>
      <c r="K7356"/>
      <c r="L7356"/>
      <c r="M7356"/>
      <c r="N7356"/>
      <c r="O7356"/>
      <c r="Q7356" t="s">
        <v>25</v>
      </c>
      <c r="R7356" s="1"/>
      <c r="S7356" s="1"/>
      <c r="T7356" s="1" t="s">
        <v>9428</v>
      </c>
      <c r="U7356" s="1" t="s">
        <v>105</v>
      </c>
      <c r="V7356" t="s">
        <v>29</v>
      </c>
      <c r="W7356"/>
      <c r="X7356" t="s">
        <v>30</v>
      </c>
    </row>
    <row r="7357" spans="2:24">
      <c r="B7357" s="2" t="s">
        <v>11317</v>
      </c>
      <c r="C7357" s="1"/>
      <c r="D7357" s="1"/>
      <c r="E7357" s="1"/>
      <c r="F7357" s="1"/>
      <c r="G7357" s="1" t="s">
        <v>72</v>
      </c>
      <c r="H7357" s="1" t="s">
        <v>231</v>
      </c>
      <c r="I7357"/>
      <c r="J7357"/>
      <c r="K7357"/>
      <c r="L7357"/>
      <c r="M7357"/>
      <c r="N7357"/>
      <c r="O7357"/>
      <c r="Q7357" t="s">
        <v>25</v>
      </c>
      <c r="R7357" s="1" t="s">
        <v>11318</v>
      </c>
      <c r="S7357" s="1"/>
      <c r="T7357" s="1" t="s">
        <v>8133</v>
      </c>
      <c r="U7357" s="1" t="s">
        <v>28</v>
      </c>
      <c r="V7357" t="s">
        <v>29</v>
      </c>
      <c r="W7357"/>
      <c r="X7357" t="s">
        <v>30</v>
      </c>
    </row>
    <row r="7358" spans="2:24">
      <c r="B7358" s="2" t="s">
        <v>11319</v>
      </c>
      <c r="C7358" s="1">
        <v>9810191522</v>
      </c>
      <c r="D7358" s="1"/>
      <c r="E7358" s="1"/>
      <c r="F7358" s="1"/>
      <c r="G7358" s="1" t="s">
        <v>72</v>
      </c>
      <c r="H7358" s="1" t="s">
        <v>231</v>
      </c>
      <c r="I7358"/>
      <c r="J7358"/>
      <c r="K7358"/>
      <c r="L7358"/>
      <c r="M7358"/>
      <c r="N7358"/>
      <c r="O7358"/>
      <c r="Q7358" t="s">
        <v>25</v>
      </c>
      <c r="R7358" s="1" t="s">
        <v>11320</v>
      </c>
      <c r="S7358" s="1"/>
      <c r="T7358" s="1" t="s">
        <v>39</v>
      </c>
      <c r="U7358" s="1" t="s">
        <v>28</v>
      </c>
      <c r="V7358" t="s">
        <v>29</v>
      </c>
      <c r="W7358"/>
      <c r="X7358" t="s">
        <v>30</v>
      </c>
    </row>
    <row r="7359" spans="2:24">
      <c r="B7359" s="2" t="s">
        <v>11321</v>
      </c>
      <c r="C7359" s="1">
        <v>9351026384</v>
      </c>
      <c r="D7359" s="1"/>
      <c r="E7359" s="1"/>
      <c r="F7359" s="1"/>
      <c r="G7359" s="1" t="s">
        <v>915</v>
      </c>
      <c r="H7359" s="1" t="s">
        <v>57</v>
      </c>
      <c r="I7359"/>
      <c r="J7359"/>
      <c r="K7359"/>
      <c r="L7359"/>
      <c r="M7359"/>
      <c r="N7359"/>
      <c r="O7359"/>
      <c r="Q7359" t="s">
        <v>25</v>
      </c>
      <c r="R7359" s="1" t="s">
        <v>11322</v>
      </c>
      <c r="S7359" s="1"/>
      <c r="T7359" s="1" t="s">
        <v>115</v>
      </c>
      <c r="U7359" s="1" t="s">
        <v>116</v>
      </c>
      <c r="V7359" t="s">
        <v>29</v>
      </c>
      <c r="W7359"/>
      <c r="X7359" t="s">
        <v>30</v>
      </c>
    </row>
    <row r="7360" spans="2:24">
      <c r="B7360" s="2" t="s">
        <v>11323</v>
      </c>
      <c r="C7360" s="1">
        <v>9717574880</v>
      </c>
      <c r="D7360" s="1"/>
      <c r="E7360" s="1"/>
      <c r="F7360" s="1"/>
      <c r="G7360" s="1" t="s">
        <v>45</v>
      </c>
      <c r="H7360" s="1" t="s">
        <v>57</v>
      </c>
      <c r="I7360"/>
      <c r="J7360"/>
      <c r="K7360"/>
      <c r="L7360"/>
      <c r="M7360"/>
      <c r="N7360"/>
      <c r="O7360"/>
      <c r="Q7360" t="s">
        <v>25</v>
      </c>
      <c r="R7360" s="1" t="s">
        <v>11324</v>
      </c>
      <c r="S7360" s="1"/>
      <c r="T7360" s="1" t="s">
        <v>84</v>
      </c>
      <c r="U7360" s="1" t="s">
        <v>53</v>
      </c>
      <c r="V7360" t="s">
        <v>29</v>
      </c>
      <c r="W7360"/>
      <c r="X7360" t="s">
        <v>30</v>
      </c>
    </row>
    <row r="7361" spans="2:24">
      <c r="B7361" s="2" t="s">
        <v>11325</v>
      </c>
      <c r="C7361" s="1"/>
      <c r="D7361" s="1"/>
      <c r="E7361" s="1"/>
      <c r="F7361" s="1"/>
      <c r="G7361" s="1" t="s">
        <v>56</v>
      </c>
      <c r="H7361" s="1" t="s">
        <v>92</v>
      </c>
      <c r="I7361"/>
      <c r="J7361"/>
      <c r="K7361"/>
      <c r="L7361"/>
      <c r="M7361"/>
      <c r="N7361"/>
      <c r="O7361"/>
      <c r="Q7361" t="s">
        <v>25</v>
      </c>
      <c r="R7361" s="1" t="s">
        <v>11326</v>
      </c>
      <c r="S7361" s="1"/>
      <c r="T7361" s="1" t="s">
        <v>349</v>
      </c>
      <c r="U7361" s="1" t="s">
        <v>350</v>
      </c>
      <c r="V7361" t="s">
        <v>29</v>
      </c>
      <c r="W7361"/>
      <c r="X7361" t="s">
        <v>30</v>
      </c>
    </row>
    <row r="7362" spans="2:24">
      <c r="B7362" s="2" t="s">
        <v>11327</v>
      </c>
      <c r="C7362" s="1">
        <v>9792795543</v>
      </c>
      <c r="D7362" s="1"/>
      <c r="E7362" s="1"/>
      <c r="F7362" s="1"/>
      <c r="G7362" s="1" t="s">
        <v>72</v>
      </c>
      <c r="H7362" s="1" t="s">
        <v>231</v>
      </c>
      <c r="I7362"/>
      <c r="J7362"/>
      <c r="K7362"/>
      <c r="L7362"/>
      <c r="M7362"/>
      <c r="N7362"/>
      <c r="O7362"/>
      <c r="Q7362" t="s">
        <v>25</v>
      </c>
      <c r="R7362" s="1" t="s">
        <v>11328</v>
      </c>
      <c r="S7362" s="1"/>
      <c r="T7362" s="1" t="s">
        <v>423</v>
      </c>
      <c r="U7362" s="1" t="s">
        <v>28</v>
      </c>
      <c r="V7362" t="s">
        <v>29</v>
      </c>
      <c r="W7362"/>
      <c r="X7362" t="s">
        <v>30</v>
      </c>
    </row>
    <row r="7363" spans="2:24">
      <c r="B7363" s="2" t="s">
        <v>11329</v>
      </c>
      <c r="C7363" s="1">
        <v>9541511330</v>
      </c>
      <c r="D7363" s="1"/>
      <c r="E7363" s="1"/>
      <c r="F7363" s="1"/>
      <c r="G7363" s="1" t="s">
        <v>56</v>
      </c>
      <c r="H7363" s="1" t="s">
        <v>57</v>
      </c>
      <c r="I7363"/>
      <c r="J7363"/>
      <c r="K7363"/>
      <c r="L7363"/>
      <c r="M7363"/>
      <c r="N7363"/>
      <c r="O7363"/>
      <c r="Q7363" t="s">
        <v>25</v>
      </c>
      <c r="R7363" s="1" t="s">
        <v>11330</v>
      </c>
      <c r="S7363" s="1"/>
      <c r="T7363" s="1" t="s">
        <v>147</v>
      </c>
      <c r="U7363" s="1" t="s">
        <v>148</v>
      </c>
      <c r="V7363" t="s">
        <v>29</v>
      </c>
      <c r="W7363"/>
      <c r="X7363" t="s">
        <v>30</v>
      </c>
    </row>
    <row r="7364" spans="2:24">
      <c r="B7364" s="2" t="s">
        <v>11331</v>
      </c>
      <c r="C7364" s="1">
        <v>8770423767</v>
      </c>
      <c r="D7364" s="1"/>
      <c r="E7364" s="1"/>
      <c r="F7364" s="1"/>
      <c r="G7364" s="1" t="s">
        <v>72</v>
      </c>
      <c r="H7364" s="1" t="s">
        <v>46</v>
      </c>
      <c r="I7364"/>
      <c r="J7364"/>
      <c r="K7364"/>
      <c r="L7364"/>
      <c r="M7364"/>
      <c r="N7364"/>
      <c r="O7364"/>
      <c r="Q7364" t="s">
        <v>25</v>
      </c>
      <c r="R7364" s="1" t="s">
        <v>11332</v>
      </c>
      <c r="S7364" s="1"/>
      <c r="T7364" s="1" t="s">
        <v>1738</v>
      </c>
      <c r="U7364" s="1" t="s">
        <v>105</v>
      </c>
      <c r="V7364" t="s">
        <v>29</v>
      </c>
      <c r="W7364"/>
      <c r="X7364" t="s">
        <v>30</v>
      </c>
    </row>
    <row r="7365" spans="2:24">
      <c r="B7365" s="2" t="s">
        <v>11333</v>
      </c>
      <c r="C7365" s="1">
        <v>7016502926</v>
      </c>
      <c r="D7365" s="1"/>
      <c r="E7365" s="1"/>
      <c r="F7365" s="1"/>
      <c r="G7365" s="1" t="s">
        <v>72</v>
      </c>
      <c r="H7365" s="1" t="s">
        <v>46</v>
      </c>
      <c r="I7365"/>
      <c r="J7365"/>
      <c r="K7365"/>
      <c r="L7365"/>
      <c r="M7365"/>
      <c r="N7365"/>
      <c r="O7365"/>
      <c r="Q7365" t="s">
        <v>25</v>
      </c>
      <c r="R7365" s="1" t="s">
        <v>11334</v>
      </c>
      <c r="S7365" s="1"/>
      <c r="T7365" s="1" t="s">
        <v>118</v>
      </c>
      <c r="U7365" s="1" t="s">
        <v>116</v>
      </c>
      <c r="V7365" t="s">
        <v>29</v>
      </c>
      <c r="W7365"/>
      <c r="X7365" t="s">
        <v>30</v>
      </c>
    </row>
    <row r="7366" spans="2:24">
      <c r="B7366" s="2" t="s">
        <v>11335</v>
      </c>
      <c r="C7366" s="1">
        <v>8448754056</v>
      </c>
      <c r="D7366" s="1"/>
      <c r="E7366" s="1"/>
      <c r="F7366" s="1"/>
      <c r="G7366" s="1" t="s">
        <v>72</v>
      </c>
      <c r="H7366" s="1" t="s">
        <v>57</v>
      </c>
      <c r="I7366"/>
      <c r="J7366"/>
      <c r="K7366"/>
      <c r="L7366"/>
      <c r="M7366"/>
      <c r="N7366"/>
      <c r="O7366"/>
      <c r="Q7366" t="s">
        <v>25</v>
      </c>
      <c r="R7366" s="1" t="s">
        <v>11336</v>
      </c>
      <c r="S7366" s="1"/>
      <c r="T7366" s="1" t="s">
        <v>232</v>
      </c>
      <c r="U7366" s="1" t="s">
        <v>78</v>
      </c>
      <c r="V7366" t="s">
        <v>29</v>
      </c>
      <c r="W7366"/>
      <c r="X7366" t="s">
        <v>30</v>
      </c>
    </row>
    <row r="7367" spans="2:24">
      <c r="B7367" s="2" t="s">
        <v>11337</v>
      </c>
      <c r="C7367" s="1">
        <v>6283508346</v>
      </c>
      <c r="D7367" s="1"/>
      <c r="E7367" s="1"/>
      <c r="F7367" s="1"/>
      <c r="G7367" s="1" t="s">
        <v>56</v>
      </c>
      <c r="H7367" s="1" t="s">
        <v>57</v>
      </c>
      <c r="I7367"/>
      <c r="J7367"/>
      <c r="K7367"/>
      <c r="L7367"/>
      <c r="M7367"/>
      <c r="N7367"/>
      <c r="O7367"/>
      <c r="Q7367" t="s">
        <v>25</v>
      </c>
      <c r="R7367" s="1" t="s">
        <v>11338</v>
      </c>
      <c r="S7367" s="1"/>
      <c r="T7367" s="1" t="s">
        <v>678</v>
      </c>
      <c r="U7367" s="1" t="s">
        <v>90</v>
      </c>
      <c r="V7367" t="s">
        <v>29</v>
      </c>
      <c r="W7367"/>
      <c r="X7367" t="s">
        <v>30</v>
      </c>
    </row>
    <row r="7368" spans="2:24">
      <c r="B7368" s="2" t="s">
        <v>11339</v>
      </c>
      <c r="C7368" s="1">
        <v>8950058580</v>
      </c>
      <c r="D7368" s="1"/>
      <c r="E7368" s="1"/>
      <c r="F7368" s="1"/>
      <c r="G7368" s="1" t="s">
        <v>72</v>
      </c>
      <c r="H7368" s="1" t="s">
        <v>231</v>
      </c>
      <c r="I7368"/>
      <c r="J7368"/>
      <c r="K7368"/>
      <c r="L7368"/>
      <c r="M7368"/>
      <c r="N7368"/>
      <c r="O7368"/>
      <c r="Q7368" t="s">
        <v>25</v>
      </c>
      <c r="R7368" s="1" t="s">
        <v>11340</v>
      </c>
      <c r="S7368" s="1"/>
      <c r="T7368" s="1" t="s">
        <v>387</v>
      </c>
      <c r="U7368" s="1" t="s">
        <v>78</v>
      </c>
      <c r="V7368" t="s">
        <v>29</v>
      </c>
      <c r="W7368"/>
      <c r="X7368" t="s">
        <v>30</v>
      </c>
    </row>
    <row r="7369" spans="2:24">
      <c r="B7369" s="2" t="s">
        <v>11341</v>
      </c>
      <c r="C7369" s="1">
        <v>9827175469</v>
      </c>
      <c r="D7369" s="1"/>
      <c r="E7369" s="1"/>
      <c r="F7369" s="1"/>
      <c r="G7369" s="1" t="s">
        <v>56</v>
      </c>
      <c r="H7369" s="1" t="s">
        <v>57</v>
      </c>
      <c r="I7369"/>
      <c r="J7369"/>
      <c r="K7369"/>
      <c r="L7369"/>
      <c r="M7369"/>
      <c r="N7369"/>
      <c r="O7369"/>
      <c r="Q7369" t="s">
        <v>25</v>
      </c>
      <c r="R7369" s="1" t="s">
        <v>11342</v>
      </c>
      <c r="S7369" s="1"/>
      <c r="T7369" s="1" t="s">
        <v>172</v>
      </c>
      <c r="U7369" s="1" t="s">
        <v>43</v>
      </c>
      <c r="V7369" t="s">
        <v>29</v>
      </c>
      <c r="W7369"/>
      <c r="X7369" t="s">
        <v>30</v>
      </c>
    </row>
    <row r="7370" spans="2:24">
      <c r="B7370" s="2" t="s">
        <v>11343</v>
      </c>
      <c r="C7370" s="1">
        <v>7317379845</v>
      </c>
      <c r="D7370" s="1"/>
      <c r="E7370" s="1"/>
      <c r="F7370" s="1"/>
      <c r="G7370" s="1" t="s">
        <v>146</v>
      </c>
      <c r="H7370" s="1" t="s">
        <v>57</v>
      </c>
      <c r="I7370"/>
      <c r="J7370"/>
      <c r="K7370"/>
      <c r="L7370"/>
      <c r="M7370"/>
      <c r="N7370"/>
      <c r="O7370"/>
      <c r="Q7370" t="s">
        <v>25</v>
      </c>
      <c r="R7370" s="1" t="s">
        <v>11344</v>
      </c>
      <c r="S7370" s="1"/>
      <c r="T7370" s="1" t="s">
        <v>11345</v>
      </c>
      <c r="U7370" s="1" t="s">
        <v>28</v>
      </c>
      <c r="V7370" t="s">
        <v>29</v>
      </c>
      <c r="W7370"/>
      <c r="X7370" t="s">
        <v>30</v>
      </c>
    </row>
    <row r="7371" spans="2:24">
      <c r="B7371" s="2" t="s">
        <v>11346</v>
      </c>
      <c r="C7371" s="1">
        <v>8712175782</v>
      </c>
      <c r="D7371" s="1"/>
      <c r="E7371" s="1"/>
      <c r="F7371" s="1"/>
      <c r="G7371" s="1" t="s">
        <v>45</v>
      </c>
      <c r="H7371" s="1" t="s">
        <v>92</v>
      </c>
      <c r="I7371"/>
      <c r="J7371"/>
      <c r="K7371"/>
      <c r="L7371"/>
      <c r="M7371"/>
      <c r="N7371"/>
      <c r="O7371"/>
      <c r="Q7371" t="s">
        <v>25</v>
      </c>
      <c r="R7371" s="1" t="s">
        <v>11347</v>
      </c>
      <c r="S7371" s="1"/>
      <c r="T7371" s="1" t="s">
        <v>11348</v>
      </c>
      <c r="U7371" s="1" t="s">
        <v>276</v>
      </c>
      <c r="V7371" t="s">
        <v>29</v>
      </c>
      <c r="W7371"/>
      <c r="X7371" t="s">
        <v>30</v>
      </c>
    </row>
    <row r="7372" spans="2:24">
      <c r="B7372" s="2" t="s">
        <v>11349</v>
      </c>
      <c r="C7372" s="1">
        <v>8493025067</v>
      </c>
      <c r="D7372" s="1"/>
      <c r="E7372" s="1"/>
      <c r="F7372" s="1"/>
      <c r="G7372" s="1" t="s">
        <v>1216</v>
      </c>
      <c r="H7372" s="1" t="s">
        <v>46</v>
      </c>
      <c r="I7372"/>
      <c r="J7372"/>
      <c r="K7372"/>
      <c r="L7372"/>
      <c r="M7372"/>
      <c r="N7372"/>
      <c r="O7372"/>
      <c r="Q7372" t="s">
        <v>25</v>
      </c>
      <c r="R7372" s="1" t="s">
        <v>11350</v>
      </c>
      <c r="S7372" s="1"/>
      <c r="T7372" s="1" t="s">
        <v>9322</v>
      </c>
      <c r="U7372" s="1" t="s">
        <v>148</v>
      </c>
      <c r="V7372" t="s">
        <v>29</v>
      </c>
      <c r="W7372"/>
      <c r="X7372" t="s">
        <v>30</v>
      </c>
    </row>
    <row r="7373" spans="2:24">
      <c r="B7373" s="2" t="s">
        <v>11351</v>
      </c>
      <c r="C7373" s="1">
        <v>9136654632</v>
      </c>
      <c r="D7373" s="1"/>
      <c r="E7373" s="1"/>
      <c r="F7373" s="1"/>
      <c r="G7373" s="1" t="s">
        <v>45</v>
      </c>
      <c r="H7373" s="1" t="s">
        <v>57</v>
      </c>
      <c r="I7373"/>
      <c r="J7373"/>
      <c r="K7373"/>
      <c r="L7373"/>
      <c r="M7373"/>
      <c r="N7373"/>
      <c r="O7373"/>
      <c r="Q7373" t="s">
        <v>25</v>
      </c>
      <c r="R7373" s="1" t="s">
        <v>11352</v>
      </c>
      <c r="S7373" s="1"/>
      <c r="T7373" s="1" t="s">
        <v>594</v>
      </c>
      <c r="U7373" s="1" t="s">
        <v>53</v>
      </c>
      <c r="V7373" t="s">
        <v>29</v>
      </c>
      <c r="W7373"/>
      <c r="X7373" t="s">
        <v>30</v>
      </c>
    </row>
    <row r="7374" spans="2:24">
      <c r="B7374" s="2" t="s">
        <v>11353</v>
      </c>
      <c r="C7374" s="1">
        <v>7098743182</v>
      </c>
      <c r="D7374" s="1"/>
      <c r="E7374" s="1"/>
      <c r="F7374" s="1"/>
      <c r="G7374" s="1" t="s">
        <v>45</v>
      </c>
      <c r="H7374" s="1" t="s">
        <v>46</v>
      </c>
      <c r="I7374"/>
      <c r="J7374"/>
      <c r="K7374"/>
      <c r="L7374"/>
      <c r="M7374"/>
      <c r="N7374"/>
      <c r="O7374"/>
      <c r="Q7374" t="s">
        <v>25</v>
      </c>
      <c r="R7374" s="1" t="s">
        <v>11354</v>
      </c>
      <c r="S7374" s="1"/>
      <c r="T7374" s="1" t="s">
        <v>283</v>
      </c>
      <c r="U7374" s="1" t="s">
        <v>284</v>
      </c>
      <c r="V7374" t="s">
        <v>29</v>
      </c>
      <c r="W7374"/>
      <c r="X7374" t="s">
        <v>30</v>
      </c>
    </row>
    <row r="7375" spans="2:24">
      <c r="B7375" s="2" t="s">
        <v>11355</v>
      </c>
      <c r="C7375" s="1">
        <v>9622717462</v>
      </c>
      <c r="D7375" s="1"/>
      <c r="E7375" s="1"/>
      <c r="F7375" s="1"/>
      <c r="G7375" s="1" t="s">
        <v>72</v>
      </c>
      <c r="H7375" s="1" t="s">
        <v>46</v>
      </c>
      <c r="I7375"/>
      <c r="J7375"/>
      <c r="K7375"/>
      <c r="L7375"/>
      <c r="M7375"/>
      <c r="N7375"/>
      <c r="O7375"/>
      <c r="Q7375" t="s">
        <v>25</v>
      </c>
      <c r="R7375" s="1" t="s">
        <v>11356</v>
      </c>
      <c r="S7375" s="1"/>
      <c r="T7375" s="1" t="s">
        <v>11357</v>
      </c>
      <c r="U7375" s="1" t="s">
        <v>11358</v>
      </c>
      <c r="V7375" t="s">
        <v>29</v>
      </c>
      <c r="W7375"/>
      <c r="X7375" t="s">
        <v>30</v>
      </c>
    </row>
    <row r="7376" spans="2:24">
      <c r="B7376" s="2" t="s">
        <v>11359</v>
      </c>
      <c r="C7376" s="1">
        <v>8126492580</v>
      </c>
      <c r="D7376" s="1"/>
      <c r="E7376" s="1"/>
      <c r="F7376" s="1"/>
      <c r="G7376" s="1" t="s">
        <v>72</v>
      </c>
      <c r="H7376" s="1" t="s">
        <v>231</v>
      </c>
      <c r="I7376"/>
      <c r="J7376"/>
      <c r="K7376"/>
      <c r="L7376"/>
      <c r="M7376"/>
      <c r="N7376"/>
      <c r="O7376"/>
      <c r="Q7376" t="s">
        <v>25</v>
      </c>
      <c r="R7376" s="1" t="s">
        <v>11360</v>
      </c>
      <c r="S7376" s="1"/>
      <c r="T7376" s="1" t="s">
        <v>11361</v>
      </c>
      <c r="U7376" s="1" t="s">
        <v>78</v>
      </c>
      <c r="V7376" t="s">
        <v>29</v>
      </c>
      <c r="W7376"/>
      <c r="X7376" t="s">
        <v>30</v>
      </c>
    </row>
    <row r="7377" spans="2:24">
      <c r="B7377" s="2" t="s">
        <v>11362</v>
      </c>
      <c r="C7377" s="1">
        <f>919818128441</f>
        <v>919818128441</v>
      </c>
      <c r="D7377" s="1"/>
      <c r="E7377" s="1"/>
      <c r="F7377" s="1"/>
      <c r="G7377" s="1" t="s">
        <v>1216</v>
      </c>
      <c r="H7377" s="1" t="s">
        <v>46</v>
      </c>
      <c r="I7377"/>
      <c r="J7377"/>
      <c r="K7377"/>
      <c r="L7377"/>
      <c r="M7377"/>
      <c r="N7377"/>
      <c r="O7377"/>
      <c r="Q7377" t="s">
        <v>25</v>
      </c>
      <c r="R7377" s="1" t="s">
        <v>11363</v>
      </c>
      <c r="S7377" s="1"/>
      <c r="T7377" s="1" t="s">
        <v>93</v>
      </c>
      <c r="U7377" s="1" t="s">
        <v>53</v>
      </c>
      <c r="V7377" t="s">
        <v>29</v>
      </c>
      <c r="W7377"/>
      <c r="X7377" t="s">
        <v>30</v>
      </c>
    </row>
    <row r="7378" spans="2:24">
      <c r="B7378" s="2" t="s">
        <v>11364</v>
      </c>
      <c r="C7378" s="1">
        <v>9790060300</v>
      </c>
      <c r="D7378" s="1"/>
      <c r="E7378" s="1"/>
      <c r="F7378" s="1"/>
      <c r="G7378" s="1" t="s">
        <v>72</v>
      </c>
      <c r="H7378" s="1" t="s">
        <v>231</v>
      </c>
      <c r="I7378"/>
      <c r="J7378"/>
      <c r="K7378"/>
      <c r="L7378"/>
      <c r="M7378"/>
      <c r="N7378"/>
      <c r="O7378"/>
      <c r="Q7378" t="s">
        <v>25</v>
      </c>
      <c r="R7378" s="1" t="s">
        <v>11365</v>
      </c>
      <c r="S7378" s="1"/>
      <c r="T7378" s="1" t="s">
        <v>11366</v>
      </c>
      <c r="U7378" s="1" t="s">
        <v>179</v>
      </c>
      <c r="V7378" t="s">
        <v>29</v>
      </c>
      <c r="W7378"/>
      <c r="X7378" t="s">
        <v>30</v>
      </c>
    </row>
    <row r="7379" spans="2:24">
      <c r="B7379" s="2" t="s">
        <v>11367</v>
      </c>
      <c r="C7379" s="1">
        <v>9312132587</v>
      </c>
      <c r="D7379" s="1"/>
      <c r="E7379" s="1"/>
      <c r="F7379" s="1"/>
      <c r="G7379" s="1" t="s">
        <v>1216</v>
      </c>
      <c r="H7379" s="1" t="s">
        <v>46</v>
      </c>
      <c r="I7379"/>
      <c r="J7379"/>
      <c r="K7379"/>
      <c r="L7379"/>
      <c r="M7379"/>
      <c r="N7379"/>
      <c r="O7379"/>
      <c r="Q7379" t="s">
        <v>25</v>
      </c>
      <c r="R7379" s="1" t="s">
        <v>11368</v>
      </c>
      <c r="S7379" s="1"/>
      <c r="T7379" s="1" t="s">
        <v>11369</v>
      </c>
      <c r="U7379" s="1" t="s">
        <v>28</v>
      </c>
      <c r="V7379" t="s">
        <v>29</v>
      </c>
      <c r="W7379"/>
      <c r="X7379" t="s">
        <v>30</v>
      </c>
    </row>
    <row r="7380" spans="2:24">
      <c r="B7380" s="2" t="s">
        <v>11370</v>
      </c>
      <c r="C7380" s="1">
        <v>9910387714</v>
      </c>
      <c r="D7380" s="1"/>
      <c r="E7380" s="1"/>
      <c r="F7380" s="1"/>
      <c r="G7380" s="1" t="s">
        <v>72</v>
      </c>
      <c r="H7380" s="1" t="s">
        <v>231</v>
      </c>
      <c r="I7380"/>
      <c r="J7380"/>
      <c r="K7380"/>
      <c r="L7380"/>
      <c r="M7380"/>
      <c r="N7380"/>
      <c r="O7380"/>
      <c r="Q7380" t="s">
        <v>25</v>
      </c>
      <c r="R7380" s="1" t="s">
        <v>11371</v>
      </c>
      <c r="S7380" s="1"/>
      <c r="T7380" s="1" t="s">
        <v>423</v>
      </c>
      <c r="U7380" s="1" t="s">
        <v>28</v>
      </c>
      <c r="V7380" t="s">
        <v>29</v>
      </c>
      <c r="W7380"/>
      <c r="X7380" t="s">
        <v>30</v>
      </c>
    </row>
    <row r="7381" spans="2:24">
      <c r="B7381" s="2" t="s">
        <v>11372</v>
      </c>
      <c r="C7381" s="1">
        <v>9582881133</v>
      </c>
      <c r="D7381" s="1"/>
      <c r="E7381" s="1"/>
      <c r="F7381" s="1"/>
      <c r="G7381" s="1" t="s">
        <v>72</v>
      </c>
      <c r="H7381" s="1" t="s">
        <v>231</v>
      </c>
      <c r="I7381"/>
      <c r="J7381"/>
      <c r="K7381"/>
      <c r="L7381"/>
      <c r="M7381"/>
      <c r="N7381"/>
      <c r="O7381"/>
      <c r="Q7381" t="s">
        <v>25</v>
      </c>
      <c r="R7381" s="1" t="s">
        <v>11373</v>
      </c>
      <c r="S7381" s="1"/>
      <c r="T7381" s="1" t="s">
        <v>93</v>
      </c>
      <c r="U7381" s="1" t="s">
        <v>53</v>
      </c>
      <c r="V7381" t="s">
        <v>29</v>
      </c>
      <c r="W7381"/>
      <c r="X7381" t="s">
        <v>30</v>
      </c>
    </row>
    <row r="7382" spans="2:24">
      <c r="B7382" s="2" t="s">
        <v>11374</v>
      </c>
      <c r="C7382" s="1">
        <v>9814871117</v>
      </c>
      <c r="D7382" s="1"/>
      <c r="E7382" s="1"/>
      <c r="F7382" s="1"/>
      <c r="G7382" s="1" t="s">
        <v>45</v>
      </c>
      <c r="H7382" s="1" t="s">
        <v>57</v>
      </c>
      <c r="I7382"/>
      <c r="J7382"/>
      <c r="K7382"/>
      <c r="L7382"/>
      <c r="M7382"/>
      <c r="N7382"/>
      <c r="O7382"/>
      <c r="Q7382" t="s">
        <v>25</v>
      </c>
      <c r="R7382" s="1" t="s">
        <v>11375</v>
      </c>
      <c r="S7382" s="1"/>
      <c r="T7382" s="1" t="s">
        <v>155</v>
      </c>
      <c r="U7382" s="1" t="s">
        <v>90</v>
      </c>
      <c r="V7382" t="s">
        <v>29</v>
      </c>
      <c r="W7382"/>
      <c r="X7382" t="s">
        <v>30</v>
      </c>
    </row>
    <row r="7383" spans="2:24">
      <c r="B7383" s="2" t="s">
        <v>11376</v>
      </c>
      <c r="C7383" s="1">
        <v>9136335454</v>
      </c>
      <c r="D7383" s="1"/>
      <c r="E7383" s="1"/>
      <c r="F7383" s="1"/>
      <c r="G7383" s="1" t="s">
        <v>146</v>
      </c>
      <c r="H7383" s="1" t="s">
        <v>476</v>
      </c>
      <c r="I7383"/>
      <c r="J7383"/>
      <c r="K7383"/>
      <c r="L7383"/>
      <c r="M7383"/>
      <c r="N7383"/>
      <c r="O7383"/>
      <c r="Q7383" t="s">
        <v>25</v>
      </c>
      <c r="R7383" s="1" t="s">
        <v>11377</v>
      </c>
      <c r="S7383" s="1"/>
      <c r="T7383" s="1" t="s">
        <v>382</v>
      </c>
      <c r="U7383" s="1" t="s">
        <v>53</v>
      </c>
      <c r="V7383" t="s">
        <v>29</v>
      </c>
      <c r="W7383"/>
      <c r="X7383" t="s">
        <v>30</v>
      </c>
    </row>
    <row r="7384" spans="2:24">
      <c r="B7384" s="2" t="s">
        <v>11378</v>
      </c>
      <c r="C7384" s="1">
        <v>8938003555</v>
      </c>
      <c r="D7384" s="1"/>
      <c r="E7384" s="1"/>
      <c r="F7384" s="1"/>
      <c r="G7384" s="1" t="s">
        <v>146</v>
      </c>
      <c r="H7384" s="1" t="s">
        <v>231</v>
      </c>
      <c r="I7384"/>
      <c r="J7384"/>
      <c r="K7384"/>
      <c r="L7384"/>
      <c r="M7384"/>
      <c r="N7384"/>
      <c r="O7384"/>
      <c r="Q7384" t="s">
        <v>25</v>
      </c>
      <c r="R7384" s="1"/>
      <c r="S7384" s="1"/>
      <c r="T7384" s="1" t="s">
        <v>681</v>
      </c>
      <c r="U7384" s="1" t="s">
        <v>289</v>
      </c>
      <c r="V7384" t="s">
        <v>29</v>
      </c>
      <c r="W7384"/>
      <c r="X7384" t="s">
        <v>30</v>
      </c>
    </row>
    <row r="7385" spans="2:24">
      <c r="B7385" s="2" t="s">
        <v>11379</v>
      </c>
      <c r="C7385" s="1">
        <v>7232027737</v>
      </c>
      <c r="D7385" s="1"/>
      <c r="E7385" s="1"/>
      <c r="F7385" s="1"/>
      <c r="G7385" s="1" t="s">
        <v>45</v>
      </c>
      <c r="H7385" s="1" t="s">
        <v>46</v>
      </c>
      <c r="I7385"/>
      <c r="J7385"/>
      <c r="K7385"/>
      <c r="L7385"/>
      <c r="M7385"/>
      <c r="N7385"/>
      <c r="O7385"/>
      <c r="Q7385" t="s">
        <v>25</v>
      </c>
      <c r="R7385" s="1" t="s">
        <v>11380</v>
      </c>
      <c r="S7385" s="1"/>
      <c r="T7385" s="1" t="s">
        <v>43</v>
      </c>
      <c r="U7385" s="1" t="s">
        <v>43</v>
      </c>
      <c r="V7385" t="s">
        <v>29</v>
      </c>
      <c r="W7385"/>
      <c r="X7385" t="s">
        <v>30</v>
      </c>
    </row>
    <row r="7386" spans="2:24">
      <c r="B7386" s="2" t="s">
        <v>11381</v>
      </c>
      <c r="C7386" s="1">
        <v>8980569105</v>
      </c>
      <c r="D7386" s="1"/>
      <c r="E7386" s="1"/>
      <c r="F7386" s="1"/>
      <c r="G7386" s="1" t="s">
        <v>72</v>
      </c>
      <c r="H7386" s="1" t="s">
        <v>46</v>
      </c>
      <c r="I7386"/>
      <c r="J7386"/>
      <c r="K7386"/>
      <c r="L7386"/>
      <c r="M7386"/>
      <c r="N7386"/>
      <c r="O7386"/>
      <c r="Q7386" t="s">
        <v>25</v>
      </c>
      <c r="R7386" s="1" t="s">
        <v>11382</v>
      </c>
      <c r="S7386" s="1"/>
      <c r="T7386" s="1" t="s">
        <v>681</v>
      </c>
      <c r="U7386" s="1" t="s">
        <v>289</v>
      </c>
      <c r="V7386" t="s">
        <v>29</v>
      </c>
      <c r="W7386"/>
      <c r="X7386" t="s">
        <v>30</v>
      </c>
    </row>
    <row r="7387" spans="2:24">
      <c r="B7387" s="2" t="s">
        <v>11383</v>
      </c>
      <c r="C7387" s="1">
        <v>7018500012</v>
      </c>
      <c r="D7387" s="1"/>
      <c r="E7387" s="1"/>
      <c r="F7387" s="1"/>
      <c r="G7387" s="1" t="s">
        <v>146</v>
      </c>
      <c r="H7387" s="1" t="s">
        <v>57</v>
      </c>
      <c r="I7387"/>
      <c r="J7387"/>
      <c r="K7387"/>
      <c r="L7387"/>
      <c r="M7387"/>
      <c r="N7387"/>
      <c r="O7387"/>
      <c r="Q7387" t="s">
        <v>25</v>
      </c>
      <c r="R7387" s="1" t="s">
        <v>11384</v>
      </c>
      <c r="S7387" s="1"/>
      <c r="T7387" s="1" t="s">
        <v>5770</v>
      </c>
      <c r="U7387" s="1" t="s">
        <v>477</v>
      </c>
      <c r="V7387" t="s">
        <v>29</v>
      </c>
      <c r="W7387"/>
      <c r="X7387" t="s">
        <v>30</v>
      </c>
    </row>
    <row r="7388" spans="2:24">
      <c r="B7388" s="2" t="s">
        <v>11385</v>
      </c>
      <c r="C7388" s="1">
        <f>919826736736</f>
        <v>919826736736</v>
      </c>
      <c r="D7388" s="1"/>
      <c r="E7388" s="1"/>
      <c r="F7388" s="1"/>
      <c r="G7388" s="1" t="s">
        <v>72</v>
      </c>
      <c r="H7388" s="1" t="s">
        <v>46</v>
      </c>
      <c r="I7388"/>
      <c r="J7388"/>
      <c r="K7388"/>
      <c r="L7388"/>
      <c r="M7388"/>
      <c r="N7388"/>
      <c r="O7388"/>
      <c r="Q7388" t="s">
        <v>25</v>
      </c>
      <c r="R7388" s="1" t="s">
        <v>11386</v>
      </c>
      <c r="S7388" s="1"/>
      <c r="T7388" s="1" t="s">
        <v>516</v>
      </c>
      <c r="U7388" s="1" t="s">
        <v>105</v>
      </c>
      <c r="V7388" t="s">
        <v>29</v>
      </c>
      <c r="W7388"/>
      <c r="X7388" t="s">
        <v>30</v>
      </c>
    </row>
    <row r="7389" spans="2:24">
      <c r="B7389" s="2" t="s">
        <v>11387</v>
      </c>
      <c r="C7389" s="1">
        <v>9830233115</v>
      </c>
      <c r="D7389" s="1"/>
      <c r="E7389" s="1"/>
      <c r="F7389" s="1"/>
      <c r="G7389" s="1" t="s">
        <v>56</v>
      </c>
      <c r="H7389" s="1" t="s">
        <v>476</v>
      </c>
      <c r="I7389"/>
      <c r="J7389"/>
      <c r="K7389"/>
      <c r="L7389"/>
      <c r="M7389"/>
      <c r="N7389"/>
      <c r="O7389"/>
      <c r="Q7389" t="s">
        <v>25</v>
      </c>
      <c r="R7389" s="1" t="s">
        <v>11388</v>
      </c>
      <c r="S7389" s="1"/>
      <c r="T7389" s="1" t="s">
        <v>614</v>
      </c>
      <c r="U7389" s="1" t="s">
        <v>70</v>
      </c>
      <c r="V7389" t="s">
        <v>29</v>
      </c>
      <c r="W7389"/>
      <c r="X7389" t="s">
        <v>30</v>
      </c>
    </row>
    <row r="7390" spans="2:24">
      <c r="B7390" s="2" t="s">
        <v>11389</v>
      </c>
      <c r="C7390" s="1">
        <v>9421237574</v>
      </c>
      <c r="D7390" s="1"/>
      <c r="E7390" s="1"/>
      <c r="F7390" s="1"/>
      <c r="G7390" s="1" t="s">
        <v>45</v>
      </c>
      <c r="H7390" s="1" t="s">
        <v>1065</v>
      </c>
      <c r="I7390"/>
      <c r="J7390"/>
      <c r="K7390"/>
      <c r="L7390"/>
      <c r="M7390"/>
      <c r="N7390"/>
      <c r="O7390"/>
      <c r="Q7390" t="s">
        <v>25</v>
      </c>
      <c r="R7390" s="1" t="s">
        <v>11390</v>
      </c>
      <c r="S7390" s="1"/>
      <c r="T7390" s="1" t="s">
        <v>11391</v>
      </c>
      <c r="U7390" s="1" t="s">
        <v>33</v>
      </c>
      <c r="V7390" t="s">
        <v>29</v>
      </c>
      <c r="W7390"/>
      <c r="X7390" t="s">
        <v>30</v>
      </c>
    </row>
    <row r="7391" spans="2:24">
      <c r="B7391" s="2" t="s">
        <v>11392</v>
      </c>
      <c r="C7391" s="1">
        <v>9780589292</v>
      </c>
      <c r="D7391" s="1"/>
      <c r="E7391" s="1"/>
      <c r="F7391" s="1"/>
      <c r="G7391" s="1" t="s">
        <v>45</v>
      </c>
      <c r="H7391" s="1" t="s">
        <v>57</v>
      </c>
      <c r="I7391"/>
      <c r="J7391"/>
      <c r="K7391"/>
      <c r="L7391"/>
      <c r="M7391"/>
      <c r="N7391"/>
      <c r="O7391"/>
      <c r="Q7391" t="s">
        <v>25</v>
      </c>
      <c r="R7391" s="1" t="s">
        <v>11393</v>
      </c>
      <c r="S7391" s="1"/>
      <c r="T7391" s="1" t="s">
        <v>4767</v>
      </c>
      <c r="U7391" s="1" t="s">
        <v>90</v>
      </c>
      <c r="V7391" t="s">
        <v>29</v>
      </c>
      <c r="W7391"/>
      <c r="X7391" t="s">
        <v>30</v>
      </c>
    </row>
    <row r="7392" spans="2:24">
      <c r="B7392" s="2" t="s">
        <v>11394</v>
      </c>
      <c r="C7392" s="1"/>
      <c r="D7392" s="1"/>
      <c r="E7392" s="1"/>
      <c r="F7392" s="1"/>
      <c r="G7392" s="1" t="s">
        <v>45</v>
      </c>
      <c r="H7392" s="1" t="s">
        <v>46</v>
      </c>
      <c r="I7392"/>
      <c r="J7392"/>
      <c r="K7392"/>
      <c r="L7392"/>
      <c r="M7392"/>
      <c r="N7392"/>
      <c r="O7392"/>
      <c r="Q7392" t="s">
        <v>25</v>
      </c>
      <c r="R7392" s="1" t="s">
        <v>11395</v>
      </c>
      <c r="S7392" s="1"/>
      <c r="T7392" s="1" t="s">
        <v>11396</v>
      </c>
      <c r="U7392" s="1" t="s">
        <v>28</v>
      </c>
      <c r="V7392" t="s">
        <v>29</v>
      </c>
      <c r="W7392"/>
      <c r="X7392" t="s">
        <v>30</v>
      </c>
    </row>
    <row r="7393" spans="2:24">
      <c r="B7393" s="2" t="s">
        <v>11397</v>
      </c>
      <c r="C7393" s="1">
        <f>918375817632</f>
        <v>918375817632</v>
      </c>
      <c r="D7393" s="1"/>
      <c r="E7393" s="1"/>
      <c r="F7393" s="1"/>
      <c r="G7393" s="1" t="s">
        <v>146</v>
      </c>
      <c r="H7393" s="1" t="s">
        <v>331</v>
      </c>
      <c r="I7393"/>
      <c r="J7393"/>
      <c r="K7393"/>
      <c r="L7393"/>
      <c r="M7393"/>
      <c r="N7393"/>
      <c r="O7393"/>
      <c r="Q7393" t="s">
        <v>25</v>
      </c>
      <c r="R7393" s="1" t="s">
        <v>11398</v>
      </c>
      <c r="S7393" s="1"/>
      <c r="T7393" s="1" t="s">
        <v>8869</v>
      </c>
      <c r="U7393" s="1" t="s">
        <v>28</v>
      </c>
      <c r="V7393" t="s">
        <v>29</v>
      </c>
      <c r="W7393"/>
      <c r="X7393" t="s">
        <v>30</v>
      </c>
    </row>
    <row r="7394" spans="2:24">
      <c r="B7394" s="2" t="s">
        <v>11399</v>
      </c>
      <c r="C7394" s="1">
        <v>9207125775</v>
      </c>
      <c r="D7394" s="1"/>
      <c r="E7394" s="1"/>
      <c r="F7394" s="1"/>
      <c r="G7394" s="1" t="s">
        <v>146</v>
      </c>
      <c r="H7394" s="1" t="s">
        <v>331</v>
      </c>
      <c r="I7394"/>
      <c r="J7394"/>
      <c r="K7394"/>
      <c r="L7394"/>
      <c r="M7394"/>
      <c r="N7394"/>
      <c r="O7394"/>
      <c r="Q7394" t="s">
        <v>25</v>
      </c>
      <c r="R7394" s="1" t="s">
        <v>11400</v>
      </c>
      <c r="S7394" s="1"/>
      <c r="T7394" s="1" t="s">
        <v>11401</v>
      </c>
      <c r="U7394" s="1" t="s">
        <v>60</v>
      </c>
      <c r="V7394" t="s">
        <v>29</v>
      </c>
      <c r="W7394"/>
      <c r="X7394" t="s">
        <v>30</v>
      </c>
    </row>
    <row r="7395" spans="2:24">
      <c r="B7395" s="2" t="s">
        <v>11402</v>
      </c>
      <c r="C7395" s="1">
        <v>9958501902</v>
      </c>
      <c r="D7395" s="1"/>
      <c r="E7395" s="1"/>
      <c r="F7395" s="1"/>
      <c r="G7395" s="1" t="s">
        <v>2644</v>
      </c>
      <c r="H7395" s="1" t="s">
        <v>46</v>
      </c>
      <c r="I7395"/>
      <c r="J7395"/>
      <c r="K7395"/>
      <c r="L7395"/>
      <c r="M7395"/>
      <c r="N7395"/>
      <c r="O7395"/>
      <c r="Q7395" t="s">
        <v>25</v>
      </c>
      <c r="R7395" s="1" t="s">
        <v>11403</v>
      </c>
      <c r="S7395" s="1"/>
      <c r="T7395" s="1" t="s">
        <v>39</v>
      </c>
      <c r="U7395" s="1" t="s">
        <v>28</v>
      </c>
      <c r="V7395" t="s">
        <v>29</v>
      </c>
      <c r="W7395"/>
      <c r="X7395" t="s">
        <v>30</v>
      </c>
    </row>
    <row r="7396" spans="2:24">
      <c r="B7396" s="2" t="s">
        <v>11404</v>
      </c>
      <c r="C7396" s="1">
        <v>6264767785</v>
      </c>
      <c r="D7396" s="1"/>
      <c r="E7396" s="1"/>
      <c r="F7396" s="1"/>
      <c r="G7396" s="1" t="s">
        <v>146</v>
      </c>
      <c r="H7396" s="1" t="s">
        <v>247</v>
      </c>
      <c r="I7396"/>
      <c r="J7396"/>
      <c r="K7396"/>
      <c r="L7396"/>
      <c r="M7396"/>
      <c r="N7396"/>
      <c r="O7396"/>
      <c r="Q7396" t="s">
        <v>25</v>
      </c>
      <c r="R7396" s="1" t="s">
        <v>11405</v>
      </c>
      <c r="S7396" s="1"/>
      <c r="T7396" s="1" t="s">
        <v>11406</v>
      </c>
      <c r="U7396" s="1" t="s">
        <v>105</v>
      </c>
      <c r="V7396" t="s">
        <v>29</v>
      </c>
      <c r="W7396"/>
      <c r="X7396" t="s">
        <v>30</v>
      </c>
    </row>
    <row r="7397" spans="2:24">
      <c r="B7397" s="2" t="s">
        <v>11407</v>
      </c>
      <c r="C7397" s="1">
        <v>7015431631</v>
      </c>
      <c r="D7397" s="1"/>
      <c r="E7397" s="1"/>
      <c r="F7397" s="1"/>
      <c r="G7397" s="1" t="s">
        <v>72</v>
      </c>
      <c r="H7397" s="1" t="s">
        <v>231</v>
      </c>
      <c r="I7397"/>
      <c r="J7397"/>
      <c r="K7397"/>
      <c r="L7397"/>
      <c r="M7397"/>
      <c r="N7397"/>
      <c r="O7397"/>
      <c r="Q7397" t="s">
        <v>25</v>
      </c>
      <c r="R7397" s="1" t="s">
        <v>11408</v>
      </c>
      <c r="S7397" s="1"/>
      <c r="T7397" s="1" t="s">
        <v>271</v>
      </c>
      <c r="U7397" s="1" t="s">
        <v>78</v>
      </c>
      <c r="V7397" t="s">
        <v>29</v>
      </c>
      <c r="W7397"/>
      <c r="X7397" t="s">
        <v>30</v>
      </c>
    </row>
    <row r="7398" spans="2:24">
      <c r="B7398" s="2" t="s">
        <v>11409</v>
      </c>
      <c r="C7398" s="1">
        <v>9643961558</v>
      </c>
      <c r="D7398" s="1"/>
      <c r="E7398" s="1"/>
      <c r="F7398" s="1"/>
      <c r="G7398" s="1" t="s">
        <v>72</v>
      </c>
      <c r="H7398" s="1" t="s">
        <v>92</v>
      </c>
      <c r="I7398"/>
      <c r="J7398"/>
      <c r="K7398"/>
      <c r="L7398"/>
      <c r="M7398"/>
      <c r="N7398"/>
      <c r="O7398"/>
      <c r="Q7398" t="s">
        <v>25</v>
      </c>
      <c r="R7398" s="1" t="s">
        <v>11410</v>
      </c>
      <c r="S7398" s="1"/>
      <c r="T7398" s="1" t="s">
        <v>382</v>
      </c>
      <c r="U7398" s="1" t="s">
        <v>53</v>
      </c>
      <c r="V7398" t="s">
        <v>29</v>
      </c>
      <c r="W7398"/>
      <c r="X7398" t="s">
        <v>30</v>
      </c>
    </row>
    <row r="7399" spans="2:24">
      <c r="B7399" s="2" t="s">
        <v>11411</v>
      </c>
      <c r="C7399" s="1">
        <v>7829077926</v>
      </c>
      <c r="D7399" s="1"/>
      <c r="E7399" s="1"/>
      <c r="F7399" s="1"/>
      <c r="G7399" s="1" t="s">
        <v>146</v>
      </c>
      <c r="H7399" s="1" t="s">
        <v>331</v>
      </c>
      <c r="I7399"/>
      <c r="J7399"/>
      <c r="K7399"/>
      <c r="L7399"/>
      <c r="M7399"/>
      <c r="N7399"/>
      <c r="O7399"/>
      <c r="Q7399" t="s">
        <v>25</v>
      </c>
      <c r="R7399" s="1" t="s">
        <v>11412</v>
      </c>
      <c r="S7399" s="1"/>
      <c r="T7399" s="1" t="s">
        <v>2064</v>
      </c>
      <c r="U7399" s="1" t="s">
        <v>102</v>
      </c>
      <c r="V7399" t="s">
        <v>29</v>
      </c>
      <c r="W7399"/>
      <c r="X7399" t="s">
        <v>30</v>
      </c>
    </row>
    <row r="7400" spans="2:24">
      <c r="B7400" s="2" t="s">
        <v>11413</v>
      </c>
      <c r="C7400" s="1">
        <v>9881145645</v>
      </c>
      <c r="D7400" s="1"/>
      <c r="E7400" s="1"/>
      <c r="F7400" s="1"/>
      <c r="G7400" s="1" t="s">
        <v>45</v>
      </c>
      <c r="H7400" s="1" t="s">
        <v>57</v>
      </c>
      <c r="I7400"/>
      <c r="J7400"/>
      <c r="K7400"/>
      <c r="L7400"/>
      <c r="M7400"/>
      <c r="N7400"/>
      <c r="O7400"/>
      <c r="Q7400" t="s">
        <v>25</v>
      </c>
      <c r="R7400" s="1" t="s">
        <v>11414</v>
      </c>
      <c r="S7400" s="1"/>
      <c r="T7400" s="1" t="s">
        <v>305</v>
      </c>
      <c r="U7400" s="1" t="s">
        <v>33</v>
      </c>
      <c r="V7400" t="s">
        <v>29</v>
      </c>
      <c r="W7400"/>
      <c r="X7400" t="s">
        <v>30</v>
      </c>
    </row>
    <row r="7401" spans="2:24">
      <c r="B7401" s="2" t="s">
        <v>11415</v>
      </c>
      <c r="C7401" s="1">
        <f>919889218252</f>
        <v>919889218252</v>
      </c>
      <c r="D7401" s="1"/>
      <c r="E7401" s="1"/>
      <c r="F7401" s="1"/>
      <c r="G7401" s="1" t="s">
        <v>72</v>
      </c>
      <c r="H7401" s="1" t="s">
        <v>57</v>
      </c>
      <c r="I7401"/>
      <c r="J7401"/>
      <c r="K7401"/>
      <c r="L7401"/>
      <c r="M7401"/>
      <c r="N7401"/>
      <c r="O7401"/>
      <c r="Q7401" t="s">
        <v>25</v>
      </c>
      <c r="R7401" s="1" t="s">
        <v>11416</v>
      </c>
      <c r="S7401" s="1"/>
      <c r="T7401" s="1" t="s">
        <v>5151</v>
      </c>
      <c r="U7401" s="1" t="s">
        <v>28</v>
      </c>
      <c r="V7401" t="s">
        <v>29</v>
      </c>
      <c r="W7401"/>
      <c r="X7401" t="s">
        <v>30</v>
      </c>
    </row>
    <row r="7402" spans="2:24">
      <c r="B7402" s="2" t="s">
        <v>11417</v>
      </c>
      <c r="C7402" s="1">
        <v>9177915746</v>
      </c>
      <c r="D7402" s="1"/>
      <c r="E7402" s="1"/>
      <c r="F7402" s="1"/>
      <c r="G7402" s="1" t="s">
        <v>56</v>
      </c>
      <c r="H7402" s="1" t="s">
        <v>46</v>
      </c>
      <c r="I7402"/>
      <c r="J7402"/>
      <c r="K7402"/>
      <c r="L7402"/>
      <c r="M7402"/>
      <c r="N7402"/>
      <c r="O7402"/>
      <c r="Q7402" t="s">
        <v>25</v>
      </c>
      <c r="R7402" s="1" t="s">
        <v>11418</v>
      </c>
      <c r="S7402" s="1"/>
      <c r="T7402" s="1" t="s">
        <v>184</v>
      </c>
      <c r="U7402" s="1" t="s">
        <v>185</v>
      </c>
      <c r="V7402" t="s">
        <v>29</v>
      </c>
      <c r="W7402"/>
      <c r="X7402" t="s">
        <v>30</v>
      </c>
    </row>
    <row r="7403" spans="2:24">
      <c r="B7403" s="2" t="s">
        <v>11419</v>
      </c>
      <c r="C7403" s="1">
        <v>9001276078</v>
      </c>
      <c r="D7403" s="1"/>
      <c r="E7403" s="1"/>
      <c r="F7403" s="1"/>
      <c r="G7403" s="1" t="s">
        <v>72</v>
      </c>
      <c r="H7403" s="1" t="s">
        <v>57</v>
      </c>
      <c r="I7403"/>
      <c r="J7403"/>
      <c r="K7403"/>
      <c r="L7403"/>
      <c r="M7403"/>
      <c r="N7403"/>
      <c r="O7403"/>
      <c r="Q7403" t="s">
        <v>25</v>
      </c>
      <c r="R7403" s="1" t="s">
        <v>11420</v>
      </c>
      <c r="S7403" s="1"/>
      <c r="T7403" s="1" t="s">
        <v>2888</v>
      </c>
      <c r="U7403" s="1" t="s">
        <v>43</v>
      </c>
      <c r="V7403" t="s">
        <v>29</v>
      </c>
      <c r="W7403"/>
      <c r="X7403" t="s">
        <v>30</v>
      </c>
    </row>
    <row r="7404" spans="2:24">
      <c r="B7404" s="2" t="s">
        <v>11421</v>
      </c>
      <c r="C7404" s="1">
        <v>9350544224</v>
      </c>
      <c r="D7404" s="1"/>
      <c r="E7404" s="1"/>
      <c r="F7404" s="1"/>
      <c r="G7404" s="1" t="s">
        <v>11422</v>
      </c>
      <c r="H7404" s="1" t="s">
        <v>46</v>
      </c>
      <c r="I7404"/>
      <c r="J7404"/>
      <c r="K7404"/>
      <c r="L7404"/>
      <c r="M7404"/>
      <c r="N7404"/>
      <c r="O7404"/>
      <c r="Q7404" t="s">
        <v>25</v>
      </c>
      <c r="R7404" s="1" t="s">
        <v>11423</v>
      </c>
      <c r="S7404" s="1"/>
      <c r="T7404" s="1" t="s">
        <v>789</v>
      </c>
      <c r="U7404" s="1" t="s">
        <v>53</v>
      </c>
      <c r="V7404" t="s">
        <v>29</v>
      </c>
      <c r="W7404"/>
      <c r="X7404" t="s">
        <v>30</v>
      </c>
    </row>
    <row r="7405" spans="2:24">
      <c r="B7405" s="2" t="s">
        <v>11424</v>
      </c>
      <c r="C7405" s="1">
        <v>9501110000</v>
      </c>
      <c r="D7405" s="1"/>
      <c r="E7405" s="1"/>
      <c r="F7405" s="1"/>
      <c r="G7405" s="1" t="s">
        <v>56</v>
      </c>
      <c r="H7405" s="1" t="s">
        <v>46</v>
      </c>
      <c r="I7405"/>
      <c r="J7405"/>
      <c r="K7405"/>
      <c r="L7405"/>
      <c r="M7405"/>
      <c r="N7405"/>
      <c r="O7405"/>
      <c r="Q7405" t="s">
        <v>25</v>
      </c>
      <c r="R7405" s="1" t="s">
        <v>11425</v>
      </c>
      <c r="S7405" s="1"/>
      <c r="T7405" s="1" t="s">
        <v>1052</v>
      </c>
      <c r="U7405" s="1" t="s">
        <v>78</v>
      </c>
      <c r="V7405" t="s">
        <v>29</v>
      </c>
      <c r="W7405"/>
      <c r="X7405" t="s">
        <v>30</v>
      </c>
    </row>
    <row r="7406" spans="2:24">
      <c r="B7406" s="2" t="s">
        <v>11426</v>
      </c>
      <c r="C7406" s="1">
        <v>9315258860</v>
      </c>
      <c r="D7406" s="1"/>
      <c r="E7406" s="1"/>
      <c r="F7406" s="1"/>
      <c r="G7406" s="1" t="s">
        <v>72</v>
      </c>
      <c r="H7406" s="1" t="s">
        <v>92</v>
      </c>
      <c r="I7406"/>
      <c r="J7406"/>
      <c r="K7406"/>
      <c r="L7406"/>
      <c r="M7406"/>
      <c r="N7406"/>
      <c r="O7406"/>
      <c r="Q7406" t="s">
        <v>25</v>
      </c>
      <c r="R7406" s="1" t="s">
        <v>11427</v>
      </c>
      <c r="S7406" s="1"/>
      <c r="T7406" s="1" t="s">
        <v>789</v>
      </c>
      <c r="U7406" s="1" t="s">
        <v>53</v>
      </c>
      <c r="V7406" t="s">
        <v>29</v>
      </c>
      <c r="W7406"/>
      <c r="X7406" t="s">
        <v>30</v>
      </c>
    </row>
    <row r="7407" spans="2:24">
      <c r="B7407" s="2" t="s">
        <v>11428</v>
      </c>
      <c r="C7407" s="1">
        <v>6000052869</v>
      </c>
      <c r="D7407" s="1"/>
      <c r="E7407" s="1"/>
      <c r="F7407" s="1"/>
      <c r="G7407" s="1" t="s">
        <v>56</v>
      </c>
      <c r="H7407" s="1" t="s">
        <v>476</v>
      </c>
      <c r="I7407"/>
      <c r="J7407"/>
      <c r="K7407"/>
      <c r="L7407"/>
      <c r="M7407"/>
      <c r="N7407"/>
      <c r="O7407"/>
      <c r="Q7407" t="s">
        <v>25</v>
      </c>
      <c r="R7407" s="1" t="s">
        <v>11429</v>
      </c>
      <c r="S7407" s="1"/>
      <c r="T7407" s="1" t="s">
        <v>11430</v>
      </c>
      <c r="U7407" s="1" t="s">
        <v>37</v>
      </c>
      <c r="V7407" t="s">
        <v>29</v>
      </c>
      <c r="W7407"/>
      <c r="X7407" t="s">
        <v>30</v>
      </c>
    </row>
    <row r="7408" spans="2:24">
      <c r="B7408" s="2" t="s">
        <v>11431</v>
      </c>
      <c r="C7408" s="1">
        <v>9417131564</v>
      </c>
      <c r="D7408" s="1"/>
      <c r="E7408" s="1"/>
      <c r="F7408" s="1"/>
      <c r="G7408" s="1" t="s">
        <v>146</v>
      </c>
      <c r="H7408" s="1" t="s">
        <v>1268</v>
      </c>
      <c r="I7408"/>
      <c r="J7408"/>
      <c r="K7408"/>
      <c r="L7408"/>
      <c r="M7408"/>
      <c r="N7408"/>
      <c r="O7408"/>
      <c r="Q7408" t="s">
        <v>25</v>
      </c>
      <c r="R7408" s="1" t="s">
        <v>11432</v>
      </c>
      <c r="S7408" s="1"/>
      <c r="T7408" s="1" t="s">
        <v>463</v>
      </c>
      <c r="U7408" s="1" t="s">
        <v>78</v>
      </c>
      <c r="V7408" t="s">
        <v>29</v>
      </c>
      <c r="W7408"/>
      <c r="X7408" t="s">
        <v>30</v>
      </c>
    </row>
    <row r="7409" spans="2:24">
      <c r="B7409" s="2" t="s">
        <v>11433</v>
      </c>
      <c r="C7409" s="1">
        <v>9982756797</v>
      </c>
      <c r="D7409" s="1"/>
      <c r="E7409" s="1"/>
      <c r="F7409" s="1"/>
      <c r="G7409" s="1" t="s">
        <v>45</v>
      </c>
      <c r="H7409" s="1" t="s">
        <v>57</v>
      </c>
      <c r="I7409"/>
      <c r="J7409"/>
      <c r="K7409"/>
      <c r="L7409"/>
      <c r="M7409"/>
      <c r="N7409"/>
      <c r="O7409"/>
      <c r="Q7409" t="s">
        <v>25</v>
      </c>
      <c r="R7409" s="1" t="s">
        <v>11434</v>
      </c>
      <c r="S7409" s="1"/>
      <c r="T7409" s="1" t="s">
        <v>6913</v>
      </c>
      <c r="U7409" s="1" t="s">
        <v>43</v>
      </c>
      <c r="V7409" t="s">
        <v>29</v>
      </c>
      <c r="W7409"/>
      <c r="X7409" t="s">
        <v>30</v>
      </c>
    </row>
    <row r="7410" spans="2:24">
      <c r="B7410" s="2" t="s">
        <v>11435</v>
      </c>
      <c r="C7410" s="1">
        <v>9682311856</v>
      </c>
      <c r="D7410" s="1"/>
      <c r="E7410" s="1"/>
      <c r="F7410" s="1"/>
      <c r="G7410" s="1" t="s">
        <v>45</v>
      </c>
      <c r="H7410" s="1" t="s">
        <v>46</v>
      </c>
      <c r="I7410"/>
      <c r="J7410"/>
      <c r="K7410"/>
      <c r="L7410"/>
      <c r="M7410"/>
      <c r="N7410"/>
      <c r="O7410"/>
      <c r="Q7410" t="s">
        <v>25</v>
      </c>
      <c r="R7410" s="1" t="s">
        <v>11436</v>
      </c>
      <c r="S7410" s="1"/>
      <c r="T7410" s="1" t="s">
        <v>3562</v>
      </c>
      <c r="U7410" s="1" t="s">
        <v>148</v>
      </c>
      <c r="V7410" t="s">
        <v>29</v>
      </c>
      <c r="W7410"/>
      <c r="X7410" t="s">
        <v>30</v>
      </c>
    </row>
    <row r="7411" spans="2:24">
      <c r="B7411" s="2" t="s">
        <v>11437</v>
      </c>
      <c r="C7411" s="1">
        <v>8073978477</v>
      </c>
      <c r="D7411" s="1"/>
      <c r="E7411" s="1"/>
      <c r="F7411" s="1"/>
      <c r="G7411" s="1" t="s">
        <v>199</v>
      </c>
      <c r="H7411" s="1" t="s">
        <v>4543</v>
      </c>
      <c r="I7411"/>
      <c r="J7411"/>
      <c r="K7411"/>
      <c r="L7411"/>
      <c r="M7411"/>
      <c r="N7411"/>
      <c r="O7411"/>
      <c r="Q7411" t="s">
        <v>25</v>
      </c>
      <c r="R7411" s="1" t="s">
        <v>11438</v>
      </c>
      <c r="S7411" s="1"/>
      <c r="T7411" s="1" t="s">
        <v>418</v>
      </c>
      <c r="U7411" s="1" t="s">
        <v>60</v>
      </c>
      <c r="V7411" t="s">
        <v>29</v>
      </c>
      <c r="W7411"/>
      <c r="X7411" t="s">
        <v>30</v>
      </c>
    </row>
    <row r="7412" spans="2:24">
      <c r="B7412" s="2" t="s">
        <v>11439</v>
      </c>
      <c r="C7412" s="1"/>
      <c r="D7412" s="1"/>
      <c r="E7412" s="1"/>
      <c r="F7412" s="1"/>
      <c r="G7412" s="1" t="s">
        <v>72</v>
      </c>
      <c r="H7412" s="1" t="s">
        <v>92</v>
      </c>
      <c r="I7412"/>
      <c r="J7412"/>
      <c r="K7412"/>
      <c r="L7412"/>
      <c r="M7412"/>
      <c r="N7412"/>
      <c r="O7412"/>
      <c r="Q7412" t="s">
        <v>25</v>
      </c>
      <c r="R7412" s="1" t="s">
        <v>11440</v>
      </c>
      <c r="S7412" s="1"/>
      <c r="T7412" s="1" t="s">
        <v>820</v>
      </c>
      <c r="U7412" s="1" t="s">
        <v>53</v>
      </c>
      <c r="V7412" t="s">
        <v>29</v>
      </c>
      <c r="W7412"/>
      <c r="X7412" t="s">
        <v>30</v>
      </c>
    </row>
    <row r="7413" spans="2:24">
      <c r="B7413" s="2" t="s">
        <v>11441</v>
      </c>
      <c r="C7413" s="1">
        <v>9871081872</v>
      </c>
      <c r="D7413" s="1"/>
      <c r="E7413" s="1"/>
      <c r="F7413" s="1"/>
      <c r="G7413" s="1" t="s">
        <v>146</v>
      </c>
      <c r="H7413" s="1" t="s">
        <v>57</v>
      </c>
      <c r="I7413"/>
      <c r="J7413"/>
      <c r="K7413"/>
      <c r="L7413"/>
      <c r="M7413"/>
      <c r="N7413"/>
      <c r="O7413"/>
      <c r="Q7413" t="s">
        <v>25</v>
      </c>
      <c r="R7413" s="1" t="s">
        <v>11442</v>
      </c>
      <c r="S7413" s="1"/>
      <c r="T7413" s="1" t="s">
        <v>3586</v>
      </c>
      <c r="U7413" s="1" t="s">
        <v>289</v>
      </c>
      <c r="V7413" t="s">
        <v>29</v>
      </c>
      <c r="W7413"/>
      <c r="X7413" t="s">
        <v>30</v>
      </c>
    </row>
    <row r="7414" spans="2:24">
      <c r="B7414" s="2" t="s">
        <v>11443</v>
      </c>
      <c r="C7414" s="1">
        <v>8123736230</v>
      </c>
      <c r="D7414" s="1"/>
      <c r="E7414" s="1"/>
      <c r="F7414" s="1"/>
      <c r="G7414" s="1" t="s">
        <v>45</v>
      </c>
      <c r="H7414" s="1" t="s">
        <v>57</v>
      </c>
      <c r="I7414"/>
      <c r="J7414"/>
      <c r="K7414"/>
      <c r="L7414"/>
      <c r="M7414"/>
      <c r="N7414"/>
      <c r="O7414"/>
      <c r="Q7414" t="s">
        <v>25</v>
      </c>
      <c r="R7414" s="1" t="s">
        <v>11444</v>
      </c>
      <c r="S7414" s="1"/>
      <c r="T7414" s="1" t="s">
        <v>4113</v>
      </c>
      <c r="U7414" s="1" t="s">
        <v>102</v>
      </c>
      <c r="V7414" t="s">
        <v>29</v>
      </c>
      <c r="W7414"/>
      <c r="X7414" t="s">
        <v>30</v>
      </c>
    </row>
    <row r="7415" spans="2:24">
      <c r="B7415" s="2" t="s">
        <v>11445</v>
      </c>
      <c r="C7415" s="1">
        <v>9319150000</v>
      </c>
      <c r="D7415" s="1"/>
      <c r="E7415" s="1"/>
      <c r="F7415" s="1"/>
      <c r="G7415" s="1" t="s">
        <v>72</v>
      </c>
      <c r="H7415" s="1" t="s">
        <v>57</v>
      </c>
      <c r="I7415"/>
      <c r="J7415"/>
      <c r="K7415"/>
      <c r="L7415"/>
      <c r="M7415"/>
      <c r="N7415"/>
      <c r="O7415"/>
      <c r="Q7415" t="s">
        <v>25</v>
      </c>
      <c r="R7415" s="1" t="s">
        <v>11446</v>
      </c>
      <c r="S7415" s="1"/>
      <c r="T7415" s="1" t="s">
        <v>66</v>
      </c>
      <c r="U7415" s="1" t="s">
        <v>28</v>
      </c>
      <c r="V7415" t="s">
        <v>29</v>
      </c>
      <c r="W7415"/>
      <c r="X7415" t="s">
        <v>30</v>
      </c>
    </row>
    <row r="7416" spans="2:24">
      <c r="B7416" s="2" t="s">
        <v>11447</v>
      </c>
      <c r="C7416" s="1">
        <v>9937021515</v>
      </c>
      <c r="D7416" s="1"/>
      <c r="E7416" s="1"/>
      <c r="F7416" s="1"/>
      <c r="G7416" s="1" t="s">
        <v>56</v>
      </c>
      <c r="H7416" s="1" t="s">
        <v>57</v>
      </c>
      <c r="I7416"/>
      <c r="J7416"/>
      <c r="K7416"/>
      <c r="L7416"/>
      <c r="M7416"/>
      <c r="N7416"/>
      <c r="O7416"/>
      <c r="Q7416" t="s">
        <v>25</v>
      </c>
      <c r="R7416" s="1" t="s">
        <v>11448</v>
      </c>
      <c r="S7416" s="1"/>
      <c r="T7416" s="1" t="s">
        <v>1014</v>
      </c>
      <c r="U7416" s="1" t="s">
        <v>240</v>
      </c>
      <c r="V7416" t="s">
        <v>29</v>
      </c>
      <c r="W7416"/>
      <c r="X7416" t="s">
        <v>30</v>
      </c>
    </row>
    <row r="7417" spans="2:24">
      <c r="B7417" s="2" t="s">
        <v>11449</v>
      </c>
      <c r="C7417" s="1">
        <v>8787260876</v>
      </c>
      <c r="D7417" s="1"/>
      <c r="E7417" s="1"/>
      <c r="F7417" s="1"/>
      <c r="G7417" s="1" t="s">
        <v>45</v>
      </c>
      <c r="H7417" s="1" t="s">
        <v>476</v>
      </c>
      <c r="I7417"/>
      <c r="J7417"/>
      <c r="K7417"/>
      <c r="L7417"/>
      <c r="M7417"/>
      <c r="N7417"/>
      <c r="O7417"/>
      <c r="Q7417" t="s">
        <v>25</v>
      </c>
      <c r="R7417" s="1" t="s">
        <v>11450</v>
      </c>
      <c r="S7417" s="1"/>
      <c r="T7417" s="1" t="s">
        <v>294</v>
      </c>
      <c r="U7417" s="1" t="s">
        <v>28</v>
      </c>
      <c r="V7417" t="s">
        <v>29</v>
      </c>
      <c r="W7417"/>
      <c r="X7417" t="s">
        <v>30</v>
      </c>
    </row>
    <row r="7418" spans="2:24">
      <c r="B7418" s="2" t="s">
        <v>11451</v>
      </c>
      <c r="C7418" s="1">
        <v>9936255358</v>
      </c>
      <c r="D7418" s="1"/>
      <c r="E7418" s="1"/>
      <c r="F7418" s="1"/>
      <c r="G7418" s="1" t="s">
        <v>72</v>
      </c>
      <c r="H7418" s="1" t="s">
        <v>57</v>
      </c>
      <c r="I7418"/>
      <c r="J7418"/>
      <c r="K7418"/>
      <c r="L7418"/>
      <c r="M7418"/>
      <c r="N7418"/>
      <c r="O7418"/>
      <c r="Q7418" t="s">
        <v>25</v>
      </c>
      <c r="R7418" s="1" t="s">
        <v>11452</v>
      </c>
      <c r="S7418" s="1"/>
      <c r="T7418" s="1" t="s">
        <v>423</v>
      </c>
      <c r="U7418" s="1" t="s">
        <v>28</v>
      </c>
      <c r="V7418" t="s">
        <v>29</v>
      </c>
      <c r="W7418"/>
      <c r="X7418" t="s">
        <v>30</v>
      </c>
    </row>
    <row r="7419" spans="2:24">
      <c r="B7419" s="2" t="s">
        <v>11453</v>
      </c>
      <c r="C7419" s="1">
        <v>8797875005</v>
      </c>
      <c r="D7419" s="1"/>
      <c r="E7419" s="1"/>
      <c r="F7419" s="1"/>
      <c r="G7419" s="1" t="s">
        <v>146</v>
      </c>
      <c r="H7419" s="1" t="s">
        <v>247</v>
      </c>
      <c r="I7419"/>
      <c r="J7419"/>
      <c r="K7419"/>
      <c r="L7419"/>
      <c r="M7419"/>
      <c r="N7419"/>
      <c r="O7419"/>
      <c r="Q7419" t="s">
        <v>25</v>
      </c>
      <c r="R7419" s="1" t="s">
        <v>11454</v>
      </c>
      <c r="S7419" s="1"/>
      <c r="T7419" s="1" t="s">
        <v>157</v>
      </c>
      <c r="U7419" s="1" t="s">
        <v>158</v>
      </c>
      <c r="V7419" t="s">
        <v>29</v>
      </c>
      <c r="W7419"/>
      <c r="X7419" t="s">
        <v>30</v>
      </c>
    </row>
    <row r="7420" spans="2:24">
      <c r="B7420" s="2" t="s">
        <v>11455</v>
      </c>
      <c r="C7420" s="1">
        <v>6395256746</v>
      </c>
      <c r="D7420" s="1"/>
      <c r="E7420" s="1"/>
      <c r="F7420" s="1"/>
      <c r="G7420" s="1" t="s">
        <v>146</v>
      </c>
      <c r="H7420" s="1" t="s">
        <v>247</v>
      </c>
      <c r="I7420"/>
      <c r="J7420"/>
      <c r="K7420"/>
      <c r="L7420"/>
      <c r="M7420"/>
      <c r="N7420"/>
      <c r="O7420"/>
      <c r="Q7420" t="s">
        <v>25</v>
      </c>
      <c r="R7420" s="1" t="s">
        <v>11456</v>
      </c>
      <c r="S7420" s="1"/>
      <c r="T7420" s="1" t="s">
        <v>1326</v>
      </c>
      <c r="U7420" s="1" t="s">
        <v>28</v>
      </c>
      <c r="V7420" t="s">
        <v>29</v>
      </c>
      <c r="W7420"/>
      <c r="X7420" t="s">
        <v>30</v>
      </c>
    </row>
    <row r="7421" spans="2:24">
      <c r="B7421" s="2" t="s">
        <v>11457</v>
      </c>
      <c r="C7421" s="1">
        <v>9905238600</v>
      </c>
      <c r="D7421" s="1"/>
      <c r="E7421" s="1"/>
      <c r="F7421" s="1"/>
      <c r="G7421" s="1" t="s">
        <v>56</v>
      </c>
      <c r="H7421" s="1" t="s">
        <v>46</v>
      </c>
      <c r="I7421"/>
      <c r="J7421"/>
      <c r="K7421"/>
      <c r="L7421"/>
      <c r="M7421"/>
      <c r="N7421"/>
      <c r="O7421"/>
      <c r="Q7421" t="s">
        <v>25</v>
      </c>
      <c r="R7421" s="1" t="s">
        <v>11458</v>
      </c>
      <c r="S7421" s="1"/>
      <c r="T7421" s="1" t="s">
        <v>849</v>
      </c>
      <c r="U7421" s="1" t="s">
        <v>284</v>
      </c>
      <c r="V7421" t="s">
        <v>29</v>
      </c>
      <c r="W7421"/>
      <c r="X7421" t="s">
        <v>30</v>
      </c>
    </row>
    <row r="7422" spans="2:24">
      <c r="B7422" s="2" t="s">
        <v>11459</v>
      </c>
      <c r="C7422" s="1">
        <v>9405789454</v>
      </c>
      <c r="D7422" s="1"/>
      <c r="E7422" s="1"/>
      <c r="F7422" s="1"/>
      <c r="G7422" s="1" t="s">
        <v>45</v>
      </c>
      <c r="H7422" s="1" t="s">
        <v>46</v>
      </c>
      <c r="I7422"/>
      <c r="J7422"/>
      <c r="K7422"/>
      <c r="L7422"/>
      <c r="M7422"/>
      <c r="N7422"/>
      <c r="O7422"/>
      <c r="Q7422" t="s">
        <v>25</v>
      </c>
      <c r="R7422" s="1" t="s">
        <v>11460</v>
      </c>
      <c r="S7422" s="1"/>
      <c r="T7422" s="1" t="s">
        <v>142</v>
      </c>
      <c r="U7422" s="1" t="s">
        <v>33</v>
      </c>
      <c r="V7422" t="s">
        <v>29</v>
      </c>
      <c r="W7422"/>
      <c r="X7422" t="s">
        <v>30</v>
      </c>
    </row>
    <row r="7423" spans="2:24">
      <c r="B7423" s="2" t="s">
        <v>11461</v>
      </c>
      <c r="C7423" s="1">
        <f>918851529815</f>
        <v>918851529815</v>
      </c>
      <c r="D7423" s="1"/>
      <c r="E7423" s="1"/>
      <c r="F7423" s="1"/>
      <c r="G7423" s="1" t="s">
        <v>45</v>
      </c>
      <c r="H7423" s="1" t="s">
        <v>57</v>
      </c>
      <c r="I7423"/>
      <c r="J7423"/>
      <c r="K7423"/>
      <c r="L7423"/>
      <c r="M7423"/>
      <c r="N7423"/>
      <c r="O7423"/>
      <c r="Q7423" t="s">
        <v>25</v>
      </c>
      <c r="R7423" s="1" t="s">
        <v>11462</v>
      </c>
      <c r="S7423" s="1"/>
      <c r="T7423" s="1" t="s">
        <v>73</v>
      </c>
      <c r="U7423" s="1" t="s">
        <v>53</v>
      </c>
      <c r="V7423" t="s">
        <v>29</v>
      </c>
      <c r="W7423"/>
      <c r="X7423" t="s">
        <v>30</v>
      </c>
    </row>
    <row r="7424" spans="2:24">
      <c r="B7424" s="2" t="s">
        <v>11463</v>
      </c>
      <c r="C7424" s="1">
        <v>8000269671</v>
      </c>
      <c r="D7424" s="1"/>
      <c r="E7424" s="1"/>
      <c r="F7424" s="1"/>
      <c r="G7424" s="1" t="s">
        <v>72</v>
      </c>
      <c r="H7424" s="1" t="s">
        <v>46</v>
      </c>
      <c r="I7424"/>
      <c r="J7424"/>
      <c r="K7424"/>
      <c r="L7424"/>
      <c r="M7424"/>
      <c r="N7424"/>
      <c r="O7424"/>
      <c r="Q7424" t="s">
        <v>25</v>
      </c>
      <c r="R7424" s="1" t="s">
        <v>11464</v>
      </c>
      <c r="S7424" s="1"/>
      <c r="T7424" s="1" t="s">
        <v>950</v>
      </c>
      <c r="U7424" s="1" t="s">
        <v>43</v>
      </c>
      <c r="V7424" t="s">
        <v>29</v>
      </c>
      <c r="W7424"/>
      <c r="X7424" t="s">
        <v>30</v>
      </c>
    </row>
    <row r="7425" spans="2:24">
      <c r="B7425" s="2" t="s">
        <v>11465</v>
      </c>
      <c r="C7425" s="1">
        <v>9999752820</v>
      </c>
      <c r="D7425" s="1"/>
      <c r="E7425" s="1"/>
      <c r="F7425" s="1"/>
      <c r="G7425" s="1" t="s">
        <v>146</v>
      </c>
      <c r="H7425" s="1" t="s">
        <v>331</v>
      </c>
      <c r="I7425"/>
      <c r="J7425"/>
      <c r="K7425"/>
      <c r="L7425"/>
      <c r="M7425"/>
      <c r="N7425"/>
      <c r="O7425"/>
      <c r="Q7425" t="s">
        <v>25</v>
      </c>
      <c r="R7425" s="1" t="s">
        <v>11466</v>
      </c>
      <c r="S7425" s="1"/>
      <c r="T7425" s="1" t="s">
        <v>374</v>
      </c>
      <c r="U7425" s="1" t="s">
        <v>78</v>
      </c>
      <c r="V7425" t="s">
        <v>29</v>
      </c>
      <c r="W7425"/>
      <c r="X7425" t="s">
        <v>30</v>
      </c>
    </row>
    <row r="7426" spans="2:24">
      <c r="B7426" s="2" t="s">
        <v>11467</v>
      </c>
      <c r="C7426" s="1">
        <v>9915389360</v>
      </c>
      <c r="D7426" s="1"/>
      <c r="E7426" s="1"/>
      <c r="F7426" s="1"/>
      <c r="G7426" s="1" t="s">
        <v>230</v>
      </c>
      <c r="H7426" s="1" t="s">
        <v>46</v>
      </c>
      <c r="I7426"/>
      <c r="J7426"/>
      <c r="K7426"/>
      <c r="L7426"/>
      <c r="M7426"/>
      <c r="N7426"/>
      <c r="O7426"/>
      <c r="Q7426" t="s">
        <v>25</v>
      </c>
      <c r="R7426" s="1" t="s">
        <v>11468</v>
      </c>
      <c r="S7426" s="1"/>
      <c r="T7426" s="1" t="s">
        <v>374</v>
      </c>
      <c r="U7426" s="1" t="s">
        <v>78</v>
      </c>
      <c r="V7426" t="s">
        <v>29</v>
      </c>
      <c r="W7426"/>
      <c r="X7426" t="s">
        <v>30</v>
      </c>
    </row>
    <row r="7427" spans="2:24">
      <c r="B7427" s="2" t="s">
        <v>11469</v>
      </c>
      <c r="C7427" s="1">
        <v>9999725574</v>
      </c>
      <c r="D7427" s="1"/>
      <c r="E7427" s="1"/>
      <c r="F7427" s="1"/>
      <c r="G7427" s="1" t="s">
        <v>146</v>
      </c>
      <c r="H7427" s="1" t="s">
        <v>331</v>
      </c>
      <c r="I7427"/>
      <c r="J7427"/>
      <c r="K7427"/>
      <c r="L7427"/>
      <c r="M7427"/>
      <c r="N7427"/>
      <c r="O7427"/>
      <c r="Q7427" t="s">
        <v>25</v>
      </c>
      <c r="R7427" s="1" t="s">
        <v>11470</v>
      </c>
      <c r="S7427" s="1"/>
      <c r="T7427" s="1" t="s">
        <v>4895</v>
      </c>
      <c r="U7427" s="1" t="s">
        <v>477</v>
      </c>
      <c r="V7427" t="s">
        <v>29</v>
      </c>
      <c r="W7427"/>
      <c r="X7427" t="s">
        <v>30</v>
      </c>
    </row>
    <row r="7428" spans="2:24">
      <c r="B7428" s="2" t="s">
        <v>11471</v>
      </c>
      <c r="C7428" s="1">
        <v>9871736692</v>
      </c>
      <c r="D7428" s="1"/>
      <c r="E7428" s="1"/>
      <c r="F7428" s="1"/>
      <c r="G7428" s="1" t="s">
        <v>2849</v>
      </c>
      <c r="H7428" s="1" t="s">
        <v>46</v>
      </c>
      <c r="I7428"/>
      <c r="J7428"/>
      <c r="K7428"/>
      <c r="L7428"/>
      <c r="M7428"/>
      <c r="N7428"/>
      <c r="O7428"/>
      <c r="Q7428" t="s">
        <v>25</v>
      </c>
      <c r="R7428" s="1" t="s">
        <v>11472</v>
      </c>
      <c r="S7428" s="1"/>
      <c r="T7428" s="1" t="s">
        <v>423</v>
      </c>
      <c r="U7428" s="1" t="s">
        <v>28</v>
      </c>
      <c r="V7428" t="s">
        <v>29</v>
      </c>
      <c r="W7428"/>
      <c r="X7428" t="s">
        <v>30</v>
      </c>
    </row>
    <row r="7429" spans="2:24">
      <c r="B7429" s="2" t="s">
        <v>11473</v>
      </c>
      <c r="C7429" s="1">
        <v>9056268550</v>
      </c>
      <c r="D7429" s="1"/>
      <c r="E7429" s="1"/>
      <c r="F7429" s="1"/>
      <c r="G7429" s="1" t="s">
        <v>146</v>
      </c>
      <c r="H7429" s="1" t="s">
        <v>1268</v>
      </c>
      <c r="I7429"/>
      <c r="J7429"/>
      <c r="K7429"/>
      <c r="L7429"/>
      <c r="M7429"/>
      <c r="N7429"/>
      <c r="O7429"/>
      <c r="Q7429" t="s">
        <v>25</v>
      </c>
      <c r="R7429" s="1" t="s">
        <v>11474</v>
      </c>
      <c r="S7429" s="1"/>
      <c r="T7429" s="1" t="s">
        <v>4670</v>
      </c>
      <c r="U7429" s="1" t="s">
        <v>90</v>
      </c>
      <c r="V7429" t="s">
        <v>29</v>
      </c>
      <c r="W7429"/>
      <c r="X7429" t="s">
        <v>30</v>
      </c>
    </row>
    <row r="7430" spans="2:24">
      <c r="B7430" s="2" t="s">
        <v>11475</v>
      </c>
      <c r="C7430" s="1">
        <f>919004945887</f>
        <v>919004945887</v>
      </c>
      <c r="D7430" s="1"/>
      <c r="E7430" s="1"/>
      <c r="F7430" s="1"/>
      <c r="G7430" s="1" t="s">
        <v>45</v>
      </c>
      <c r="H7430" s="1" t="s">
        <v>46</v>
      </c>
      <c r="I7430"/>
      <c r="J7430"/>
      <c r="K7430"/>
      <c r="L7430"/>
      <c r="M7430"/>
      <c r="N7430"/>
      <c r="O7430"/>
      <c r="Q7430" t="s">
        <v>25</v>
      </c>
      <c r="R7430" s="1" t="s">
        <v>11476</v>
      </c>
      <c r="S7430" s="1"/>
      <c r="T7430" s="1" t="s">
        <v>211</v>
      </c>
      <c r="U7430" s="1" t="s">
        <v>33</v>
      </c>
      <c r="V7430" t="s">
        <v>29</v>
      </c>
      <c r="W7430"/>
      <c r="X7430" t="s">
        <v>30</v>
      </c>
    </row>
    <row r="7431" spans="2:24">
      <c r="B7431" s="2" t="s">
        <v>11477</v>
      </c>
      <c r="C7431" s="1">
        <v>9354963122</v>
      </c>
      <c r="D7431" s="1"/>
      <c r="E7431" s="1"/>
      <c r="F7431" s="1"/>
      <c r="G7431" s="1" t="s">
        <v>146</v>
      </c>
      <c r="H7431" s="1" t="s">
        <v>1268</v>
      </c>
      <c r="I7431"/>
      <c r="J7431"/>
      <c r="K7431"/>
      <c r="L7431"/>
      <c r="M7431"/>
      <c r="N7431"/>
      <c r="O7431"/>
      <c r="Q7431" t="s">
        <v>25</v>
      </c>
      <c r="R7431" s="1" t="s">
        <v>11478</v>
      </c>
      <c r="S7431" s="1"/>
      <c r="T7431" s="1" t="s">
        <v>2219</v>
      </c>
      <c r="U7431" s="1" t="s">
        <v>78</v>
      </c>
      <c r="V7431" t="s">
        <v>29</v>
      </c>
      <c r="W7431"/>
      <c r="X7431" t="s">
        <v>30</v>
      </c>
    </row>
    <row r="7432" spans="2:24">
      <c r="B7432" s="2" t="s">
        <v>11479</v>
      </c>
      <c r="C7432" s="1">
        <v>7889049998</v>
      </c>
      <c r="D7432" s="1"/>
      <c r="E7432" s="1"/>
      <c r="F7432" s="1"/>
      <c r="G7432" s="1" t="s">
        <v>146</v>
      </c>
      <c r="H7432" s="1" t="s">
        <v>1268</v>
      </c>
      <c r="I7432"/>
      <c r="J7432"/>
      <c r="K7432"/>
      <c r="L7432"/>
      <c r="M7432"/>
      <c r="N7432"/>
      <c r="O7432"/>
      <c r="Q7432" t="s">
        <v>25</v>
      </c>
      <c r="R7432" s="1" t="s">
        <v>11480</v>
      </c>
      <c r="S7432" s="1"/>
      <c r="T7432" s="1" t="s">
        <v>719</v>
      </c>
      <c r="U7432" s="1" t="s">
        <v>90</v>
      </c>
      <c r="V7432" t="s">
        <v>29</v>
      </c>
      <c r="W7432"/>
      <c r="X7432" t="s">
        <v>30</v>
      </c>
    </row>
    <row r="7433" spans="2:24">
      <c r="B7433" s="2" t="s">
        <v>11481</v>
      </c>
      <c r="C7433" s="1">
        <v>9711546699</v>
      </c>
      <c r="D7433" s="1"/>
      <c r="E7433" s="1"/>
      <c r="F7433" s="1"/>
      <c r="G7433" s="1" t="s">
        <v>146</v>
      </c>
      <c r="H7433" s="1" t="s">
        <v>331</v>
      </c>
      <c r="I7433"/>
      <c r="J7433"/>
      <c r="K7433"/>
      <c r="L7433"/>
      <c r="M7433"/>
      <c r="N7433"/>
      <c r="O7433"/>
      <c r="Q7433" t="s">
        <v>25</v>
      </c>
      <c r="R7433" s="1" t="s">
        <v>11482</v>
      </c>
      <c r="S7433" s="1"/>
      <c r="T7433" s="1" t="s">
        <v>374</v>
      </c>
      <c r="U7433" s="1" t="s">
        <v>78</v>
      </c>
      <c r="V7433" t="s">
        <v>29</v>
      </c>
      <c r="W7433"/>
      <c r="X7433" t="s">
        <v>30</v>
      </c>
    </row>
    <row r="7434" spans="2:24">
      <c r="B7434" s="2" t="s">
        <v>11483</v>
      </c>
      <c r="C7434" s="1">
        <v>9216547003</v>
      </c>
      <c r="D7434" s="1"/>
      <c r="E7434" s="1"/>
      <c r="F7434" s="1"/>
      <c r="G7434" s="1" t="s">
        <v>45</v>
      </c>
      <c r="H7434" s="1" t="s">
        <v>695</v>
      </c>
      <c r="I7434"/>
      <c r="J7434"/>
      <c r="K7434"/>
      <c r="L7434"/>
      <c r="M7434"/>
      <c r="N7434"/>
      <c r="O7434"/>
      <c r="Q7434" t="s">
        <v>25</v>
      </c>
      <c r="R7434" s="1" t="s">
        <v>11484</v>
      </c>
      <c r="S7434" s="1"/>
      <c r="T7434" s="1" t="s">
        <v>678</v>
      </c>
      <c r="U7434" s="1" t="s">
        <v>90</v>
      </c>
      <c r="V7434" t="s">
        <v>29</v>
      </c>
      <c r="W7434"/>
      <c r="X7434" t="s">
        <v>30</v>
      </c>
    </row>
    <row r="7435" spans="2:24">
      <c r="B7435" s="2" t="s">
        <v>11485</v>
      </c>
      <c r="C7435" s="1">
        <v>9423485742</v>
      </c>
      <c r="D7435" s="1"/>
      <c r="E7435" s="1"/>
      <c r="F7435" s="1"/>
      <c r="G7435" s="1" t="s">
        <v>146</v>
      </c>
      <c r="H7435" s="1" t="s">
        <v>1268</v>
      </c>
      <c r="I7435"/>
      <c r="J7435"/>
      <c r="K7435"/>
      <c r="L7435"/>
      <c r="M7435"/>
      <c r="N7435"/>
      <c r="O7435"/>
      <c r="Q7435" t="s">
        <v>25</v>
      </c>
      <c r="R7435" s="1" t="s">
        <v>11486</v>
      </c>
      <c r="S7435" s="1"/>
      <c r="T7435" s="1" t="s">
        <v>1333</v>
      </c>
      <c r="U7435" s="1" t="s">
        <v>33</v>
      </c>
      <c r="V7435" t="s">
        <v>29</v>
      </c>
      <c r="W7435"/>
      <c r="X7435" t="s">
        <v>30</v>
      </c>
    </row>
    <row r="7436" spans="2:24">
      <c r="B7436" s="2" t="s">
        <v>11487</v>
      </c>
      <c r="C7436" s="1">
        <v>9558360429</v>
      </c>
      <c r="D7436" s="1"/>
      <c r="E7436" s="1"/>
      <c r="F7436" s="1"/>
      <c r="G7436" s="1" t="s">
        <v>45</v>
      </c>
      <c r="H7436" s="1" t="s">
        <v>247</v>
      </c>
      <c r="I7436"/>
      <c r="J7436"/>
      <c r="K7436"/>
      <c r="L7436"/>
      <c r="M7436"/>
      <c r="N7436"/>
      <c r="O7436"/>
      <c r="Q7436" t="s">
        <v>25</v>
      </c>
      <c r="R7436" s="1" t="s">
        <v>11488</v>
      </c>
      <c r="S7436" s="1"/>
      <c r="T7436" s="1" t="s">
        <v>305</v>
      </c>
      <c r="U7436" s="1" t="s">
        <v>33</v>
      </c>
      <c r="V7436" t="s">
        <v>29</v>
      </c>
      <c r="W7436"/>
      <c r="X7436" t="s">
        <v>30</v>
      </c>
    </row>
    <row r="7437" spans="2:24">
      <c r="B7437" s="2" t="s">
        <v>11489</v>
      </c>
      <c r="C7437" s="1">
        <v>9423146046</v>
      </c>
      <c r="D7437" s="1"/>
      <c r="E7437" s="1"/>
      <c r="F7437" s="1"/>
      <c r="G7437" s="1" t="s">
        <v>146</v>
      </c>
      <c r="H7437" s="1" t="s">
        <v>331</v>
      </c>
      <c r="I7437"/>
      <c r="J7437"/>
      <c r="K7437"/>
      <c r="L7437"/>
      <c r="M7437"/>
      <c r="N7437"/>
      <c r="O7437"/>
      <c r="Q7437" t="s">
        <v>25</v>
      </c>
      <c r="R7437" s="1" t="s">
        <v>11490</v>
      </c>
      <c r="S7437" s="1"/>
      <c r="T7437" s="1" t="s">
        <v>2960</v>
      </c>
      <c r="U7437" s="1" t="s">
        <v>33</v>
      </c>
      <c r="V7437" t="s">
        <v>29</v>
      </c>
      <c r="W7437"/>
      <c r="X7437" t="s">
        <v>30</v>
      </c>
    </row>
    <row r="7438" spans="2:24">
      <c r="B7438" s="2" t="s">
        <v>11491</v>
      </c>
      <c r="C7438" s="1">
        <v>8398823369</v>
      </c>
      <c r="D7438" s="1"/>
      <c r="E7438" s="1"/>
      <c r="F7438" s="1"/>
      <c r="G7438" s="1" t="s">
        <v>146</v>
      </c>
      <c r="H7438" s="1" t="s">
        <v>695</v>
      </c>
      <c r="I7438"/>
      <c r="J7438"/>
      <c r="K7438"/>
      <c r="L7438"/>
      <c r="M7438"/>
      <c r="N7438"/>
      <c r="O7438"/>
      <c r="Q7438" t="s">
        <v>25</v>
      </c>
      <c r="R7438" s="1" t="s">
        <v>11492</v>
      </c>
      <c r="S7438" s="1"/>
      <c r="T7438" s="1" t="s">
        <v>575</v>
      </c>
      <c r="U7438" s="1" t="s">
        <v>78</v>
      </c>
      <c r="V7438" t="s">
        <v>29</v>
      </c>
      <c r="W7438"/>
      <c r="X7438" t="s">
        <v>30</v>
      </c>
    </row>
    <row r="7439" spans="2:24">
      <c r="B7439" s="2" t="s">
        <v>11493</v>
      </c>
      <c r="C7439" s="1">
        <v>9352500759</v>
      </c>
      <c r="D7439" s="1"/>
      <c r="E7439" s="1"/>
      <c r="F7439" s="1"/>
      <c r="G7439" s="1" t="s">
        <v>146</v>
      </c>
      <c r="H7439" s="1" t="s">
        <v>247</v>
      </c>
      <c r="I7439"/>
      <c r="J7439"/>
      <c r="K7439"/>
      <c r="L7439"/>
      <c r="M7439"/>
      <c r="N7439"/>
      <c r="O7439"/>
      <c r="Q7439" t="s">
        <v>25</v>
      </c>
      <c r="R7439" s="1" t="s">
        <v>11494</v>
      </c>
      <c r="S7439" s="1"/>
      <c r="T7439" s="1" t="s">
        <v>950</v>
      </c>
      <c r="U7439" s="1" t="s">
        <v>43</v>
      </c>
      <c r="V7439" t="s">
        <v>29</v>
      </c>
      <c r="W7439"/>
      <c r="X7439" t="s">
        <v>30</v>
      </c>
    </row>
    <row r="7440" spans="2:24">
      <c r="B7440" s="2" t="s">
        <v>11495</v>
      </c>
      <c r="C7440" s="1">
        <v>9837639180</v>
      </c>
      <c r="D7440" s="1"/>
      <c r="E7440" s="1"/>
      <c r="F7440" s="1"/>
      <c r="G7440" s="1" t="s">
        <v>146</v>
      </c>
      <c r="H7440" s="1" t="s">
        <v>247</v>
      </c>
      <c r="I7440"/>
      <c r="J7440"/>
      <c r="K7440"/>
      <c r="L7440"/>
      <c r="M7440"/>
      <c r="N7440"/>
      <c r="O7440"/>
      <c r="Q7440" t="s">
        <v>25</v>
      </c>
      <c r="R7440" s="1" t="s">
        <v>11496</v>
      </c>
      <c r="S7440" s="1"/>
      <c r="T7440" s="1" t="s">
        <v>81</v>
      </c>
      <c r="U7440" s="1" t="s">
        <v>28</v>
      </c>
      <c r="V7440" t="s">
        <v>29</v>
      </c>
      <c r="W7440"/>
      <c r="X7440" t="s">
        <v>30</v>
      </c>
    </row>
    <row r="7441" spans="2:24">
      <c r="B7441" s="2" t="s">
        <v>11497</v>
      </c>
      <c r="C7441" s="1">
        <v>9780698855</v>
      </c>
      <c r="D7441" s="1"/>
      <c r="E7441" s="1"/>
      <c r="F7441" s="1"/>
      <c r="G7441" s="1" t="s">
        <v>146</v>
      </c>
      <c r="H7441" s="1" t="s">
        <v>1268</v>
      </c>
      <c r="I7441"/>
      <c r="J7441"/>
      <c r="K7441"/>
      <c r="L7441"/>
      <c r="M7441"/>
      <c r="N7441"/>
      <c r="O7441"/>
      <c r="Q7441" t="s">
        <v>25</v>
      </c>
      <c r="R7441" s="1"/>
      <c r="S7441" s="1"/>
      <c r="T7441" s="1" t="s">
        <v>817</v>
      </c>
      <c r="U7441" s="1" t="s">
        <v>90</v>
      </c>
      <c r="V7441" t="s">
        <v>29</v>
      </c>
      <c r="W7441"/>
      <c r="X7441" t="s">
        <v>30</v>
      </c>
    </row>
    <row r="7442" spans="2:24">
      <c r="B7442" s="2" t="s">
        <v>11498</v>
      </c>
      <c r="C7442" s="1">
        <v>9811020083</v>
      </c>
      <c r="D7442" s="1"/>
      <c r="E7442" s="1"/>
      <c r="F7442" s="1"/>
      <c r="G7442" s="1" t="s">
        <v>146</v>
      </c>
      <c r="H7442" s="1" t="s">
        <v>695</v>
      </c>
      <c r="I7442"/>
      <c r="J7442"/>
      <c r="K7442"/>
      <c r="L7442"/>
      <c r="M7442"/>
      <c r="N7442"/>
      <c r="O7442"/>
      <c r="Q7442" t="s">
        <v>25</v>
      </c>
      <c r="R7442" s="1" t="s">
        <v>11499</v>
      </c>
      <c r="S7442" s="1"/>
      <c r="T7442" s="1" t="s">
        <v>39</v>
      </c>
      <c r="U7442" s="1" t="s">
        <v>28</v>
      </c>
      <c r="V7442" t="s">
        <v>29</v>
      </c>
      <c r="W7442"/>
      <c r="X7442" t="s">
        <v>30</v>
      </c>
    </row>
    <row r="7443" spans="2:24">
      <c r="B7443" s="2" t="s">
        <v>11500</v>
      </c>
      <c r="C7443" s="1">
        <v>8882260033</v>
      </c>
      <c r="D7443" s="1"/>
      <c r="E7443" s="1"/>
      <c r="F7443" s="1"/>
      <c r="G7443" s="1" t="s">
        <v>146</v>
      </c>
      <c r="H7443" s="1" t="s">
        <v>331</v>
      </c>
      <c r="I7443"/>
      <c r="J7443"/>
      <c r="K7443"/>
      <c r="L7443"/>
      <c r="M7443"/>
      <c r="N7443"/>
      <c r="O7443"/>
      <c r="Q7443" t="s">
        <v>25</v>
      </c>
      <c r="R7443" s="1" t="s">
        <v>11501</v>
      </c>
      <c r="S7443" s="1"/>
      <c r="T7443" s="1" t="s">
        <v>73</v>
      </c>
      <c r="U7443" s="1" t="s">
        <v>53</v>
      </c>
      <c r="V7443" t="s">
        <v>29</v>
      </c>
      <c r="W7443"/>
      <c r="X7443" t="s">
        <v>30</v>
      </c>
    </row>
    <row r="7444" spans="2:24">
      <c r="B7444" s="2" t="s">
        <v>11502</v>
      </c>
      <c r="C7444" s="1">
        <v>9567154073</v>
      </c>
      <c r="D7444" s="1"/>
      <c r="E7444" s="1"/>
      <c r="F7444" s="1"/>
      <c r="G7444" s="1" t="s">
        <v>45</v>
      </c>
      <c r="H7444" s="1" t="s">
        <v>247</v>
      </c>
      <c r="I7444"/>
      <c r="J7444"/>
      <c r="K7444"/>
      <c r="L7444"/>
      <c r="M7444"/>
      <c r="N7444"/>
      <c r="O7444"/>
      <c r="Q7444" t="s">
        <v>25</v>
      </c>
      <c r="R7444" s="1" t="s">
        <v>11503</v>
      </c>
      <c r="S7444" s="1"/>
      <c r="T7444" s="1" t="s">
        <v>792</v>
      </c>
      <c r="U7444" s="1" t="s">
        <v>60</v>
      </c>
      <c r="V7444" t="s">
        <v>29</v>
      </c>
      <c r="W7444"/>
      <c r="X7444" t="s">
        <v>30</v>
      </c>
    </row>
    <row r="7445" spans="2:24">
      <c r="B7445" s="2" t="s">
        <v>11504</v>
      </c>
      <c r="C7445" s="1">
        <v>9829298383</v>
      </c>
      <c r="D7445" s="1"/>
      <c r="E7445" s="1"/>
      <c r="F7445" s="1"/>
      <c r="G7445" s="1" t="s">
        <v>146</v>
      </c>
      <c r="H7445" s="1" t="s">
        <v>247</v>
      </c>
      <c r="I7445"/>
      <c r="J7445"/>
      <c r="K7445"/>
      <c r="L7445"/>
      <c r="M7445"/>
      <c r="N7445"/>
      <c r="O7445"/>
      <c r="Q7445" t="s">
        <v>25</v>
      </c>
      <c r="R7445" s="1"/>
      <c r="S7445" s="1"/>
      <c r="T7445" s="1" t="s">
        <v>908</v>
      </c>
      <c r="U7445" s="1" t="s">
        <v>43</v>
      </c>
      <c r="V7445" t="s">
        <v>29</v>
      </c>
      <c r="W7445"/>
      <c r="X7445" t="s">
        <v>30</v>
      </c>
    </row>
    <row r="7446" spans="2:24">
      <c r="B7446" s="2" t="s">
        <v>11505</v>
      </c>
      <c r="C7446" s="1">
        <v>9650039257</v>
      </c>
      <c r="D7446" s="1"/>
      <c r="E7446" s="1"/>
      <c r="F7446" s="1"/>
      <c r="G7446" s="1" t="s">
        <v>45</v>
      </c>
      <c r="H7446" s="1" t="s">
        <v>46</v>
      </c>
      <c r="I7446"/>
      <c r="J7446"/>
      <c r="K7446"/>
      <c r="L7446"/>
      <c r="M7446"/>
      <c r="N7446"/>
      <c r="O7446"/>
      <c r="Q7446" t="s">
        <v>25</v>
      </c>
      <c r="R7446" s="1" t="s">
        <v>11506</v>
      </c>
      <c r="S7446" s="1"/>
      <c r="T7446" s="1" t="s">
        <v>39</v>
      </c>
      <c r="U7446" s="1" t="s">
        <v>28</v>
      </c>
      <c r="V7446" t="s">
        <v>29</v>
      </c>
      <c r="W7446"/>
      <c r="X7446" t="s">
        <v>30</v>
      </c>
    </row>
    <row r="7447" spans="2:24">
      <c r="B7447" s="2" t="s">
        <v>11507</v>
      </c>
      <c r="C7447" s="1">
        <v>9358398046</v>
      </c>
      <c r="D7447" s="1"/>
      <c r="E7447" s="1"/>
      <c r="F7447" s="1"/>
      <c r="G7447" s="1" t="s">
        <v>146</v>
      </c>
      <c r="H7447" s="1" t="s">
        <v>1268</v>
      </c>
      <c r="I7447"/>
      <c r="J7447"/>
      <c r="K7447"/>
      <c r="L7447"/>
      <c r="M7447"/>
      <c r="N7447"/>
      <c r="O7447"/>
      <c r="Q7447" t="s">
        <v>25</v>
      </c>
      <c r="R7447" s="1" t="s">
        <v>11508</v>
      </c>
      <c r="S7447" s="1"/>
      <c r="T7447" s="1" t="s">
        <v>1191</v>
      </c>
      <c r="U7447" s="1" t="s">
        <v>289</v>
      </c>
      <c r="V7447" t="s">
        <v>29</v>
      </c>
      <c r="W7447"/>
      <c r="X7447" t="s">
        <v>30</v>
      </c>
    </row>
    <row r="7448" spans="2:24">
      <c r="B7448" s="2" t="s">
        <v>11509</v>
      </c>
      <c r="C7448" s="1">
        <v>8868947072</v>
      </c>
      <c r="D7448" s="1"/>
      <c r="E7448" s="1"/>
      <c r="F7448" s="1"/>
      <c r="G7448" s="1" t="s">
        <v>146</v>
      </c>
      <c r="H7448" s="1" t="s">
        <v>247</v>
      </c>
      <c r="I7448"/>
      <c r="J7448"/>
      <c r="K7448"/>
      <c r="L7448"/>
      <c r="M7448"/>
      <c r="N7448"/>
      <c r="O7448"/>
      <c r="Q7448" t="s">
        <v>25</v>
      </c>
      <c r="R7448" s="1" t="s">
        <v>11510</v>
      </c>
      <c r="S7448" s="1"/>
      <c r="T7448" s="1" t="s">
        <v>1326</v>
      </c>
      <c r="U7448" s="1" t="s">
        <v>28</v>
      </c>
      <c r="V7448" t="s">
        <v>29</v>
      </c>
      <c r="W7448"/>
      <c r="X7448" t="s">
        <v>30</v>
      </c>
    </row>
    <row r="7449" spans="2:24">
      <c r="B7449" s="2" t="s">
        <v>11511</v>
      </c>
      <c r="C7449" s="1">
        <v>8375069229</v>
      </c>
      <c r="D7449" s="1"/>
      <c r="E7449" s="1"/>
      <c r="F7449" s="1"/>
      <c r="G7449" s="1" t="s">
        <v>146</v>
      </c>
      <c r="H7449" s="1" t="s">
        <v>331</v>
      </c>
      <c r="I7449"/>
      <c r="J7449"/>
      <c r="K7449"/>
      <c r="L7449"/>
      <c r="M7449"/>
      <c r="N7449"/>
      <c r="O7449"/>
      <c r="Q7449" t="s">
        <v>25</v>
      </c>
      <c r="R7449" s="1" t="s">
        <v>11512</v>
      </c>
      <c r="S7449" s="1"/>
      <c r="T7449" s="1" t="s">
        <v>594</v>
      </c>
      <c r="U7449" s="1" t="s">
        <v>53</v>
      </c>
      <c r="V7449" t="s">
        <v>29</v>
      </c>
      <c r="W7449"/>
      <c r="X7449" t="s">
        <v>30</v>
      </c>
    </row>
    <row r="7450" spans="2:24">
      <c r="B7450" s="2" t="s">
        <v>11513</v>
      </c>
      <c r="C7450" s="1">
        <v>9746705839</v>
      </c>
      <c r="D7450" s="1"/>
      <c r="E7450" s="1"/>
      <c r="F7450" s="1"/>
      <c r="G7450" s="1" t="s">
        <v>45</v>
      </c>
      <c r="H7450" s="1" t="s">
        <v>1268</v>
      </c>
      <c r="I7450"/>
      <c r="J7450"/>
      <c r="K7450"/>
      <c r="L7450"/>
      <c r="M7450"/>
      <c r="N7450"/>
      <c r="O7450"/>
      <c r="Q7450" t="s">
        <v>25</v>
      </c>
      <c r="R7450" s="1" t="s">
        <v>11514</v>
      </c>
      <c r="S7450" s="1"/>
      <c r="T7450" s="1" t="s">
        <v>2964</v>
      </c>
      <c r="U7450" s="1" t="s">
        <v>102</v>
      </c>
      <c r="V7450" t="s">
        <v>29</v>
      </c>
      <c r="W7450"/>
      <c r="X7450" t="s">
        <v>30</v>
      </c>
    </row>
    <row r="7451" spans="2:24">
      <c r="B7451" s="2" t="s">
        <v>11515</v>
      </c>
      <c r="C7451" s="1">
        <f>917779025413</f>
        <v>917779025413</v>
      </c>
      <c r="D7451" s="1"/>
      <c r="E7451" s="1"/>
      <c r="F7451" s="1"/>
      <c r="G7451" s="1" t="s">
        <v>230</v>
      </c>
      <c r="H7451" s="1" t="s">
        <v>331</v>
      </c>
      <c r="I7451"/>
      <c r="J7451"/>
      <c r="K7451"/>
      <c r="L7451"/>
      <c r="M7451"/>
      <c r="N7451"/>
      <c r="O7451"/>
      <c r="Q7451" t="s">
        <v>25</v>
      </c>
      <c r="R7451" s="1" t="s">
        <v>11516</v>
      </c>
      <c r="S7451" s="1"/>
      <c r="T7451" s="1" t="s">
        <v>1644</v>
      </c>
      <c r="U7451" s="1" t="s">
        <v>116</v>
      </c>
      <c r="V7451" t="s">
        <v>29</v>
      </c>
      <c r="W7451"/>
      <c r="X7451" t="s">
        <v>30</v>
      </c>
    </row>
    <row r="7452" spans="2:24">
      <c r="B7452" s="2" t="s">
        <v>11517</v>
      </c>
      <c r="C7452" s="1">
        <v>7005908472</v>
      </c>
      <c r="D7452" s="1"/>
      <c r="E7452" s="1"/>
      <c r="F7452" s="1"/>
      <c r="G7452" s="1" t="s">
        <v>146</v>
      </c>
      <c r="H7452" s="1" t="s">
        <v>695</v>
      </c>
      <c r="I7452"/>
      <c r="J7452"/>
      <c r="K7452"/>
      <c r="L7452"/>
      <c r="M7452"/>
      <c r="N7452"/>
      <c r="O7452"/>
      <c r="Q7452" t="s">
        <v>25</v>
      </c>
      <c r="R7452" s="1" t="s">
        <v>11518</v>
      </c>
      <c r="S7452" s="1"/>
      <c r="T7452" s="1" t="s">
        <v>1478</v>
      </c>
      <c r="U7452" s="1" t="s">
        <v>1479</v>
      </c>
      <c r="V7452" t="s">
        <v>29</v>
      </c>
      <c r="W7452"/>
      <c r="X7452" t="s">
        <v>30</v>
      </c>
    </row>
    <row r="7453" spans="2:24">
      <c r="B7453" s="2" t="s">
        <v>11519</v>
      </c>
      <c r="C7453" s="1">
        <v>9315200100</v>
      </c>
      <c r="D7453" s="1"/>
      <c r="E7453" s="1"/>
      <c r="F7453" s="1"/>
      <c r="G7453" s="1" t="s">
        <v>146</v>
      </c>
      <c r="H7453" s="1" t="s">
        <v>247</v>
      </c>
      <c r="I7453"/>
      <c r="J7453"/>
      <c r="K7453"/>
      <c r="L7453"/>
      <c r="M7453"/>
      <c r="N7453"/>
      <c r="O7453"/>
      <c r="Q7453" t="s">
        <v>25</v>
      </c>
      <c r="R7453" s="1" t="s">
        <v>11520</v>
      </c>
      <c r="S7453" s="1"/>
      <c r="T7453" s="1" t="s">
        <v>746</v>
      </c>
      <c r="U7453" s="1" t="s">
        <v>78</v>
      </c>
      <c r="V7453" t="s">
        <v>29</v>
      </c>
      <c r="W7453"/>
      <c r="X7453" t="s">
        <v>30</v>
      </c>
    </row>
    <row r="7454" spans="2:24">
      <c r="B7454" s="2" t="s">
        <v>11521</v>
      </c>
      <c r="C7454" s="1">
        <v>7060033256</v>
      </c>
      <c r="D7454" s="1"/>
      <c r="E7454" s="1"/>
      <c r="F7454" s="1"/>
      <c r="G7454" s="1" t="s">
        <v>146</v>
      </c>
      <c r="H7454" s="1" t="s">
        <v>695</v>
      </c>
      <c r="I7454"/>
      <c r="J7454"/>
      <c r="K7454"/>
      <c r="L7454"/>
      <c r="M7454"/>
      <c r="N7454"/>
      <c r="O7454"/>
      <c r="Q7454" t="s">
        <v>25</v>
      </c>
      <c r="R7454" s="1" t="s">
        <v>11522</v>
      </c>
      <c r="S7454" s="1"/>
      <c r="T7454" s="1" t="s">
        <v>3017</v>
      </c>
      <c r="U7454" s="1" t="s">
        <v>28</v>
      </c>
      <c r="V7454" t="s">
        <v>29</v>
      </c>
      <c r="W7454"/>
      <c r="X7454" t="s">
        <v>30</v>
      </c>
    </row>
    <row r="7455" spans="2:24">
      <c r="B7455" s="2" t="s">
        <v>11523</v>
      </c>
      <c r="C7455" s="1">
        <v>8130200203</v>
      </c>
      <c r="D7455" s="1"/>
      <c r="E7455" s="1"/>
      <c r="F7455" s="1"/>
      <c r="G7455" s="1" t="s">
        <v>146</v>
      </c>
      <c r="H7455" s="1" t="s">
        <v>247</v>
      </c>
      <c r="I7455"/>
      <c r="J7455"/>
      <c r="K7455"/>
      <c r="L7455"/>
      <c r="M7455"/>
      <c r="N7455"/>
      <c r="O7455"/>
      <c r="Q7455" t="s">
        <v>25</v>
      </c>
      <c r="R7455" s="1" t="s">
        <v>11524</v>
      </c>
      <c r="S7455" s="1"/>
      <c r="T7455" s="1" t="s">
        <v>2870</v>
      </c>
      <c r="U7455" s="1" t="s">
        <v>78</v>
      </c>
      <c r="V7455" t="s">
        <v>29</v>
      </c>
      <c r="W7455"/>
      <c r="X7455" t="s">
        <v>30</v>
      </c>
    </row>
    <row r="7456" spans="2:24">
      <c r="B7456" s="2" t="s">
        <v>11525</v>
      </c>
      <c r="C7456" s="1">
        <v>7988359202</v>
      </c>
      <c r="D7456" s="1"/>
      <c r="E7456" s="1"/>
      <c r="F7456" s="1"/>
      <c r="G7456" s="1" t="s">
        <v>146</v>
      </c>
      <c r="H7456" s="1" t="s">
        <v>247</v>
      </c>
      <c r="I7456"/>
      <c r="J7456"/>
      <c r="K7456"/>
      <c r="L7456"/>
      <c r="M7456"/>
      <c r="N7456"/>
      <c r="O7456"/>
      <c r="Q7456" t="s">
        <v>25</v>
      </c>
      <c r="R7456" s="1" t="s">
        <v>11526</v>
      </c>
      <c r="S7456" s="1"/>
      <c r="T7456" s="1" t="s">
        <v>7616</v>
      </c>
      <c r="U7456" s="1" t="s">
        <v>477</v>
      </c>
      <c r="V7456" t="s">
        <v>29</v>
      </c>
      <c r="W7456"/>
      <c r="X7456" t="s">
        <v>30</v>
      </c>
    </row>
    <row r="7457" spans="2:24">
      <c r="B7457" s="2" t="s">
        <v>11527</v>
      </c>
      <c r="C7457" s="1">
        <v>7047195058</v>
      </c>
      <c r="D7457" s="1"/>
      <c r="E7457" s="1"/>
      <c r="F7457" s="1"/>
      <c r="G7457" s="1" t="s">
        <v>146</v>
      </c>
      <c r="H7457" s="1" t="s">
        <v>247</v>
      </c>
      <c r="I7457"/>
      <c r="J7457"/>
      <c r="K7457"/>
      <c r="L7457"/>
      <c r="M7457"/>
      <c r="N7457"/>
      <c r="O7457"/>
      <c r="Q7457" t="s">
        <v>25</v>
      </c>
      <c r="R7457" s="1" t="s">
        <v>11528</v>
      </c>
      <c r="S7457" s="1"/>
      <c r="T7457" s="1" t="s">
        <v>11529</v>
      </c>
      <c r="U7457" s="1" t="s">
        <v>28</v>
      </c>
      <c r="V7457" t="s">
        <v>29</v>
      </c>
      <c r="W7457"/>
      <c r="X7457" t="s">
        <v>30</v>
      </c>
    </row>
    <row r="7458" spans="2:24">
      <c r="B7458" s="2" t="s">
        <v>11530</v>
      </c>
      <c r="C7458" s="1">
        <v>9813219963</v>
      </c>
      <c r="D7458" s="1"/>
      <c r="E7458" s="1"/>
      <c r="F7458" s="1"/>
      <c r="G7458" s="1" t="s">
        <v>146</v>
      </c>
      <c r="H7458" s="1" t="s">
        <v>247</v>
      </c>
      <c r="I7458"/>
      <c r="J7458"/>
      <c r="K7458"/>
      <c r="L7458"/>
      <c r="M7458"/>
      <c r="N7458"/>
      <c r="O7458"/>
      <c r="Q7458" t="s">
        <v>25</v>
      </c>
      <c r="R7458" s="1" t="s">
        <v>11531</v>
      </c>
      <c r="S7458" s="1"/>
      <c r="T7458" s="1" t="s">
        <v>4319</v>
      </c>
      <c r="U7458" s="1" t="s">
        <v>78</v>
      </c>
      <c r="V7458" t="s">
        <v>29</v>
      </c>
      <c r="W7458"/>
      <c r="X7458" t="s">
        <v>30</v>
      </c>
    </row>
    <row r="7459" spans="2:24">
      <c r="B7459" s="2" t="s">
        <v>11532</v>
      </c>
      <c r="C7459" s="1">
        <v>9512257022</v>
      </c>
      <c r="D7459" s="1"/>
      <c r="E7459" s="1"/>
      <c r="F7459" s="1"/>
      <c r="G7459" s="1" t="s">
        <v>146</v>
      </c>
      <c r="H7459" s="1" t="s">
        <v>247</v>
      </c>
      <c r="I7459"/>
      <c r="J7459"/>
      <c r="K7459"/>
      <c r="L7459"/>
      <c r="M7459"/>
      <c r="N7459"/>
      <c r="O7459"/>
      <c r="Q7459" t="s">
        <v>25</v>
      </c>
      <c r="R7459" s="1" t="s">
        <v>11533</v>
      </c>
      <c r="S7459" s="1"/>
      <c r="T7459" s="1" t="s">
        <v>115</v>
      </c>
      <c r="U7459" s="1" t="s">
        <v>116</v>
      </c>
      <c r="V7459" t="s">
        <v>29</v>
      </c>
      <c r="W7459"/>
      <c r="X7459" t="s">
        <v>30</v>
      </c>
    </row>
    <row r="7460" spans="2:24">
      <c r="B7460" s="2" t="s">
        <v>11534</v>
      </c>
      <c r="C7460" s="1">
        <v>9919164856</v>
      </c>
      <c r="D7460" s="1"/>
      <c r="E7460" s="1"/>
      <c r="F7460" s="1"/>
      <c r="G7460" s="1" t="s">
        <v>146</v>
      </c>
      <c r="H7460" s="1" t="s">
        <v>695</v>
      </c>
      <c r="I7460"/>
      <c r="J7460"/>
      <c r="K7460"/>
      <c r="L7460"/>
      <c r="M7460"/>
      <c r="N7460"/>
      <c r="O7460"/>
      <c r="Q7460" t="s">
        <v>25</v>
      </c>
      <c r="R7460" s="1" t="s">
        <v>11535</v>
      </c>
      <c r="S7460" s="1"/>
      <c r="T7460" s="1" t="s">
        <v>3870</v>
      </c>
      <c r="U7460" s="1" t="s">
        <v>28</v>
      </c>
      <c r="V7460" t="s">
        <v>29</v>
      </c>
      <c r="W7460"/>
      <c r="X7460" t="s">
        <v>30</v>
      </c>
    </row>
    <row r="7461" spans="2:24">
      <c r="B7461" s="2" t="s">
        <v>11536</v>
      </c>
      <c r="C7461" s="1">
        <v>9315163850</v>
      </c>
      <c r="D7461" s="1"/>
      <c r="E7461" s="1"/>
      <c r="F7461" s="1"/>
      <c r="G7461" s="1" t="s">
        <v>45</v>
      </c>
      <c r="H7461" s="1" t="s">
        <v>46</v>
      </c>
      <c r="I7461"/>
      <c r="J7461"/>
      <c r="K7461"/>
      <c r="L7461"/>
      <c r="M7461"/>
      <c r="N7461"/>
      <c r="O7461"/>
      <c r="Q7461" t="s">
        <v>25</v>
      </c>
      <c r="R7461" s="1" t="s">
        <v>11537</v>
      </c>
      <c r="S7461" s="1"/>
      <c r="T7461" s="1" t="s">
        <v>423</v>
      </c>
      <c r="U7461" s="1" t="s">
        <v>28</v>
      </c>
      <c r="V7461" t="s">
        <v>29</v>
      </c>
      <c r="W7461"/>
      <c r="X7461" t="s">
        <v>30</v>
      </c>
    </row>
    <row r="7462" spans="2:24">
      <c r="B7462" s="2" t="s">
        <v>11538</v>
      </c>
      <c r="C7462" s="1">
        <v>9267678427</v>
      </c>
      <c r="D7462" s="1"/>
      <c r="E7462" s="1"/>
      <c r="F7462" s="1"/>
      <c r="G7462" s="1" t="s">
        <v>146</v>
      </c>
      <c r="H7462" s="1" t="s">
        <v>247</v>
      </c>
      <c r="I7462"/>
      <c r="J7462"/>
      <c r="K7462"/>
      <c r="L7462"/>
      <c r="M7462"/>
      <c r="N7462"/>
      <c r="O7462"/>
      <c r="Q7462" t="s">
        <v>25</v>
      </c>
      <c r="R7462" s="1"/>
      <c r="S7462" s="1"/>
      <c r="T7462" s="1" t="s">
        <v>81</v>
      </c>
      <c r="U7462" s="1" t="s">
        <v>28</v>
      </c>
      <c r="V7462" t="s">
        <v>29</v>
      </c>
      <c r="W7462"/>
      <c r="X7462" t="s">
        <v>30</v>
      </c>
    </row>
    <row r="7463" spans="2:24">
      <c r="B7463" s="2" t="s">
        <v>11539</v>
      </c>
      <c r="C7463" s="1">
        <v>9175666000</v>
      </c>
      <c r="D7463" s="1"/>
      <c r="E7463" s="1"/>
      <c r="F7463" s="1"/>
      <c r="G7463" s="1" t="s">
        <v>146</v>
      </c>
      <c r="H7463" s="1" t="s">
        <v>247</v>
      </c>
      <c r="I7463"/>
      <c r="J7463"/>
      <c r="K7463"/>
      <c r="L7463"/>
      <c r="M7463"/>
      <c r="N7463"/>
      <c r="O7463"/>
      <c r="Q7463" t="s">
        <v>25</v>
      </c>
      <c r="R7463" s="1" t="s">
        <v>11540</v>
      </c>
      <c r="S7463" s="1"/>
      <c r="T7463" s="1" t="s">
        <v>11541</v>
      </c>
      <c r="U7463" s="1" t="s">
        <v>33</v>
      </c>
      <c r="V7463" t="s">
        <v>29</v>
      </c>
      <c r="W7463"/>
      <c r="X7463" t="s">
        <v>30</v>
      </c>
    </row>
    <row r="7464" spans="2:24">
      <c r="B7464" s="2" t="s">
        <v>11542</v>
      </c>
      <c r="C7464" s="1">
        <v>6353640076</v>
      </c>
      <c r="D7464" s="1"/>
      <c r="E7464" s="1"/>
      <c r="F7464" s="1"/>
      <c r="G7464" s="1" t="s">
        <v>146</v>
      </c>
      <c r="H7464" s="1" t="s">
        <v>695</v>
      </c>
      <c r="I7464"/>
      <c r="J7464"/>
      <c r="K7464"/>
      <c r="L7464"/>
      <c r="M7464"/>
      <c r="N7464"/>
      <c r="O7464"/>
      <c r="Q7464" t="s">
        <v>25</v>
      </c>
      <c r="R7464" s="1" t="s">
        <v>11543</v>
      </c>
      <c r="S7464" s="1"/>
      <c r="T7464" s="1" t="s">
        <v>3961</v>
      </c>
      <c r="U7464" s="1" t="s">
        <v>116</v>
      </c>
      <c r="V7464" t="s">
        <v>29</v>
      </c>
      <c r="W7464"/>
      <c r="X7464" t="s">
        <v>30</v>
      </c>
    </row>
    <row r="7465" spans="2:24">
      <c r="B7465" s="2" t="s">
        <v>11544</v>
      </c>
      <c r="C7465" s="1">
        <v>9113586883</v>
      </c>
      <c r="D7465" s="1"/>
      <c r="E7465" s="1"/>
      <c r="F7465" s="1"/>
      <c r="G7465" s="1" t="s">
        <v>915</v>
      </c>
      <c r="H7465" s="1" t="s">
        <v>46</v>
      </c>
      <c r="I7465"/>
      <c r="J7465"/>
      <c r="K7465"/>
      <c r="L7465"/>
      <c r="M7465"/>
      <c r="N7465"/>
      <c r="O7465"/>
      <c r="Q7465" t="s">
        <v>25</v>
      </c>
      <c r="R7465" s="1" t="s">
        <v>11545</v>
      </c>
      <c r="S7465" s="1"/>
      <c r="T7465" s="1" t="s">
        <v>232</v>
      </c>
      <c r="U7465" s="1" t="s">
        <v>78</v>
      </c>
      <c r="V7465" t="s">
        <v>29</v>
      </c>
      <c r="W7465"/>
      <c r="X7465" t="s">
        <v>30</v>
      </c>
    </row>
    <row r="7466" spans="2:24">
      <c r="B7466" s="2" t="s">
        <v>11546</v>
      </c>
      <c r="C7466" s="1">
        <v>9999605440</v>
      </c>
      <c r="D7466" s="1"/>
      <c r="E7466" s="1"/>
      <c r="F7466" s="1"/>
      <c r="G7466" s="1" t="s">
        <v>146</v>
      </c>
      <c r="H7466" s="1" t="s">
        <v>331</v>
      </c>
      <c r="I7466"/>
      <c r="J7466"/>
      <c r="K7466"/>
      <c r="L7466"/>
      <c r="M7466"/>
      <c r="N7466"/>
      <c r="O7466"/>
      <c r="Q7466" t="s">
        <v>25</v>
      </c>
      <c r="R7466" s="1" t="s">
        <v>11547</v>
      </c>
      <c r="S7466" s="1"/>
      <c r="T7466" s="1" t="s">
        <v>356</v>
      </c>
      <c r="U7466" s="1" t="s">
        <v>78</v>
      </c>
      <c r="V7466" t="s">
        <v>29</v>
      </c>
      <c r="W7466"/>
      <c r="X7466" t="s">
        <v>30</v>
      </c>
    </row>
    <row r="7467" spans="2:24">
      <c r="B7467" s="2" t="s">
        <v>11548</v>
      </c>
      <c r="C7467" s="1">
        <v>9838667087</v>
      </c>
      <c r="D7467" s="1"/>
      <c r="E7467" s="1"/>
      <c r="F7467" s="1"/>
      <c r="G7467" s="1" t="s">
        <v>146</v>
      </c>
      <c r="H7467" s="1" t="s">
        <v>247</v>
      </c>
      <c r="I7467"/>
      <c r="J7467"/>
      <c r="K7467"/>
      <c r="L7467"/>
      <c r="M7467"/>
      <c r="N7467"/>
      <c r="O7467"/>
      <c r="Q7467" t="s">
        <v>25</v>
      </c>
      <c r="R7467" s="1" t="s">
        <v>11549</v>
      </c>
      <c r="S7467" s="1"/>
      <c r="T7467" s="1" t="s">
        <v>7446</v>
      </c>
      <c r="U7467" s="1" t="s">
        <v>28</v>
      </c>
      <c r="V7467" t="s">
        <v>29</v>
      </c>
      <c r="W7467"/>
      <c r="X7467" t="s">
        <v>30</v>
      </c>
    </row>
    <row r="7468" spans="2:24">
      <c r="B7468" s="2" t="s">
        <v>11550</v>
      </c>
      <c r="C7468" s="1">
        <v>7737485808</v>
      </c>
      <c r="D7468" s="1"/>
      <c r="E7468" s="1"/>
      <c r="F7468" s="1"/>
      <c r="G7468" s="1" t="s">
        <v>45</v>
      </c>
      <c r="H7468" s="1" t="s">
        <v>247</v>
      </c>
      <c r="I7468"/>
      <c r="J7468"/>
      <c r="K7468"/>
      <c r="L7468"/>
      <c r="M7468"/>
      <c r="N7468"/>
      <c r="O7468"/>
      <c r="Q7468" t="s">
        <v>25</v>
      </c>
      <c r="R7468" s="1" t="s">
        <v>11551</v>
      </c>
      <c r="S7468" s="1"/>
      <c r="T7468" s="1" t="s">
        <v>184</v>
      </c>
      <c r="U7468" s="1" t="s">
        <v>185</v>
      </c>
      <c r="V7468" t="s">
        <v>29</v>
      </c>
      <c r="W7468"/>
      <c r="X7468" t="s">
        <v>30</v>
      </c>
    </row>
    <row r="7469" spans="2:24">
      <c r="B7469" s="2" t="s">
        <v>11552</v>
      </c>
      <c r="C7469" s="1">
        <v>9879537561</v>
      </c>
      <c r="D7469" s="1"/>
      <c r="E7469" s="1"/>
      <c r="F7469" s="1"/>
      <c r="G7469" s="1" t="s">
        <v>230</v>
      </c>
      <c r="H7469" s="1" t="s">
        <v>57</v>
      </c>
      <c r="I7469"/>
      <c r="J7469"/>
      <c r="K7469"/>
      <c r="L7469"/>
      <c r="M7469"/>
      <c r="N7469"/>
      <c r="O7469"/>
      <c r="Q7469" t="s">
        <v>25</v>
      </c>
      <c r="R7469" s="1" t="s">
        <v>11553</v>
      </c>
      <c r="S7469" s="1"/>
      <c r="T7469" s="1" t="s">
        <v>135</v>
      </c>
      <c r="U7469" s="1" t="s">
        <v>116</v>
      </c>
      <c r="V7469" t="s">
        <v>29</v>
      </c>
      <c r="W7469"/>
      <c r="X7469" t="s">
        <v>30</v>
      </c>
    </row>
    <row r="7470" spans="2:24">
      <c r="B7470" s="2" t="s">
        <v>11554</v>
      </c>
      <c r="C7470" s="1">
        <v>9993270190</v>
      </c>
      <c r="D7470" s="1"/>
      <c r="E7470" s="1"/>
      <c r="F7470" s="1"/>
      <c r="G7470" s="1" t="s">
        <v>45</v>
      </c>
      <c r="H7470" s="1" t="s">
        <v>331</v>
      </c>
      <c r="I7470"/>
      <c r="J7470"/>
      <c r="K7470"/>
      <c r="L7470"/>
      <c r="M7470"/>
      <c r="N7470"/>
      <c r="O7470"/>
      <c r="Q7470" t="s">
        <v>25</v>
      </c>
      <c r="R7470" s="1" t="s">
        <v>11555</v>
      </c>
      <c r="S7470" s="1"/>
      <c r="T7470" s="1" t="s">
        <v>516</v>
      </c>
      <c r="U7470" s="1" t="s">
        <v>105</v>
      </c>
      <c r="V7470" t="s">
        <v>29</v>
      </c>
      <c r="W7470"/>
      <c r="X7470" t="s">
        <v>30</v>
      </c>
    </row>
    <row r="7471" spans="2:24">
      <c r="B7471" s="2" t="s">
        <v>11556</v>
      </c>
      <c r="C7471" s="1">
        <v>9555494291</v>
      </c>
      <c r="D7471" s="1"/>
      <c r="E7471" s="1"/>
      <c r="F7471" s="1"/>
      <c r="G7471" s="1" t="s">
        <v>45</v>
      </c>
      <c r="H7471" s="1" t="s">
        <v>46</v>
      </c>
      <c r="I7471"/>
      <c r="J7471"/>
      <c r="K7471"/>
      <c r="L7471"/>
      <c r="M7471"/>
      <c r="N7471"/>
      <c r="O7471"/>
      <c r="Q7471" t="s">
        <v>25</v>
      </c>
      <c r="R7471" s="1" t="s">
        <v>11557</v>
      </c>
      <c r="S7471" s="1"/>
      <c r="T7471" s="1" t="s">
        <v>73</v>
      </c>
      <c r="U7471" s="1" t="s">
        <v>53</v>
      </c>
      <c r="V7471" t="s">
        <v>29</v>
      </c>
      <c r="W7471"/>
      <c r="X7471" t="s">
        <v>30</v>
      </c>
    </row>
    <row r="7472" spans="2:24">
      <c r="B7472" s="2" t="s">
        <v>11558</v>
      </c>
      <c r="C7472" s="1">
        <v>7728888569</v>
      </c>
      <c r="D7472" s="1"/>
      <c r="E7472" s="1"/>
      <c r="F7472" s="1"/>
      <c r="G7472" s="1" t="s">
        <v>146</v>
      </c>
      <c r="H7472" s="1" t="s">
        <v>695</v>
      </c>
      <c r="I7472"/>
      <c r="J7472"/>
      <c r="K7472"/>
      <c r="L7472"/>
      <c r="M7472"/>
      <c r="N7472"/>
      <c r="O7472"/>
      <c r="Q7472" t="s">
        <v>25</v>
      </c>
      <c r="R7472" s="1" t="s">
        <v>11559</v>
      </c>
      <c r="S7472" s="1"/>
      <c r="T7472" s="1" t="s">
        <v>86</v>
      </c>
      <c r="U7472" s="1" t="s">
        <v>43</v>
      </c>
      <c r="V7472" t="s">
        <v>29</v>
      </c>
      <c r="W7472"/>
      <c r="X7472" t="s">
        <v>30</v>
      </c>
    </row>
    <row r="7473" spans="2:24">
      <c r="B7473" s="2" t="s">
        <v>11560</v>
      </c>
      <c r="C7473" s="1">
        <v>6370685017</v>
      </c>
      <c r="D7473" s="1"/>
      <c r="E7473" s="1"/>
      <c r="F7473" s="1"/>
      <c r="G7473" s="1" t="s">
        <v>146</v>
      </c>
      <c r="H7473" s="1" t="s">
        <v>695</v>
      </c>
      <c r="I7473"/>
      <c r="J7473"/>
      <c r="K7473"/>
      <c r="L7473"/>
      <c r="M7473"/>
      <c r="N7473"/>
      <c r="O7473"/>
      <c r="Q7473" t="s">
        <v>25</v>
      </c>
      <c r="R7473" s="1" t="s">
        <v>11561</v>
      </c>
      <c r="S7473" s="1"/>
      <c r="T7473" s="1" t="s">
        <v>1014</v>
      </c>
      <c r="U7473" s="1" t="s">
        <v>240</v>
      </c>
      <c r="V7473" t="s">
        <v>29</v>
      </c>
      <c r="W7473"/>
      <c r="X7473" t="s">
        <v>30</v>
      </c>
    </row>
    <row r="7474" spans="2:24">
      <c r="B7474" s="2" t="s">
        <v>11562</v>
      </c>
      <c r="C7474" s="1">
        <v>9233674488</v>
      </c>
      <c r="D7474" s="1"/>
      <c r="E7474" s="1"/>
      <c r="F7474" s="1"/>
      <c r="G7474" s="1" t="s">
        <v>146</v>
      </c>
      <c r="H7474" s="1" t="s">
        <v>695</v>
      </c>
      <c r="I7474"/>
      <c r="J7474"/>
      <c r="K7474"/>
      <c r="L7474"/>
      <c r="M7474"/>
      <c r="N7474"/>
      <c r="O7474"/>
      <c r="Q7474" t="s">
        <v>25</v>
      </c>
      <c r="R7474" s="1" t="s">
        <v>11563</v>
      </c>
      <c r="S7474" s="1"/>
      <c r="T7474" s="1" t="s">
        <v>1478</v>
      </c>
      <c r="U7474" s="1" t="s">
        <v>1479</v>
      </c>
      <c r="V7474" t="s">
        <v>29</v>
      </c>
      <c r="W7474"/>
      <c r="X7474" t="s">
        <v>30</v>
      </c>
    </row>
    <row r="7475" spans="2:24">
      <c r="B7475" s="2" t="s">
        <v>11564</v>
      </c>
      <c r="C7475" s="1">
        <v>9814024502</v>
      </c>
      <c r="D7475" s="1"/>
      <c r="E7475" s="1"/>
      <c r="F7475" s="1"/>
      <c r="G7475" s="1" t="s">
        <v>146</v>
      </c>
      <c r="H7475" s="1" t="s">
        <v>247</v>
      </c>
      <c r="I7475"/>
      <c r="J7475"/>
      <c r="K7475"/>
      <c r="L7475"/>
      <c r="M7475"/>
      <c r="N7475"/>
      <c r="O7475"/>
      <c r="Q7475" t="s">
        <v>25</v>
      </c>
      <c r="R7475" s="1" t="s">
        <v>11565</v>
      </c>
      <c r="S7475" s="1"/>
      <c r="T7475" s="1" t="s">
        <v>4670</v>
      </c>
      <c r="U7475" s="1" t="s">
        <v>90</v>
      </c>
      <c r="V7475" t="s">
        <v>29</v>
      </c>
      <c r="W7475"/>
      <c r="X7475" t="s">
        <v>30</v>
      </c>
    </row>
    <row r="7476" spans="2:24">
      <c r="B7476" s="2" t="s">
        <v>11566</v>
      </c>
      <c r="C7476" s="1">
        <v>7060240525</v>
      </c>
      <c r="D7476" s="1"/>
      <c r="E7476" s="1"/>
      <c r="F7476" s="1"/>
      <c r="G7476" s="1" t="s">
        <v>146</v>
      </c>
      <c r="H7476" s="1" t="s">
        <v>247</v>
      </c>
      <c r="I7476"/>
      <c r="J7476"/>
      <c r="K7476"/>
      <c r="L7476"/>
      <c r="M7476"/>
      <c r="N7476"/>
      <c r="O7476"/>
      <c r="Q7476" t="s">
        <v>25</v>
      </c>
      <c r="R7476" s="1" t="s">
        <v>11567</v>
      </c>
      <c r="S7476" s="1"/>
      <c r="T7476" s="1" t="s">
        <v>11568</v>
      </c>
      <c r="U7476" s="1" t="s">
        <v>28</v>
      </c>
      <c r="V7476" t="s">
        <v>29</v>
      </c>
      <c r="W7476"/>
      <c r="X7476" t="s">
        <v>30</v>
      </c>
    </row>
    <row r="7477" spans="2:24">
      <c r="B7477" s="2" t="s">
        <v>11569</v>
      </c>
      <c r="C7477" s="1">
        <v>9671705709</v>
      </c>
      <c r="D7477" s="1"/>
      <c r="E7477" s="1"/>
      <c r="F7477" s="1"/>
      <c r="G7477" s="1" t="s">
        <v>146</v>
      </c>
      <c r="H7477" s="1" t="s">
        <v>247</v>
      </c>
      <c r="I7477"/>
      <c r="J7477"/>
      <c r="K7477"/>
      <c r="L7477"/>
      <c r="M7477"/>
      <c r="N7477"/>
      <c r="O7477"/>
      <c r="Q7477" t="s">
        <v>25</v>
      </c>
      <c r="R7477" s="1" t="s">
        <v>11570</v>
      </c>
      <c r="S7477" s="1"/>
      <c r="T7477" s="1" t="s">
        <v>363</v>
      </c>
      <c r="U7477" s="1" t="s">
        <v>78</v>
      </c>
      <c r="V7477" t="s">
        <v>29</v>
      </c>
      <c r="W7477"/>
      <c r="X7477" t="s">
        <v>30</v>
      </c>
    </row>
    <row r="7478" spans="2:24">
      <c r="B7478" s="2" t="s">
        <v>11571</v>
      </c>
      <c r="C7478" s="1">
        <v>7048412898</v>
      </c>
      <c r="D7478" s="1"/>
      <c r="E7478" s="1"/>
      <c r="F7478" s="1"/>
      <c r="G7478" s="1" t="s">
        <v>56</v>
      </c>
      <c r="H7478" s="1" t="s">
        <v>7328</v>
      </c>
      <c r="I7478"/>
      <c r="J7478"/>
      <c r="K7478"/>
      <c r="L7478"/>
      <c r="M7478"/>
      <c r="N7478"/>
      <c r="O7478"/>
      <c r="Q7478" t="s">
        <v>25</v>
      </c>
      <c r="R7478" s="1" t="s">
        <v>11572</v>
      </c>
      <c r="S7478" s="1"/>
      <c r="T7478" s="1" t="s">
        <v>11573</v>
      </c>
      <c r="U7478" s="1" t="s">
        <v>116</v>
      </c>
      <c r="V7478" t="s">
        <v>29</v>
      </c>
      <c r="W7478"/>
      <c r="X7478" t="s">
        <v>30</v>
      </c>
    </row>
    <row r="7479" spans="2:24">
      <c r="B7479" s="2" t="s">
        <v>11574</v>
      </c>
      <c r="C7479" s="1">
        <v>8860397802</v>
      </c>
      <c r="D7479" s="1"/>
      <c r="E7479" s="1"/>
      <c r="F7479" s="1"/>
      <c r="G7479" s="1" t="s">
        <v>146</v>
      </c>
      <c r="H7479" s="1" t="s">
        <v>695</v>
      </c>
      <c r="I7479"/>
      <c r="J7479"/>
      <c r="K7479"/>
      <c r="L7479"/>
      <c r="M7479"/>
      <c r="N7479"/>
      <c r="O7479"/>
      <c r="Q7479" t="s">
        <v>25</v>
      </c>
      <c r="R7479" s="1" t="s">
        <v>11575</v>
      </c>
      <c r="S7479" s="1"/>
      <c r="T7479" s="1" t="s">
        <v>11576</v>
      </c>
      <c r="U7479" s="1" t="s">
        <v>28</v>
      </c>
      <c r="V7479" t="s">
        <v>29</v>
      </c>
      <c r="W7479"/>
      <c r="X7479" t="s">
        <v>30</v>
      </c>
    </row>
    <row r="7480" spans="2:24">
      <c r="B7480" s="2" t="s">
        <v>11577</v>
      </c>
      <c r="C7480" s="1">
        <v>9576728678</v>
      </c>
      <c r="D7480" s="1"/>
      <c r="E7480" s="1"/>
      <c r="F7480" s="1"/>
      <c r="G7480" s="1" t="s">
        <v>146</v>
      </c>
      <c r="H7480" s="1" t="s">
        <v>1268</v>
      </c>
      <c r="I7480"/>
      <c r="J7480"/>
      <c r="K7480"/>
      <c r="L7480"/>
      <c r="M7480"/>
      <c r="N7480"/>
      <c r="O7480"/>
      <c r="Q7480" t="s">
        <v>25</v>
      </c>
      <c r="R7480" s="1" t="s">
        <v>11578</v>
      </c>
      <c r="S7480" s="1"/>
      <c r="T7480" s="1" t="s">
        <v>283</v>
      </c>
      <c r="U7480" s="1" t="s">
        <v>284</v>
      </c>
      <c r="V7480" t="s">
        <v>29</v>
      </c>
      <c r="W7480"/>
      <c r="X7480" t="s">
        <v>30</v>
      </c>
    </row>
    <row r="7481" spans="2:24">
      <c r="B7481" s="2" t="s">
        <v>11579</v>
      </c>
      <c r="C7481" s="1">
        <v>9215151582</v>
      </c>
      <c r="D7481" s="1"/>
      <c r="E7481" s="1"/>
      <c r="F7481" s="1"/>
      <c r="G7481" s="1" t="s">
        <v>146</v>
      </c>
      <c r="H7481" s="1" t="s">
        <v>331</v>
      </c>
      <c r="I7481"/>
      <c r="J7481"/>
      <c r="K7481"/>
      <c r="L7481"/>
      <c r="M7481"/>
      <c r="N7481"/>
      <c r="O7481"/>
      <c r="Q7481" t="s">
        <v>25</v>
      </c>
      <c r="R7481" s="1" t="s">
        <v>11580</v>
      </c>
      <c r="S7481" s="1"/>
      <c r="T7481" s="1" t="s">
        <v>374</v>
      </c>
      <c r="U7481" s="1" t="s">
        <v>78</v>
      </c>
      <c r="V7481" t="s">
        <v>29</v>
      </c>
      <c r="W7481"/>
      <c r="X7481" t="s">
        <v>30</v>
      </c>
    </row>
    <row r="7482" spans="2:24">
      <c r="B7482" s="2" t="s">
        <v>11581</v>
      </c>
      <c r="C7482" s="1">
        <v>9312600339</v>
      </c>
      <c r="D7482" s="1"/>
      <c r="E7482" s="1"/>
      <c r="F7482" s="1"/>
      <c r="G7482" s="1" t="s">
        <v>146</v>
      </c>
      <c r="H7482" s="1" t="s">
        <v>331</v>
      </c>
      <c r="I7482"/>
      <c r="J7482"/>
      <c r="K7482"/>
      <c r="L7482"/>
      <c r="M7482"/>
      <c r="N7482"/>
      <c r="O7482"/>
      <c r="Q7482" t="s">
        <v>25</v>
      </c>
      <c r="R7482" s="1" t="s">
        <v>11582</v>
      </c>
      <c r="S7482" s="1"/>
      <c r="T7482" s="1" t="s">
        <v>271</v>
      </c>
      <c r="U7482" s="1" t="s">
        <v>78</v>
      </c>
      <c r="V7482" t="s">
        <v>29</v>
      </c>
      <c r="W7482"/>
      <c r="X7482" t="s">
        <v>30</v>
      </c>
    </row>
    <row r="7483" spans="2:24">
      <c r="B7483" s="2" t="s">
        <v>11583</v>
      </c>
      <c r="C7483" s="1">
        <v>9403918991</v>
      </c>
      <c r="D7483" s="1"/>
      <c r="E7483" s="1"/>
      <c r="F7483" s="1"/>
      <c r="G7483" s="1" t="s">
        <v>45</v>
      </c>
      <c r="H7483" s="1" t="s">
        <v>247</v>
      </c>
      <c r="I7483"/>
      <c r="J7483"/>
      <c r="K7483"/>
      <c r="L7483"/>
      <c r="M7483"/>
      <c r="N7483"/>
      <c r="O7483"/>
      <c r="Q7483" t="s">
        <v>25</v>
      </c>
      <c r="R7483" s="1" t="s">
        <v>11584</v>
      </c>
      <c r="S7483" s="1"/>
      <c r="T7483" s="1" t="s">
        <v>3529</v>
      </c>
      <c r="U7483" s="1" t="s">
        <v>33</v>
      </c>
      <c r="V7483" t="s">
        <v>29</v>
      </c>
      <c r="W7483"/>
      <c r="X7483" t="s">
        <v>30</v>
      </c>
    </row>
    <row r="7484" spans="2:24">
      <c r="B7484" s="2" t="s">
        <v>11585</v>
      </c>
      <c r="C7484" s="1">
        <v>7021954259</v>
      </c>
      <c r="D7484" s="1"/>
      <c r="E7484" s="1"/>
      <c r="F7484" s="1"/>
      <c r="G7484" s="1" t="s">
        <v>146</v>
      </c>
      <c r="H7484" s="1" t="s">
        <v>1268</v>
      </c>
      <c r="I7484"/>
      <c r="J7484"/>
      <c r="K7484"/>
      <c r="L7484"/>
      <c r="M7484"/>
      <c r="N7484"/>
      <c r="O7484"/>
      <c r="Q7484" t="s">
        <v>25</v>
      </c>
      <c r="R7484" s="1" t="s">
        <v>11586</v>
      </c>
      <c r="S7484" s="1"/>
      <c r="T7484" s="1" t="s">
        <v>11587</v>
      </c>
      <c r="U7484" s="1" t="s">
        <v>33</v>
      </c>
      <c r="V7484" t="s">
        <v>29</v>
      </c>
      <c r="W7484"/>
      <c r="X7484" t="s">
        <v>30</v>
      </c>
    </row>
    <row r="7485" spans="2:24">
      <c r="B7485" s="2" t="s">
        <v>11588</v>
      </c>
      <c r="C7485" s="1">
        <v>9078152727</v>
      </c>
      <c r="D7485" s="1"/>
      <c r="E7485" s="1"/>
      <c r="F7485" s="1"/>
      <c r="G7485" s="1" t="s">
        <v>45</v>
      </c>
      <c r="H7485" s="1" t="s">
        <v>695</v>
      </c>
      <c r="I7485"/>
      <c r="J7485"/>
      <c r="K7485"/>
      <c r="L7485"/>
      <c r="M7485"/>
      <c r="N7485"/>
      <c r="O7485"/>
      <c r="Q7485" t="s">
        <v>25</v>
      </c>
      <c r="R7485" s="1" t="s">
        <v>11589</v>
      </c>
      <c r="S7485" s="1"/>
      <c r="T7485" s="1" t="s">
        <v>1163</v>
      </c>
      <c r="U7485" s="1" t="s">
        <v>240</v>
      </c>
      <c r="V7485" t="s">
        <v>29</v>
      </c>
      <c r="W7485"/>
      <c r="X7485" t="s">
        <v>30</v>
      </c>
    </row>
    <row r="7486" spans="2:24">
      <c r="B7486" s="2" t="s">
        <v>11590</v>
      </c>
      <c r="C7486" s="1">
        <v>8054398131</v>
      </c>
      <c r="D7486" s="1"/>
      <c r="E7486" s="1"/>
      <c r="F7486" s="1"/>
      <c r="G7486" s="1" t="s">
        <v>45</v>
      </c>
      <c r="H7486" s="1" t="s">
        <v>46</v>
      </c>
      <c r="I7486"/>
      <c r="J7486"/>
      <c r="K7486"/>
      <c r="L7486"/>
      <c r="M7486"/>
      <c r="N7486"/>
      <c r="O7486"/>
      <c r="Q7486" t="s">
        <v>25</v>
      </c>
      <c r="R7486" s="1" t="s">
        <v>11591</v>
      </c>
      <c r="S7486" s="1"/>
      <c r="T7486" s="1" t="s">
        <v>11592</v>
      </c>
      <c r="U7486" s="1" t="s">
        <v>90</v>
      </c>
      <c r="V7486" t="s">
        <v>29</v>
      </c>
      <c r="W7486"/>
      <c r="X7486" t="s">
        <v>30</v>
      </c>
    </row>
    <row r="7487" spans="2:24">
      <c r="B7487" s="2" t="s">
        <v>11593</v>
      </c>
      <c r="C7487" s="1">
        <v>7404350777</v>
      </c>
      <c r="D7487" s="1"/>
      <c r="E7487" s="1"/>
      <c r="F7487" s="1"/>
      <c r="G7487" s="1" t="s">
        <v>146</v>
      </c>
      <c r="H7487" s="1" t="s">
        <v>247</v>
      </c>
      <c r="I7487"/>
      <c r="J7487"/>
      <c r="K7487"/>
      <c r="L7487"/>
      <c r="M7487"/>
      <c r="N7487"/>
      <c r="O7487"/>
      <c r="Q7487" t="s">
        <v>25</v>
      </c>
      <c r="R7487" s="1" t="s">
        <v>11594</v>
      </c>
      <c r="S7487" s="1"/>
      <c r="T7487" s="1" t="s">
        <v>575</v>
      </c>
      <c r="U7487" s="1" t="s">
        <v>78</v>
      </c>
      <c r="V7487" t="s">
        <v>29</v>
      </c>
      <c r="W7487"/>
      <c r="X7487" t="s">
        <v>30</v>
      </c>
    </row>
    <row r="7488" spans="2:24">
      <c r="B7488" s="2" t="s">
        <v>11595</v>
      </c>
      <c r="C7488" s="1">
        <v>9896011441</v>
      </c>
      <c r="D7488" s="1"/>
      <c r="E7488" s="1"/>
      <c r="F7488" s="1"/>
      <c r="G7488" s="1" t="s">
        <v>146</v>
      </c>
      <c r="H7488" s="1" t="s">
        <v>331</v>
      </c>
      <c r="I7488"/>
      <c r="J7488"/>
      <c r="K7488"/>
      <c r="L7488"/>
      <c r="M7488"/>
      <c r="N7488"/>
      <c r="O7488"/>
      <c r="Q7488" t="s">
        <v>25</v>
      </c>
      <c r="R7488" s="1" t="s">
        <v>11596</v>
      </c>
      <c r="S7488" s="1"/>
      <c r="T7488" s="1" t="s">
        <v>271</v>
      </c>
      <c r="U7488" s="1" t="s">
        <v>78</v>
      </c>
      <c r="V7488" t="s">
        <v>29</v>
      </c>
      <c r="W7488"/>
      <c r="X7488" t="s">
        <v>30</v>
      </c>
    </row>
    <row r="7489" spans="2:24">
      <c r="B7489" s="2" t="s">
        <v>11597</v>
      </c>
      <c r="C7489" s="1">
        <v>9310053332</v>
      </c>
      <c r="D7489" s="1"/>
      <c r="E7489" s="1"/>
      <c r="F7489" s="1"/>
      <c r="G7489" s="1" t="s">
        <v>146</v>
      </c>
      <c r="H7489" s="1" t="s">
        <v>331</v>
      </c>
      <c r="I7489"/>
      <c r="J7489"/>
      <c r="K7489"/>
      <c r="L7489"/>
      <c r="M7489"/>
      <c r="N7489"/>
      <c r="O7489"/>
      <c r="Q7489" t="s">
        <v>25</v>
      </c>
      <c r="R7489" s="1" t="s">
        <v>11598</v>
      </c>
      <c r="S7489" s="1"/>
      <c r="T7489" s="1" t="s">
        <v>575</v>
      </c>
      <c r="U7489" s="1" t="s">
        <v>78</v>
      </c>
      <c r="V7489" t="s">
        <v>29</v>
      </c>
      <c r="W7489"/>
      <c r="X7489" t="s">
        <v>30</v>
      </c>
    </row>
    <row r="7490" spans="2:24">
      <c r="B7490" s="2" t="s">
        <v>11599</v>
      </c>
      <c r="C7490" s="1">
        <v>9999017631</v>
      </c>
      <c r="D7490" s="1"/>
      <c r="E7490" s="1"/>
      <c r="F7490" s="1"/>
      <c r="G7490" s="1" t="s">
        <v>45</v>
      </c>
      <c r="H7490" s="1" t="s">
        <v>57</v>
      </c>
      <c r="I7490"/>
      <c r="J7490"/>
      <c r="K7490"/>
      <c r="L7490"/>
      <c r="M7490"/>
      <c r="N7490"/>
      <c r="O7490"/>
      <c r="Q7490" t="s">
        <v>25</v>
      </c>
      <c r="R7490" s="1" t="s">
        <v>11600</v>
      </c>
      <c r="S7490" s="1"/>
      <c r="T7490" s="1" t="s">
        <v>217</v>
      </c>
      <c r="U7490" s="1" t="s">
        <v>28</v>
      </c>
      <c r="V7490" t="s">
        <v>29</v>
      </c>
      <c r="W7490"/>
      <c r="X7490" t="s">
        <v>30</v>
      </c>
    </row>
    <row r="7491" spans="2:24">
      <c r="B7491" s="2" t="s">
        <v>11601</v>
      </c>
      <c r="C7491" s="1">
        <v>9927060551</v>
      </c>
      <c r="D7491" s="1"/>
      <c r="E7491" s="1"/>
      <c r="F7491" s="1"/>
      <c r="G7491" s="1" t="s">
        <v>146</v>
      </c>
      <c r="H7491" s="1" t="s">
        <v>247</v>
      </c>
      <c r="I7491"/>
      <c r="J7491"/>
      <c r="K7491"/>
      <c r="L7491"/>
      <c r="M7491"/>
      <c r="N7491"/>
      <c r="O7491"/>
      <c r="Q7491" t="s">
        <v>25</v>
      </c>
      <c r="R7491" s="1" t="s">
        <v>11602</v>
      </c>
      <c r="S7491" s="1"/>
      <c r="T7491" s="1" t="s">
        <v>286</v>
      </c>
      <c r="U7491" s="1" t="s">
        <v>28</v>
      </c>
      <c r="V7491" t="s">
        <v>29</v>
      </c>
      <c r="W7491"/>
      <c r="X7491" t="s">
        <v>30</v>
      </c>
    </row>
    <row r="7492" spans="2:24">
      <c r="B7492" s="2" t="s">
        <v>11603</v>
      </c>
      <c r="C7492" s="1">
        <v>9676149600</v>
      </c>
      <c r="D7492" s="1"/>
      <c r="E7492" s="1"/>
      <c r="F7492" s="1"/>
      <c r="G7492" s="1" t="s">
        <v>2849</v>
      </c>
      <c r="H7492" s="1" t="s">
        <v>57</v>
      </c>
      <c r="I7492"/>
      <c r="J7492"/>
      <c r="K7492"/>
      <c r="L7492"/>
      <c r="M7492"/>
      <c r="N7492"/>
      <c r="O7492"/>
      <c r="Q7492" t="s">
        <v>25</v>
      </c>
      <c r="R7492" s="1" t="s">
        <v>11604</v>
      </c>
      <c r="S7492" s="1"/>
      <c r="T7492" s="1" t="s">
        <v>3707</v>
      </c>
      <c r="U7492" s="1" t="s">
        <v>185</v>
      </c>
      <c r="V7492" t="s">
        <v>29</v>
      </c>
      <c r="W7492"/>
      <c r="X7492" t="s">
        <v>30</v>
      </c>
    </row>
    <row r="7493" spans="2:24">
      <c r="B7493" s="2" t="s">
        <v>11605</v>
      </c>
      <c r="C7493" s="1">
        <v>9752018817</v>
      </c>
      <c r="D7493" s="1"/>
      <c r="E7493" s="1"/>
      <c r="F7493" s="1"/>
      <c r="G7493" s="1" t="s">
        <v>45</v>
      </c>
      <c r="H7493" s="1" t="s">
        <v>247</v>
      </c>
      <c r="I7493"/>
      <c r="J7493"/>
      <c r="K7493"/>
      <c r="L7493"/>
      <c r="M7493"/>
      <c r="N7493"/>
      <c r="O7493"/>
      <c r="Q7493" t="s">
        <v>25</v>
      </c>
      <c r="R7493" s="1" t="s">
        <v>11606</v>
      </c>
      <c r="S7493" s="1"/>
      <c r="T7493" s="1" t="s">
        <v>1076</v>
      </c>
      <c r="U7493" s="1" t="s">
        <v>105</v>
      </c>
      <c r="V7493" t="s">
        <v>29</v>
      </c>
      <c r="W7493"/>
      <c r="X7493" t="s">
        <v>30</v>
      </c>
    </row>
    <row r="7494" spans="2:24">
      <c r="B7494" s="2" t="s">
        <v>11607</v>
      </c>
      <c r="C7494" s="1">
        <v>9978861347</v>
      </c>
      <c r="D7494" s="1"/>
      <c r="E7494" s="1"/>
      <c r="F7494" s="1"/>
      <c r="G7494" s="1" t="s">
        <v>146</v>
      </c>
      <c r="H7494" s="1" t="s">
        <v>247</v>
      </c>
      <c r="I7494"/>
      <c r="J7494"/>
      <c r="K7494"/>
      <c r="L7494"/>
      <c r="M7494"/>
      <c r="N7494"/>
      <c r="O7494"/>
      <c r="Q7494" t="s">
        <v>25</v>
      </c>
      <c r="R7494" s="1" t="s">
        <v>11608</v>
      </c>
      <c r="S7494" s="1"/>
      <c r="T7494" s="1" t="s">
        <v>255</v>
      </c>
      <c r="U7494" s="1" t="s">
        <v>116</v>
      </c>
      <c r="V7494" t="s">
        <v>29</v>
      </c>
      <c r="W7494"/>
      <c r="X7494" t="s">
        <v>30</v>
      </c>
    </row>
    <row r="7495" spans="2:24">
      <c r="B7495" s="2" t="s">
        <v>11609</v>
      </c>
      <c r="C7495" s="1" t="s">
        <v>11610</v>
      </c>
      <c r="D7495" s="1"/>
      <c r="E7495" s="1"/>
      <c r="F7495" s="1"/>
      <c r="G7495" s="1" t="s">
        <v>45</v>
      </c>
      <c r="H7495" s="1" t="s">
        <v>57</v>
      </c>
      <c r="I7495"/>
      <c r="J7495"/>
      <c r="K7495"/>
      <c r="L7495"/>
      <c r="M7495"/>
      <c r="N7495"/>
      <c r="O7495"/>
      <c r="Q7495" t="s">
        <v>25</v>
      </c>
      <c r="R7495" s="1" t="s">
        <v>11611</v>
      </c>
      <c r="S7495" s="1"/>
      <c r="T7495" s="1" t="s">
        <v>374</v>
      </c>
      <c r="U7495" s="1" t="s">
        <v>78</v>
      </c>
      <c r="V7495" t="s">
        <v>29</v>
      </c>
      <c r="W7495"/>
      <c r="X7495" t="s">
        <v>30</v>
      </c>
    </row>
    <row r="7496" spans="2:24">
      <c r="B7496" s="2" t="s">
        <v>11612</v>
      </c>
      <c r="C7496" s="1">
        <v>9090403006</v>
      </c>
      <c r="D7496" s="1"/>
      <c r="E7496" s="1"/>
      <c r="F7496" s="1"/>
      <c r="G7496" s="1" t="s">
        <v>146</v>
      </c>
      <c r="H7496" s="1" t="s">
        <v>247</v>
      </c>
      <c r="I7496"/>
      <c r="J7496"/>
      <c r="K7496"/>
      <c r="L7496"/>
      <c r="M7496"/>
      <c r="N7496"/>
      <c r="O7496"/>
      <c r="Q7496" t="s">
        <v>25</v>
      </c>
      <c r="R7496" s="1" t="s">
        <v>11613</v>
      </c>
      <c r="S7496" s="1"/>
      <c r="T7496" s="1" t="s">
        <v>1014</v>
      </c>
      <c r="U7496" s="1" t="s">
        <v>240</v>
      </c>
      <c r="V7496" t="s">
        <v>29</v>
      </c>
      <c r="W7496"/>
      <c r="X7496" t="s">
        <v>30</v>
      </c>
    </row>
    <row r="7497" spans="2:24">
      <c r="B7497" s="2" t="s">
        <v>11614</v>
      </c>
      <c r="C7497" s="1">
        <v>9625619627</v>
      </c>
      <c r="D7497" s="1"/>
      <c r="E7497" s="1"/>
      <c r="F7497" s="1"/>
      <c r="G7497" s="1" t="s">
        <v>146</v>
      </c>
      <c r="H7497" s="1" t="s">
        <v>695</v>
      </c>
      <c r="I7497"/>
      <c r="J7497"/>
      <c r="K7497"/>
      <c r="L7497"/>
      <c r="M7497"/>
      <c r="N7497"/>
      <c r="O7497"/>
      <c r="Q7497" t="s">
        <v>25</v>
      </c>
      <c r="R7497" s="1" t="s">
        <v>11615</v>
      </c>
      <c r="S7497" s="1"/>
      <c r="T7497" s="1" t="s">
        <v>594</v>
      </c>
      <c r="U7497" s="1" t="s">
        <v>53</v>
      </c>
      <c r="V7497" t="s">
        <v>29</v>
      </c>
      <c r="W7497"/>
      <c r="X7497" t="s">
        <v>30</v>
      </c>
    </row>
    <row r="7498" spans="2:24">
      <c r="B7498" s="2" t="s">
        <v>11616</v>
      </c>
      <c r="C7498" s="1">
        <v>7424961622</v>
      </c>
      <c r="D7498" s="1"/>
      <c r="E7498" s="1"/>
      <c r="F7498" s="1"/>
      <c r="G7498" s="1" t="s">
        <v>146</v>
      </c>
      <c r="H7498" s="1" t="s">
        <v>695</v>
      </c>
      <c r="I7498"/>
      <c r="J7498"/>
      <c r="K7498"/>
      <c r="L7498"/>
      <c r="M7498"/>
      <c r="N7498"/>
      <c r="O7498"/>
      <c r="Q7498" t="s">
        <v>25</v>
      </c>
      <c r="R7498" s="1" t="s">
        <v>11617</v>
      </c>
      <c r="S7498" s="1"/>
      <c r="T7498" s="1" t="s">
        <v>2732</v>
      </c>
      <c r="U7498" s="1" t="s">
        <v>284</v>
      </c>
      <c r="V7498" t="s">
        <v>29</v>
      </c>
      <c r="W7498"/>
      <c r="X7498" t="s">
        <v>30</v>
      </c>
    </row>
    <row r="7499" spans="2:24">
      <c r="B7499" s="2" t="s">
        <v>11618</v>
      </c>
      <c r="C7499" s="1">
        <v>7508300054</v>
      </c>
      <c r="D7499" s="1"/>
      <c r="E7499" s="1"/>
      <c r="F7499" s="1"/>
      <c r="G7499" s="1" t="s">
        <v>146</v>
      </c>
      <c r="H7499" s="1" t="s">
        <v>247</v>
      </c>
      <c r="I7499"/>
      <c r="J7499"/>
      <c r="K7499"/>
      <c r="L7499"/>
      <c r="M7499"/>
      <c r="N7499"/>
      <c r="O7499"/>
      <c r="Q7499" t="s">
        <v>25</v>
      </c>
      <c r="R7499" s="1" t="s">
        <v>11619</v>
      </c>
      <c r="S7499" s="1"/>
      <c r="T7499" s="1" t="s">
        <v>1891</v>
      </c>
      <c r="U7499" s="1" t="s">
        <v>90</v>
      </c>
      <c r="V7499" t="s">
        <v>29</v>
      </c>
      <c r="W7499"/>
      <c r="X7499" t="s">
        <v>30</v>
      </c>
    </row>
    <row r="7500" spans="2:24">
      <c r="B7500" s="2" t="s">
        <v>11620</v>
      </c>
      <c r="C7500" s="1">
        <v>7496973734</v>
      </c>
      <c r="D7500" s="1"/>
      <c r="E7500" s="1"/>
      <c r="F7500" s="1"/>
      <c r="G7500" s="1" t="s">
        <v>230</v>
      </c>
      <c r="H7500" s="1" t="s">
        <v>46</v>
      </c>
      <c r="I7500"/>
      <c r="J7500"/>
      <c r="K7500"/>
      <c r="L7500"/>
      <c r="M7500"/>
      <c r="N7500"/>
      <c r="O7500"/>
      <c r="Q7500" t="s">
        <v>25</v>
      </c>
      <c r="R7500" s="1" t="s">
        <v>11621</v>
      </c>
      <c r="S7500" s="1"/>
      <c r="T7500" s="1" t="s">
        <v>575</v>
      </c>
      <c r="U7500" s="1" t="s">
        <v>78</v>
      </c>
      <c r="V7500" t="s">
        <v>29</v>
      </c>
      <c r="W7500"/>
      <c r="X7500" t="s">
        <v>30</v>
      </c>
    </row>
    <row r="7501" spans="2:24">
      <c r="B7501" s="2" t="s">
        <v>11622</v>
      </c>
      <c r="C7501" s="1">
        <v>8851552442</v>
      </c>
      <c r="D7501" s="1"/>
      <c r="E7501" s="1"/>
      <c r="F7501" s="1"/>
      <c r="G7501" s="1" t="s">
        <v>146</v>
      </c>
      <c r="H7501" s="1" t="s">
        <v>695</v>
      </c>
      <c r="I7501"/>
      <c r="J7501"/>
      <c r="K7501"/>
      <c r="L7501"/>
      <c r="M7501"/>
      <c r="N7501"/>
      <c r="O7501"/>
      <c r="Q7501" t="s">
        <v>25</v>
      </c>
      <c r="R7501" s="1" t="s">
        <v>11623</v>
      </c>
      <c r="S7501" s="1"/>
      <c r="T7501" s="1" t="s">
        <v>660</v>
      </c>
      <c r="U7501" s="1" t="s">
        <v>53</v>
      </c>
      <c r="V7501" t="s">
        <v>29</v>
      </c>
      <c r="W7501"/>
      <c r="X7501" t="s">
        <v>30</v>
      </c>
    </row>
    <row r="7502" spans="2:24">
      <c r="B7502" s="2" t="s">
        <v>11624</v>
      </c>
      <c r="C7502" s="1">
        <v>8298177774</v>
      </c>
      <c r="D7502" s="1"/>
      <c r="E7502" s="1"/>
      <c r="F7502" s="1"/>
      <c r="G7502" s="1" t="s">
        <v>45</v>
      </c>
      <c r="H7502" s="1" t="s">
        <v>247</v>
      </c>
      <c r="I7502"/>
      <c r="J7502"/>
      <c r="K7502"/>
      <c r="L7502"/>
      <c r="M7502"/>
      <c r="N7502"/>
      <c r="O7502"/>
      <c r="Q7502" t="s">
        <v>25</v>
      </c>
      <c r="R7502" s="1" t="s">
        <v>11625</v>
      </c>
      <c r="S7502" s="1"/>
      <c r="T7502" s="1" t="s">
        <v>157</v>
      </c>
      <c r="U7502" s="1" t="s">
        <v>158</v>
      </c>
      <c r="V7502" t="s">
        <v>29</v>
      </c>
      <c r="W7502"/>
      <c r="X7502" t="s">
        <v>30</v>
      </c>
    </row>
    <row r="7503" spans="2:24">
      <c r="B7503" s="2" t="s">
        <v>11626</v>
      </c>
      <c r="C7503" s="1">
        <v>9846320208</v>
      </c>
      <c r="D7503" s="1"/>
      <c r="E7503" s="1"/>
      <c r="F7503" s="1"/>
      <c r="G7503" s="1" t="s">
        <v>146</v>
      </c>
      <c r="H7503" s="1" t="s">
        <v>247</v>
      </c>
      <c r="I7503"/>
      <c r="J7503"/>
      <c r="K7503"/>
      <c r="L7503"/>
      <c r="M7503"/>
      <c r="N7503"/>
      <c r="O7503"/>
      <c r="Q7503" t="s">
        <v>25</v>
      </c>
      <c r="R7503" s="1" t="s">
        <v>11627</v>
      </c>
      <c r="S7503" s="1"/>
      <c r="T7503" s="1" t="s">
        <v>59</v>
      </c>
      <c r="U7503" s="1" t="s">
        <v>60</v>
      </c>
      <c r="V7503" t="s">
        <v>29</v>
      </c>
      <c r="W7503"/>
      <c r="X7503" t="s">
        <v>30</v>
      </c>
    </row>
    <row r="7504" spans="2:24">
      <c r="B7504" s="2" t="s">
        <v>11628</v>
      </c>
      <c r="C7504" s="1">
        <v>8885900505</v>
      </c>
      <c r="D7504" s="1"/>
      <c r="E7504" s="1"/>
      <c r="F7504" s="1"/>
      <c r="G7504" s="1" t="s">
        <v>45</v>
      </c>
      <c r="H7504" s="1" t="s">
        <v>247</v>
      </c>
      <c r="I7504"/>
      <c r="J7504"/>
      <c r="K7504"/>
      <c r="L7504"/>
      <c r="M7504"/>
      <c r="N7504"/>
      <c r="O7504"/>
      <c r="Q7504" t="s">
        <v>25</v>
      </c>
      <c r="R7504" s="1" t="s">
        <v>11629</v>
      </c>
      <c r="S7504" s="1"/>
      <c r="T7504" s="1" t="s">
        <v>621</v>
      </c>
      <c r="U7504" s="1" t="s">
        <v>276</v>
      </c>
      <c r="V7504" t="s">
        <v>29</v>
      </c>
      <c r="W7504"/>
      <c r="X7504" t="s">
        <v>30</v>
      </c>
    </row>
    <row r="7505" spans="2:24">
      <c r="B7505" s="2" t="s">
        <v>11630</v>
      </c>
      <c r="C7505" s="1">
        <v>9999818976</v>
      </c>
      <c r="D7505" s="1"/>
      <c r="E7505" s="1"/>
      <c r="F7505" s="1"/>
      <c r="G7505" s="1" t="s">
        <v>146</v>
      </c>
      <c r="H7505" s="1" t="s">
        <v>247</v>
      </c>
      <c r="I7505"/>
      <c r="J7505"/>
      <c r="K7505"/>
      <c r="L7505"/>
      <c r="M7505"/>
      <c r="N7505"/>
      <c r="O7505"/>
      <c r="Q7505" t="s">
        <v>25</v>
      </c>
      <c r="R7505" s="1" t="s">
        <v>11631</v>
      </c>
      <c r="S7505" s="1"/>
      <c r="T7505" s="1" t="s">
        <v>374</v>
      </c>
      <c r="U7505" s="1" t="s">
        <v>78</v>
      </c>
      <c r="V7505" t="s">
        <v>29</v>
      </c>
      <c r="W7505"/>
      <c r="X7505" t="s">
        <v>30</v>
      </c>
    </row>
    <row r="7506" spans="2:24">
      <c r="B7506" s="2" t="s">
        <v>11632</v>
      </c>
      <c r="C7506" s="1">
        <v>9927227921</v>
      </c>
      <c r="D7506" s="1"/>
      <c r="E7506" s="1"/>
      <c r="F7506" s="1"/>
      <c r="G7506" s="1" t="s">
        <v>146</v>
      </c>
      <c r="H7506" s="1" t="s">
        <v>247</v>
      </c>
      <c r="I7506"/>
      <c r="J7506"/>
      <c r="K7506"/>
      <c r="L7506"/>
      <c r="M7506"/>
      <c r="N7506"/>
      <c r="O7506"/>
      <c r="Q7506" t="s">
        <v>25</v>
      </c>
      <c r="R7506" s="1" t="s">
        <v>11633</v>
      </c>
      <c r="S7506" s="1"/>
      <c r="T7506" s="1" t="s">
        <v>6447</v>
      </c>
      <c r="U7506" s="1" t="s">
        <v>28</v>
      </c>
      <c r="V7506" t="s">
        <v>29</v>
      </c>
      <c r="W7506"/>
      <c r="X7506" t="s">
        <v>30</v>
      </c>
    </row>
    <row r="7507" spans="2:24">
      <c r="B7507" s="2" t="s">
        <v>11634</v>
      </c>
      <c r="C7507" s="1">
        <v>9326076760</v>
      </c>
      <c r="D7507" s="1"/>
      <c r="E7507" s="1"/>
      <c r="F7507" s="1"/>
      <c r="G7507" s="1" t="s">
        <v>146</v>
      </c>
      <c r="H7507" s="1" t="s">
        <v>247</v>
      </c>
      <c r="I7507"/>
      <c r="J7507"/>
      <c r="K7507"/>
      <c r="L7507"/>
      <c r="M7507"/>
      <c r="N7507"/>
      <c r="O7507"/>
      <c r="Q7507" t="s">
        <v>25</v>
      </c>
      <c r="R7507" s="1" t="s">
        <v>11635</v>
      </c>
      <c r="S7507" s="1"/>
      <c r="T7507" s="1" t="s">
        <v>457</v>
      </c>
      <c r="U7507" s="1" t="s">
        <v>33</v>
      </c>
      <c r="V7507" t="s">
        <v>29</v>
      </c>
      <c r="W7507"/>
      <c r="X7507" t="s">
        <v>30</v>
      </c>
    </row>
    <row r="7508" spans="2:24">
      <c r="B7508" s="2" t="s">
        <v>11636</v>
      </c>
      <c r="C7508" s="1">
        <v>8722911247</v>
      </c>
      <c r="D7508" s="1"/>
      <c r="E7508" s="1"/>
      <c r="F7508" s="1"/>
      <c r="G7508" s="1" t="s">
        <v>146</v>
      </c>
      <c r="H7508" s="1" t="s">
        <v>247</v>
      </c>
      <c r="I7508"/>
      <c r="J7508"/>
      <c r="K7508"/>
      <c r="L7508"/>
      <c r="M7508"/>
      <c r="N7508"/>
      <c r="O7508"/>
      <c r="Q7508" t="s">
        <v>25</v>
      </c>
      <c r="R7508" s="1" t="s">
        <v>11637</v>
      </c>
      <c r="S7508" s="1"/>
      <c r="T7508" s="1" t="s">
        <v>631</v>
      </c>
      <c r="U7508" s="1" t="s">
        <v>102</v>
      </c>
      <c r="V7508" t="s">
        <v>29</v>
      </c>
      <c r="W7508"/>
      <c r="X7508" t="s">
        <v>30</v>
      </c>
    </row>
    <row r="7509" spans="2:24">
      <c r="B7509" s="2" t="s">
        <v>11638</v>
      </c>
      <c r="C7509" s="1">
        <v>7416005928</v>
      </c>
      <c r="D7509" s="1"/>
      <c r="E7509" s="1"/>
      <c r="F7509" s="1"/>
      <c r="G7509" s="1" t="s">
        <v>45</v>
      </c>
      <c r="H7509" s="1" t="s">
        <v>247</v>
      </c>
      <c r="I7509"/>
      <c r="J7509"/>
      <c r="K7509"/>
      <c r="L7509"/>
      <c r="M7509"/>
      <c r="N7509"/>
      <c r="O7509"/>
      <c r="Q7509" t="s">
        <v>25</v>
      </c>
      <c r="R7509" s="1" t="s">
        <v>11639</v>
      </c>
      <c r="S7509" s="1"/>
      <c r="T7509" s="1" t="s">
        <v>123</v>
      </c>
      <c r="U7509" s="1" t="s">
        <v>43</v>
      </c>
      <c r="V7509" t="s">
        <v>29</v>
      </c>
      <c r="W7509"/>
      <c r="X7509" t="s">
        <v>30</v>
      </c>
    </row>
    <row r="7510" spans="2:24">
      <c r="B7510" s="2" t="s">
        <v>11640</v>
      </c>
      <c r="C7510" s="1">
        <v>7355211965</v>
      </c>
      <c r="D7510" s="1"/>
      <c r="E7510" s="1"/>
      <c r="F7510" s="1"/>
      <c r="G7510" s="1" t="s">
        <v>146</v>
      </c>
      <c r="H7510" s="1" t="s">
        <v>1268</v>
      </c>
      <c r="I7510"/>
      <c r="J7510"/>
      <c r="K7510"/>
      <c r="L7510"/>
      <c r="M7510"/>
      <c r="N7510"/>
      <c r="O7510"/>
      <c r="Q7510" t="s">
        <v>25</v>
      </c>
      <c r="R7510" s="1" t="s">
        <v>11641</v>
      </c>
      <c r="S7510" s="1"/>
      <c r="T7510" s="1" t="s">
        <v>1297</v>
      </c>
      <c r="U7510" s="1" t="s">
        <v>28</v>
      </c>
      <c r="V7510" t="s">
        <v>29</v>
      </c>
      <c r="W7510"/>
      <c r="X7510" t="s">
        <v>30</v>
      </c>
    </row>
    <row r="7511" spans="2:24">
      <c r="B7511" s="2" t="s">
        <v>11642</v>
      </c>
      <c r="C7511" s="1">
        <v>8999855594</v>
      </c>
      <c r="D7511" s="1"/>
      <c r="E7511" s="1"/>
      <c r="F7511" s="1"/>
      <c r="G7511" s="1" t="s">
        <v>146</v>
      </c>
      <c r="H7511" s="1" t="s">
        <v>247</v>
      </c>
      <c r="I7511"/>
      <c r="J7511"/>
      <c r="K7511"/>
      <c r="L7511"/>
      <c r="M7511"/>
      <c r="N7511"/>
      <c r="O7511"/>
      <c r="Q7511" t="s">
        <v>25</v>
      </c>
      <c r="R7511" s="1" t="s">
        <v>11643</v>
      </c>
      <c r="S7511" s="1"/>
      <c r="T7511" s="1" t="s">
        <v>2999</v>
      </c>
      <c r="U7511" s="1" t="s">
        <v>33</v>
      </c>
      <c r="V7511" t="s">
        <v>29</v>
      </c>
      <c r="W7511"/>
      <c r="X7511" t="s">
        <v>30</v>
      </c>
    </row>
    <row r="7512" spans="2:24">
      <c r="B7512" s="2" t="s">
        <v>11644</v>
      </c>
      <c r="C7512" s="1">
        <v>9215669546</v>
      </c>
      <c r="D7512" s="1"/>
      <c r="E7512" s="1"/>
      <c r="F7512" s="1"/>
      <c r="G7512" s="1" t="s">
        <v>146</v>
      </c>
      <c r="H7512" s="1" t="s">
        <v>331</v>
      </c>
      <c r="I7512"/>
      <c r="J7512"/>
      <c r="K7512"/>
      <c r="L7512"/>
      <c r="M7512"/>
      <c r="N7512"/>
      <c r="O7512"/>
      <c r="Q7512" t="s">
        <v>25</v>
      </c>
      <c r="R7512" s="1" t="s">
        <v>11645</v>
      </c>
      <c r="S7512" s="1"/>
      <c r="T7512" s="1" t="s">
        <v>363</v>
      </c>
      <c r="U7512" s="1" t="s">
        <v>78</v>
      </c>
      <c r="V7512" t="s">
        <v>29</v>
      </c>
      <c r="W7512"/>
      <c r="X7512" t="s">
        <v>30</v>
      </c>
    </row>
    <row r="7513" spans="2:24">
      <c r="B7513" s="2" t="s">
        <v>11646</v>
      </c>
      <c r="C7513" s="1">
        <v>9573577774</v>
      </c>
      <c r="D7513" s="1"/>
      <c r="E7513" s="1"/>
      <c r="F7513" s="1"/>
      <c r="G7513" s="1" t="s">
        <v>72</v>
      </c>
      <c r="H7513" s="1" t="s">
        <v>331</v>
      </c>
      <c r="I7513"/>
      <c r="J7513"/>
      <c r="K7513"/>
      <c r="L7513"/>
      <c r="M7513"/>
      <c r="N7513"/>
      <c r="O7513"/>
      <c r="Q7513" t="s">
        <v>25</v>
      </c>
      <c r="R7513" s="1" t="s">
        <v>11647</v>
      </c>
      <c r="S7513" s="1"/>
      <c r="T7513" s="1" t="s">
        <v>184</v>
      </c>
      <c r="U7513" s="1" t="s">
        <v>185</v>
      </c>
      <c r="V7513" t="s">
        <v>29</v>
      </c>
      <c r="W7513"/>
      <c r="X7513" t="s">
        <v>30</v>
      </c>
    </row>
    <row r="7514" spans="2:24">
      <c r="B7514" s="2" t="s">
        <v>11648</v>
      </c>
      <c r="C7514" s="1">
        <v>7417289434</v>
      </c>
      <c r="D7514" s="1"/>
      <c r="E7514" s="1"/>
      <c r="F7514" s="1"/>
      <c r="G7514" s="1" t="s">
        <v>146</v>
      </c>
      <c r="H7514" s="1" t="s">
        <v>247</v>
      </c>
      <c r="I7514"/>
      <c r="J7514"/>
      <c r="K7514"/>
      <c r="L7514"/>
      <c r="M7514"/>
      <c r="N7514"/>
      <c r="O7514"/>
      <c r="Q7514" t="s">
        <v>25</v>
      </c>
      <c r="R7514" s="1" t="s">
        <v>11649</v>
      </c>
      <c r="S7514" s="1"/>
      <c r="T7514" s="1" t="s">
        <v>8511</v>
      </c>
      <c r="U7514" s="1" t="s">
        <v>28</v>
      </c>
      <c r="V7514" t="s">
        <v>29</v>
      </c>
      <c r="W7514"/>
      <c r="X7514" t="s">
        <v>30</v>
      </c>
    </row>
    <row r="7515" spans="2:24">
      <c r="B7515" s="2" t="s">
        <v>11650</v>
      </c>
      <c r="C7515" s="1">
        <v>7043779639</v>
      </c>
      <c r="D7515" s="1"/>
      <c r="E7515" s="1"/>
      <c r="F7515" s="1"/>
      <c r="G7515" s="1" t="s">
        <v>146</v>
      </c>
      <c r="H7515" s="1" t="s">
        <v>247</v>
      </c>
      <c r="I7515"/>
      <c r="J7515"/>
      <c r="K7515"/>
      <c r="L7515"/>
      <c r="M7515"/>
      <c r="N7515"/>
      <c r="O7515"/>
      <c r="Q7515" t="s">
        <v>25</v>
      </c>
      <c r="R7515" s="1" t="s">
        <v>11651</v>
      </c>
      <c r="S7515" s="1"/>
      <c r="T7515" s="1" t="s">
        <v>303</v>
      </c>
      <c r="U7515" s="1" t="s">
        <v>116</v>
      </c>
      <c r="V7515" t="s">
        <v>29</v>
      </c>
      <c r="W7515"/>
      <c r="X7515" t="s">
        <v>30</v>
      </c>
    </row>
    <row r="7516" spans="2:24">
      <c r="B7516" s="2" t="s">
        <v>11652</v>
      </c>
      <c r="C7516" s="1">
        <v>9861015060</v>
      </c>
      <c r="D7516" s="1"/>
      <c r="E7516" s="1"/>
      <c r="F7516" s="1"/>
      <c r="G7516" s="1" t="s">
        <v>146</v>
      </c>
      <c r="H7516" s="1" t="s">
        <v>247</v>
      </c>
      <c r="I7516"/>
      <c r="J7516"/>
      <c r="K7516"/>
      <c r="L7516"/>
      <c r="M7516"/>
      <c r="N7516"/>
      <c r="O7516"/>
      <c r="Q7516" t="s">
        <v>25</v>
      </c>
      <c r="R7516" s="1" t="s">
        <v>11653</v>
      </c>
      <c r="S7516" s="1"/>
      <c r="T7516" s="1" t="s">
        <v>3525</v>
      </c>
      <c r="U7516" s="1" t="s">
        <v>240</v>
      </c>
      <c r="V7516" t="s">
        <v>29</v>
      </c>
      <c r="W7516"/>
      <c r="X7516" t="s">
        <v>30</v>
      </c>
    </row>
    <row r="7517" spans="2:24">
      <c r="B7517" s="2" t="s">
        <v>11654</v>
      </c>
      <c r="C7517" s="1">
        <v>9813998136</v>
      </c>
      <c r="D7517" s="1"/>
      <c r="E7517" s="1"/>
      <c r="F7517" s="1"/>
      <c r="G7517" s="1" t="s">
        <v>146</v>
      </c>
      <c r="H7517" s="1" t="s">
        <v>331</v>
      </c>
      <c r="I7517"/>
      <c r="J7517"/>
      <c r="K7517"/>
      <c r="L7517"/>
      <c r="M7517"/>
      <c r="N7517"/>
      <c r="O7517"/>
      <c r="Q7517" t="s">
        <v>25</v>
      </c>
      <c r="R7517" s="1" t="s">
        <v>11655</v>
      </c>
      <c r="S7517" s="1"/>
      <c r="T7517" s="1" t="s">
        <v>5935</v>
      </c>
      <c r="U7517" s="1" t="s">
        <v>78</v>
      </c>
      <c r="V7517" t="s">
        <v>29</v>
      </c>
      <c r="W7517"/>
      <c r="X7517" t="s">
        <v>30</v>
      </c>
    </row>
    <row r="7518" spans="2:24">
      <c r="B7518" s="2" t="s">
        <v>11656</v>
      </c>
      <c r="C7518" s="1">
        <v>9811568526</v>
      </c>
      <c r="D7518" s="1"/>
      <c r="E7518" s="1"/>
      <c r="F7518" s="1"/>
      <c r="G7518" s="1" t="s">
        <v>915</v>
      </c>
      <c r="H7518" s="1" t="s">
        <v>46</v>
      </c>
      <c r="I7518"/>
      <c r="J7518"/>
      <c r="K7518"/>
      <c r="L7518"/>
      <c r="M7518"/>
      <c r="N7518"/>
      <c r="O7518"/>
      <c r="Q7518" t="s">
        <v>25</v>
      </c>
      <c r="R7518" s="1" t="s">
        <v>11657</v>
      </c>
      <c r="S7518" s="1"/>
      <c r="T7518" s="1" t="s">
        <v>594</v>
      </c>
      <c r="U7518" s="1" t="s">
        <v>53</v>
      </c>
      <c r="V7518" t="s">
        <v>29</v>
      </c>
      <c r="W7518"/>
      <c r="X7518" t="s">
        <v>30</v>
      </c>
    </row>
    <row r="7519" spans="2:24">
      <c r="B7519" s="2" t="s">
        <v>11658</v>
      </c>
      <c r="C7519" s="1">
        <v>9425141716</v>
      </c>
      <c r="D7519" s="1"/>
      <c r="E7519" s="1"/>
      <c r="F7519" s="1"/>
      <c r="G7519" s="1" t="s">
        <v>45</v>
      </c>
      <c r="H7519" s="1" t="s">
        <v>247</v>
      </c>
      <c r="I7519"/>
      <c r="J7519"/>
      <c r="K7519"/>
      <c r="L7519"/>
      <c r="M7519"/>
      <c r="N7519"/>
      <c r="O7519"/>
      <c r="Q7519" t="s">
        <v>25</v>
      </c>
      <c r="R7519" s="1" t="s">
        <v>11659</v>
      </c>
      <c r="S7519" s="1"/>
      <c r="T7519" s="1" t="s">
        <v>2442</v>
      </c>
      <c r="U7519" s="1" t="s">
        <v>105</v>
      </c>
      <c r="V7519" t="s">
        <v>29</v>
      </c>
      <c r="W7519"/>
      <c r="X7519" t="s">
        <v>30</v>
      </c>
    </row>
    <row r="7520" spans="2:24">
      <c r="B7520" s="2" t="s">
        <v>11660</v>
      </c>
      <c r="C7520" s="1">
        <v>7359041431</v>
      </c>
      <c r="D7520" s="1"/>
      <c r="E7520" s="1"/>
      <c r="F7520" s="1"/>
      <c r="G7520" s="1" t="s">
        <v>45</v>
      </c>
      <c r="H7520" s="1" t="s">
        <v>247</v>
      </c>
      <c r="I7520"/>
      <c r="J7520"/>
      <c r="K7520"/>
      <c r="L7520"/>
      <c r="M7520"/>
      <c r="N7520"/>
      <c r="O7520"/>
      <c r="Q7520" t="s">
        <v>25</v>
      </c>
      <c r="R7520" s="1" t="s">
        <v>11661</v>
      </c>
      <c r="S7520" s="1"/>
      <c r="T7520" s="1" t="s">
        <v>11662</v>
      </c>
      <c r="U7520" s="1" t="s">
        <v>116</v>
      </c>
      <c r="V7520" t="s">
        <v>29</v>
      </c>
      <c r="W7520"/>
      <c r="X7520" t="s">
        <v>30</v>
      </c>
    </row>
    <row r="7521" spans="2:24">
      <c r="B7521" s="2" t="s">
        <v>11663</v>
      </c>
      <c r="C7521" s="1">
        <v>8396903855</v>
      </c>
      <c r="D7521" s="1"/>
      <c r="E7521" s="1"/>
      <c r="F7521" s="1"/>
      <c r="G7521" s="1" t="s">
        <v>146</v>
      </c>
      <c r="H7521" s="1" t="s">
        <v>331</v>
      </c>
      <c r="I7521"/>
      <c r="J7521"/>
      <c r="K7521"/>
      <c r="L7521"/>
      <c r="M7521"/>
      <c r="N7521"/>
      <c r="O7521"/>
      <c r="Q7521" t="s">
        <v>25</v>
      </c>
      <c r="R7521" s="1" t="s">
        <v>11664</v>
      </c>
      <c r="S7521" s="1"/>
      <c r="T7521" s="1" t="s">
        <v>1420</v>
      </c>
      <c r="U7521" s="1" t="s">
        <v>78</v>
      </c>
      <c r="V7521" t="s">
        <v>29</v>
      </c>
      <c r="W7521"/>
      <c r="X7521" t="s">
        <v>30</v>
      </c>
    </row>
    <row r="7522" spans="2:24">
      <c r="B7522" s="2" t="s">
        <v>11665</v>
      </c>
      <c r="C7522" s="1">
        <v>9810103884</v>
      </c>
      <c r="D7522" s="1"/>
      <c r="E7522" s="1"/>
      <c r="F7522" s="1"/>
      <c r="G7522" s="1" t="s">
        <v>146</v>
      </c>
      <c r="H7522" s="1" t="s">
        <v>247</v>
      </c>
      <c r="I7522"/>
      <c r="J7522"/>
      <c r="K7522"/>
      <c r="L7522"/>
      <c r="M7522"/>
      <c r="N7522"/>
      <c r="O7522"/>
      <c r="Q7522" t="s">
        <v>25</v>
      </c>
      <c r="R7522" s="1" t="s">
        <v>11666</v>
      </c>
      <c r="S7522" s="1"/>
      <c r="T7522" s="1" t="s">
        <v>211</v>
      </c>
      <c r="U7522" s="1" t="s">
        <v>33</v>
      </c>
      <c r="V7522" t="s">
        <v>29</v>
      </c>
      <c r="W7522"/>
      <c r="X7522" t="s">
        <v>30</v>
      </c>
    </row>
    <row r="7523" spans="2:24">
      <c r="B7523" s="2" t="s">
        <v>11667</v>
      </c>
      <c r="C7523" s="1">
        <v>9695859399</v>
      </c>
      <c r="D7523" s="1"/>
      <c r="E7523" s="1"/>
      <c r="F7523" s="1"/>
      <c r="G7523" s="1" t="s">
        <v>146</v>
      </c>
      <c r="H7523" s="1" t="s">
        <v>247</v>
      </c>
      <c r="I7523"/>
      <c r="J7523"/>
      <c r="K7523"/>
      <c r="L7523"/>
      <c r="M7523"/>
      <c r="N7523"/>
      <c r="O7523"/>
      <c r="Q7523" t="s">
        <v>25</v>
      </c>
      <c r="R7523" s="1" t="s">
        <v>11668</v>
      </c>
      <c r="S7523" s="1"/>
      <c r="T7523" s="1" t="s">
        <v>1618</v>
      </c>
      <c r="U7523" s="1" t="s">
        <v>289</v>
      </c>
      <c r="V7523" t="s">
        <v>29</v>
      </c>
      <c r="W7523"/>
      <c r="X7523" t="s">
        <v>30</v>
      </c>
    </row>
    <row r="7524" spans="2:24">
      <c r="B7524" s="2" t="s">
        <v>11669</v>
      </c>
      <c r="C7524" s="1">
        <v>9811471307</v>
      </c>
      <c r="D7524" s="1"/>
      <c r="E7524" s="1"/>
      <c r="F7524" s="1"/>
      <c r="G7524" s="1" t="s">
        <v>230</v>
      </c>
      <c r="H7524" s="1" t="s">
        <v>46</v>
      </c>
      <c r="I7524"/>
      <c r="J7524"/>
      <c r="K7524"/>
      <c r="L7524"/>
      <c r="M7524"/>
      <c r="N7524"/>
      <c r="O7524"/>
      <c r="Q7524" t="s">
        <v>25</v>
      </c>
      <c r="R7524" s="1" t="s">
        <v>11670</v>
      </c>
      <c r="S7524" s="1"/>
      <c r="T7524" s="1" t="s">
        <v>77</v>
      </c>
      <c r="U7524" s="1" t="s">
        <v>78</v>
      </c>
      <c r="V7524" t="s">
        <v>29</v>
      </c>
      <c r="W7524"/>
      <c r="X7524" t="s">
        <v>30</v>
      </c>
    </row>
    <row r="7525" spans="2:24">
      <c r="B7525" s="2" t="s">
        <v>11671</v>
      </c>
      <c r="C7525" s="1">
        <v>7400527624</v>
      </c>
      <c r="D7525" s="1"/>
      <c r="E7525" s="1"/>
      <c r="F7525" s="1"/>
      <c r="G7525" s="1" t="s">
        <v>146</v>
      </c>
      <c r="H7525" s="1" t="s">
        <v>247</v>
      </c>
      <c r="I7525"/>
      <c r="J7525"/>
      <c r="K7525"/>
      <c r="L7525"/>
      <c r="M7525"/>
      <c r="N7525"/>
      <c r="O7525"/>
      <c r="Q7525" t="s">
        <v>25</v>
      </c>
      <c r="R7525" s="1" t="s">
        <v>11672</v>
      </c>
      <c r="S7525" s="1"/>
      <c r="T7525" s="1" t="s">
        <v>8004</v>
      </c>
      <c r="U7525" s="1" t="s">
        <v>105</v>
      </c>
      <c r="V7525" t="s">
        <v>29</v>
      </c>
      <c r="W7525"/>
      <c r="X7525" t="s">
        <v>30</v>
      </c>
    </row>
    <row r="7526" spans="2:24">
      <c r="B7526" s="2" t="s">
        <v>11673</v>
      </c>
      <c r="C7526" s="1">
        <v>9090911900</v>
      </c>
      <c r="D7526" s="1"/>
      <c r="E7526" s="1"/>
      <c r="F7526" s="1"/>
      <c r="G7526" s="1" t="s">
        <v>146</v>
      </c>
      <c r="H7526" s="1" t="s">
        <v>695</v>
      </c>
      <c r="I7526"/>
      <c r="J7526"/>
      <c r="K7526"/>
      <c r="L7526"/>
      <c r="M7526"/>
      <c r="N7526"/>
      <c r="O7526"/>
      <c r="Q7526" t="s">
        <v>25</v>
      </c>
      <c r="R7526" s="1" t="s">
        <v>11674</v>
      </c>
      <c r="S7526" s="1"/>
      <c r="T7526" s="1" t="s">
        <v>1014</v>
      </c>
      <c r="U7526" s="1" t="s">
        <v>240</v>
      </c>
      <c r="V7526" t="s">
        <v>29</v>
      </c>
      <c r="W7526"/>
      <c r="X7526" t="s">
        <v>30</v>
      </c>
    </row>
    <row r="7527" spans="2:24">
      <c r="B7527" s="2" t="s">
        <v>11675</v>
      </c>
      <c r="C7527" s="1">
        <v>9997148938</v>
      </c>
      <c r="D7527" s="1"/>
      <c r="E7527" s="1"/>
      <c r="F7527" s="1"/>
      <c r="G7527" s="1" t="s">
        <v>146</v>
      </c>
      <c r="H7527" s="1" t="s">
        <v>331</v>
      </c>
      <c r="I7527"/>
      <c r="J7527"/>
      <c r="K7527"/>
      <c r="L7527"/>
      <c r="M7527"/>
      <c r="N7527"/>
      <c r="O7527"/>
      <c r="Q7527" t="s">
        <v>25</v>
      </c>
      <c r="R7527" s="1" t="s">
        <v>11676</v>
      </c>
      <c r="S7527" s="1"/>
      <c r="T7527" s="1" t="s">
        <v>1618</v>
      </c>
      <c r="U7527" s="1" t="s">
        <v>289</v>
      </c>
      <c r="V7527" t="s">
        <v>29</v>
      </c>
      <c r="W7527"/>
      <c r="X7527" t="s">
        <v>30</v>
      </c>
    </row>
    <row r="7528" spans="2:24">
      <c r="B7528" s="2" t="s">
        <v>11677</v>
      </c>
      <c r="C7528" s="1">
        <v>9899505298</v>
      </c>
      <c r="D7528" s="1"/>
      <c r="E7528" s="1"/>
      <c r="F7528" s="1"/>
      <c r="G7528" s="1" t="s">
        <v>45</v>
      </c>
      <c r="H7528" s="1" t="s">
        <v>46</v>
      </c>
      <c r="I7528"/>
      <c r="J7528"/>
      <c r="K7528"/>
      <c r="L7528"/>
      <c r="M7528"/>
      <c r="N7528"/>
      <c r="O7528"/>
      <c r="Q7528" t="s">
        <v>25</v>
      </c>
      <c r="R7528" s="1" t="s">
        <v>11678</v>
      </c>
      <c r="S7528" s="1"/>
      <c r="T7528" s="1" t="s">
        <v>73</v>
      </c>
      <c r="U7528" s="1" t="s">
        <v>53</v>
      </c>
      <c r="V7528" t="s">
        <v>29</v>
      </c>
      <c r="W7528"/>
      <c r="X7528" t="s">
        <v>30</v>
      </c>
    </row>
    <row r="7529" spans="2:24">
      <c r="B7529" s="2" t="s">
        <v>11679</v>
      </c>
      <c r="C7529" s="1">
        <v>7319874565</v>
      </c>
      <c r="D7529" s="1"/>
      <c r="E7529" s="1"/>
      <c r="F7529" s="1"/>
      <c r="G7529" s="1" t="s">
        <v>146</v>
      </c>
      <c r="H7529" s="1" t="s">
        <v>331</v>
      </c>
      <c r="I7529"/>
      <c r="J7529"/>
      <c r="K7529"/>
      <c r="L7529"/>
      <c r="M7529"/>
      <c r="N7529"/>
      <c r="O7529"/>
      <c r="Q7529" t="s">
        <v>25</v>
      </c>
      <c r="R7529" s="1" t="s">
        <v>11680</v>
      </c>
      <c r="S7529" s="1"/>
      <c r="T7529" s="1" t="s">
        <v>2944</v>
      </c>
      <c r="U7529" s="1" t="s">
        <v>158</v>
      </c>
      <c r="V7529" t="s">
        <v>29</v>
      </c>
      <c r="W7529"/>
      <c r="X7529" t="s">
        <v>30</v>
      </c>
    </row>
    <row r="7530" spans="2:24">
      <c r="B7530" s="2" t="s">
        <v>11681</v>
      </c>
      <c r="C7530" s="1">
        <v>9139104161</v>
      </c>
      <c r="D7530" s="1"/>
      <c r="E7530" s="1"/>
      <c r="F7530" s="1"/>
      <c r="G7530" s="1" t="s">
        <v>45</v>
      </c>
      <c r="H7530" s="1" t="s">
        <v>247</v>
      </c>
      <c r="I7530"/>
      <c r="J7530"/>
      <c r="K7530"/>
      <c r="L7530"/>
      <c r="M7530"/>
      <c r="N7530"/>
      <c r="O7530"/>
      <c r="Q7530" t="s">
        <v>25</v>
      </c>
      <c r="R7530" s="1" t="s">
        <v>11682</v>
      </c>
      <c r="S7530" s="1"/>
      <c r="T7530" s="1" t="s">
        <v>1734</v>
      </c>
      <c r="U7530" s="1" t="s">
        <v>33</v>
      </c>
      <c r="V7530" t="s">
        <v>29</v>
      </c>
      <c r="W7530"/>
      <c r="X7530" t="s">
        <v>30</v>
      </c>
    </row>
    <row r="7531" spans="2:24">
      <c r="B7531" s="2" t="s">
        <v>11683</v>
      </c>
      <c r="C7531" s="1">
        <v>9665533189</v>
      </c>
      <c r="D7531" s="1"/>
      <c r="E7531" s="1"/>
      <c r="F7531" s="1"/>
      <c r="G7531" s="1" t="s">
        <v>45</v>
      </c>
      <c r="H7531" s="1" t="s">
        <v>247</v>
      </c>
      <c r="I7531"/>
      <c r="J7531"/>
      <c r="K7531"/>
      <c r="L7531"/>
      <c r="M7531"/>
      <c r="N7531"/>
      <c r="O7531"/>
      <c r="Q7531" t="s">
        <v>25</v>
      </c>
      <c r="R7531" s="1" t="s">
        <v>11684</v>
      </c>
      <c r="S7531" s="1"/>
      <c r="T7531" s="1" t="s">
        <v>366</v>
      </c>
      <c r="U7531" s="1" t="s">
        <v>33</v>
      </c>
      <c r="V7531" t="s">
        <v>29</v>
      </c>
      <c r="W7531"/>
      <c r="X7531" t="s">
        <v>30</v>
      </c>
    </row>
    <row r="7532" spans="2:24">
      <c r="B7532" s="2" t="s">
        <v>11685</v>
      </c>
      <c r="C7532" s="1">
        <v>9891702766</v>
      </c>
      <c r="D7532" s="1"/>
      <c r="E7532" s="1"/>
      <c r="F7532" s="1"/>
      <c r="G7532" s="1" t="s">
        <v>146</v>
      </c>
      <c r="H7532" s="1" t="s">
        <v>247</v>
      </c>
      <c r="I7532"/>
      <c r="J7532"/>
      <c r="K7532"/>
      <c r="L7532"/>
      <c r="M7532"/>
      <c r="N7532"/>
      <c r="O7532"/>
      <c r="Q7532" t="s">
        <v>25</v>
      </c>
      <c r="R7532" s="1" t="s">
        <v>11686</v>
      </c>
      <c r="S7532" s="1"/>
      <c r="T7532" s="1" t="s">
        <v>374</v>
      </c>
      <c r="U7532" s="1" t="s">
        <v>78</v>
      </c>
      <c r="V7532" t="s">
        <v>29</v>
      </c>
      <c r="W7532"/>
      <c r="X7532" t="s">
        <v>30</v>
      </c>
    </row>
    <row r="7533" spans="2:24">
      <c r="B7533" s="2" t="s">
        <v>11687</v>
      </c>
      <c r="C7533" s="1">
        <v>9873331190</v>
      </c>
      <c r="D7533" s="1"/>
      <c r="E7533" s="1"/>
      <c r="F7533" s="1"/>
      <c r="G7533" s="1" t="s">
        <v>56</v>
      </c>
      <c r="H7533" s="1" t="s">
        <v>46</v>
      </c>
      <c r="I7533"/>
      <c r="J7533"/>
      <c r="K7533"/>
      <c r="L7533"/>
      <c r="M7533"/>
      <c r="N7533"/>
      <c r="O7533"/>
      <c r="Q7533" t="s">
        <v>25</v>
      </c>
      <c r="R7533" s="1" t="s">
        <v>11688</v>
      </c>
      <c r="S7533" s="1"/>
      <c r="T7533" s="1" t="s">
        <v>39</v>
      </c>
      <c r="U7533" s="1" t="s">
        <v>28</v>
      </c>
      <c r="V7533" t="s">
        <v>29</v>
      </c>
      <c r="W7533"/>
      <c r="X7533" t="s">
        <v>30</v>
      </c>
    </row>
    <row r="7534" spans="2:24">
      <c r="B7534" s="2" t="s">
        <v>11689</v>
      </c>
      <c r="C7534" s="1">
        <v>9818820775</v>
      </c>
      <c r="D7534" s="1"/>
      <c r="E7534" s="1"/>
      <c r="F7534" s="1"/>
      <c r="G7534" s="1" t="s">
        <v>45</v>
      </c>
      <c r="H7534" s="1" t="s">
        <v>46</v>
      </c>
      <c r="I7534"/>
      <c r="J7534"/>
      <c r="K7534"/>
      <c r="L7534"/>
      <c r="M7534"/>
      <c r="N7534"/>
      <c r="O7534"/>
      <c r="Q7534" t="s">
        <v>25</v>
      </c>
      <c r="R7534" s="1" t="s">
        <v>11690</v>
      </c>
      <c r="S7534" s="1"/>
      <c r="T7534" s="1" t="s">
        <v>594</v>
      </c>
      <c r="U7534" s="1" t="s">
        <v>53</v>
      </c>
      <c r="V7534" t="s">
        <v>29</v>
      </c>
      <c r="W7534"/>
      <c r="X7534" t="s">
        <v>30</v>
      </c>
    </row>
    <row r="7535" spans="2:24">
      <c r="B7535" s="2" t="s">
        <v>11691</v>
      </c>
      <c r="C7535" s="1">
        <v>9213787245</v>
      </c>
      <c r="D7535" s="1"/>
      <c r="E7535" s="1"/>
      <c r="F7535" s="1"/>
      <c r="G7535" s="1" t="s">
        <v>146</v>
      </c>
      <c r="H7535" s="1" t="s">
        <v>247</v>
      </c>
      <c r="I7535"/>
      <c r="J7535"/>
      <c r="K7535"/>
      <c r="L7535"/>
      <c r="M7535"/>
      <c r="N7535"/>
      <c r="O7535"/>
      <c r="Q7535" t="s">
        <v>25</v>
      </c>
      <c r="R7535" s="1" t="s">
        <v>11692</v>
      </c>
      <c r="S7535" s="1"/>
      <c r="T7535" s="1" t="s">
        <v>594</v>
      </c>
      <c r="U7535" s="1" t="s">
        <v>53</v>
      </c>
      <c r="V7535" t="s">
        <v>29</v>
      </c>
      <c r="W7535"/>
      <c r="X7535" t="s">
        <v>30</v>
      </c>
    </row>
    <row r="7536" spans="2:24">
      <c r="B7536" s="2" t="s">
        <v>11693</v>
      </c>
      <c r="C7536" s="1">
        <v>9416238140</v>
      </c>
      <c r="D7536" s="1"/>
      <c r="E7536" s="1"/>
      <c r="F7536" s="1"/>
      <c r="G7536" s="1" t="s">
        <v>146</v>
      </c>
      <c r="H7536" s="1" t="s">
        <v>331</v>
      </c>
      <c r="I7536"/>
      <c r="J7536"/>
      <c r="K7536"/>
      <c r="L7536"/>
      <c r="M7536"/>
      <c r="N7536"/>
      <c r="O7536"/>
      <c r="Q7536" t="s">
        <v>25</v>
      </c>
      <c r="R7536" s="1" t="s">
        <v>11694</v>
      </c>
      <c r="S7536" s="1"/>
      <c r="T7536" s="1" t="s">
        <v>2870</v>
      </c>
      <c r="U7536" s="1" t="s">
        <v>78</v>
      </c>
      <c r="V7536" t="s">
        <v>29</v>
      </c>
      <c r="W7536"/>
      <c r="X7536" t="s">
        <v>30</v>
      </c>
    </row>
    <row r="7537" spans="2:24">
      <c r="B7537" s="2" t="s">
        <v>11695</v>
      </c>
      <c r="C7537" s="1">
        <v>9881589589</v>
      </c>
      <c r="D7537" s="1"/>
      <c r="E7537" s="1"/>
      <c r="F7537" s="1"/>
      <c r="G7537" s="1" t="s">
        <v>45</v>
      </c>
      <c r="H7537" s="1" t="s">
        <v>46</v>
      </c>
      <c r="I7537"/>
      <c r="J7537"/>
      <c r="K7537"/>
      <c r="L7537"/>
      <c r="M7537"/>
      <c r="N7537"/>
      <c r="O7537"/>
      <c r="Q7537" t="s">
        <v>25</v>
      </c>
      <c r="R7537" s="1" t="s">
        <v>11696</v>
      </c>
      <c r="S7537" s="1"/>
      <c r="T7537" s="1" t="s">
        <v>1333</v>
      </c>
      <c r="U7537" s="1" t="s">
        <v>33</v>
      </c>
      <c r="V7537" t="s">
        <v>29</v>
      </c>
      <c r="W7537"/>
      <c r="X7537" t="s">
        <v>30</v>
      </c>
    </row>
    <row r="7538" spans="2:24">
      <c r="B7538" s="2" t="s">
        <v>11697</v>
      </c>
      <c r="C7538" s="1">
        <v>8888117565</v>
      </c>
      <c r="D7538" s="1"/>
      <c r="E7538" s="1"/>
      <c r="F7538" s="1"/>
      <c r="G7538" s="1" t="s">
        <v>45</v>
      </c>
      <c r="H7538" s="1" t="s">
        <v>247</v>
      </c>
      <c r="I7538"/>
      <c r="J7538"/>
      <c r="K7538"/>
      <c r="L7538"/>
      <c r="M7538"/>
      <c r="N7538"/>
      <c r="O7538"/>
      <c r="Q7538" t="s">
        <v>25</v>
      </c>
      <c r="R7538" s="1" t="s">
        <v>11698</v>
      </c>
      <c r="S7538" s="1"/>
      <c r="T7538" s="1" t="s">
        <v>1256</v>
      </c>
      <c r="U7538" s="1" t="s">
        <v>33</v>
      </c>
      <c r="V7538" t="s">
        <v>29</v>
      </c>
      <c r="W7538"/>
      <c r="X7538" t="s">
        <v>30</v>
      </c>
    </row>
    <row r="7539" spans="2:24">
      <c r="B7539" s="2" t="s">
        <v>11699</v>
      </c>
      <c r="C7539" s="1">
        <v>9084433223</v>
      </c>
      <c r="D7539" s="1"/>
      <c r="E7539" s="1"/>
      <c r="F7539" s="1"/>
      <c r="G7539" s="1" t="s">
        <v>146</v>
      </c>
      <c r="H7539" s="1" t="s">
        <v>331</v>
      </c>
      <c r="I7539"/>
      <c r="J7539"/>
      <c r="K7539"/>
      <c r="L7539"/>
      <c r="M7539"/>
      <c r="N7539"/>
      <c r="O7539"/>
      <c r="Q7539" t="s">
        <v>25</v>
      </c>
      <c r="R7539" s="1"/>
      <c r="S7539" s="1"/>
      <c r="T7539" s="1" t="s">
        <v>1834</v>
      </c>
      <c r="U7539" s="1" t="s">
        <v>28</v>
      </c>
      <c r="V7539" t="s">
        <v>29</v>
      </c>
      <c r="W7539"/>
      <c r="X7539" t="s">
        <v>30</v>
      </c>
    </row>
    <row r="7540" spans="2:24">
      <c r="B7540" s="2" t="s">
        <v>11700</v>
      </c>
      <c r="C7540" s="1">
        <v>8094191989</v>
      </c>
      <c r="D7540" s="1"/>
      <c r="E7540" s="1"/>
      <c r="F7540" s="1"/>
      <c r="G7540" s="1" t="s">
        <v>146</v>
      </c>
      <c r="H7540" s="1" t="s">
        <v>247</v>
      </c>
      <c r="I7540"/>
      <c r="J7540"/>
      <c r="K7540"/>
      <c r="L7540"/>
      <c r="M7540"/>
      <c r="N7540"/>
      <c r="O7540"/>
      <c r="Q7540" t="s">
        <v>25</v>
      </c>
      <c r="R7540" s="1" t="s">
        <v>11701</v>
      </c>
      <c r="S7540" s="1"/>
      <c r="T7540" s="1" t="s">
        <v>123</v>
      </c>
      <c r="U7540" s="1" t="s">
        <v>43</v>
      </c>
      <c r="V7540" t="s">
        <v>29</v>
      </c>
      <c r="W7540"/>
      <c r="X7540" t="s">
        <v>30</v>
      </c>
    </row>
    <row r="7541" spans="2:24">
      <c r="B7541" s="2" t="s">
        <v>11702</v>
      </c>
      <c r="C7541" s="1">
        <v>7025099215</v>
      </c>
      <c r="D7541" s="1"/>
      <c r="E7541" s="1"/>
      <c r="F7541" s="1"/>
      <c r="G7541" s="1" t="s">
        <v>915</v>
      </c>
      <c r="H7541" s="1" t="s">
        <v>46</v>
      </c>
      <c r="I7541"/>
      <c r="J7541"/>
      <c r="K7541"/>
      <c r="L7541"/>
      <c r="M7541"/>
      <c r="N7541"/>
      <c r="O7541"/>
      <c r="Q7541" t="s">
        <v>25</v>
      </c>
      <c r="R7541" s="1" t="s">
        <v>11703</v>
      </c>
      <c r="S7541" s="1"/>
      <c r="T7541" s="1" t="s">
        <v>11704</v>
      </c>
      <c r="U7541" s="1" t="s">
        <v>60</v>
      </c>
      <c r="V7541" t="s">
        <v>29</v>
      </c>
      <c r="W7541"/>
      <c r="X7541" t="s">
        <v>30</v>
      </c>
    </row>
    <row r="7542" spans="2:24">
      <c r="B7542" s="2" t="s">
        <v>11705</v>
      </c>
      <c r="C7542" s="1">
        <v>8218475422</v>
      </c>
      <c r="D7542" s="1"/>
      <c r="E7542" s="1"/>
      <c r="F7542" s="1"/>
      <c r="G7542" s="1" t="s">
        <v>45</v>
      </c>
      <c r="H7542" s="1" t="s">
        <v>331</v>
      </c>
      <c r="I7542"/>
      <c r="J7542"/>
      <c r="K7542"/>
      <c r="L7542"/>
      <c r="M7542"/>
      <c r="N7542"/>
      <c r="O7542"/>
      <c r="Q7542" t="s">
        <v>25</v>
      </c>
      <c r="R7542" s="1" t="s">
        <v>11706</v>
      </c>
      <c r="S7542" s="1"/>
      <c r="T7542" s="1" t="s">
        <v>380</v>
      </c>
      <c r="U7542" s="1" t="s">
        <v>28</v>
      </c>
      <c r="V7542" t="s">
        <v>29</v>
      </c>
      <c r="W7542"/>
      <c r="X7542" t="s">
        <v>30</v>
      </c>
    </row>
    <row r="7543" spans="2:24">
      <c r="B7543" s="2" t="s">
        <v>11707</v>
      </c>
      <c r="C7543" s="1">
        <v>9509187962</v>
      </c>
      <c r="D7543" s="1"/>
      <c r="E7543" s="1"/>
      <c r="F7543" s="1"/>
      <c r="G7543" s="1" t="s">
        <v>146</v>
      </c>
      <c r="H7543" s="1" t="s">
        <v>247</v>
      </c>
      <c r="I7543"/>
      <c r="J7543"/>
      <c r="K7543"/>
      <c r="L7543"/>
      <c r="M7543"/>
      <c r="N7543"/>
      <c r="O7543"/>
      <c r="Q7543" t="s">
        <v>25</v>
      </c>
      <c r="R7543" s="1" t="s">
        <v>11708</v>
      </c>
      <c r="S7543" s="1"/>
      <c r="T7543" s="1" t="s">
        <v>123</v>
      </c>
      <c r="U7543" s="1" t="s">
        <v>43</v>
      </c>
      <c r="V7543" t="s">
        <v>29</v>
      </c>
      <c r="W7543"/>
      <c r="X7543" t="s">
        <v>30</v>
      </c>
    </row>
    <row r="7544" spans="2:24">
      <c r="B7544" s="2" t="s">
        <v>11709</v>
      </c>
      <c r="C7544" s="1">
        <v>9837478859</v>
      </c>
      <c r="D7544" s="1"/>
      <c r="E7544" s="1"/>
      <c r="F7544" s="1"/>
      <c r="G7544" s="1" t="s">
        <v>146</v>
      </c>
      <c r="H7544" s="1" t="s">
        <v>247</v>
      </c>
      <c r="I7544"/>
      <c r="J7544"/>
      <c r="K7544"/>
      <c r="L7544"/>
      <c r="M7544"/>
      <c r="N7544"/>
      <c r="O7544"/>
      <c r="Q7544" t="s">
        <v>25</v>
      </c>
      <c r="R7544" s="1" t="s">
        <v>11710</v>
      </c>
      <c r="S7544" s="1"/>
      <c r="T7544" s="1" t="s">
        <v>39</v>
      </c>
      <c r="U7544" s="1" t="s">
        <v>28</v>
      </c>
      <c r="V7544" t="s">
        <v>29</v>
      </c>
      <c r="W7544"/>
      <c r="X7544" t="s">
        <v>30</v>
      </c>
    </row>
    <row r="7545" spans="2:24">
      <c r="B7545" s="2" t="s">
        <v>11711</v>
      </c>
      <c r="C7545" s="1">
        <v>9837057543</v>
      </c>
      <c r="D7545" s="1"/>
      <c r="E7545" s="1"/>
      <c r="F7545" s="1"/>
      <c r="G7545" s="1" t="s">
        <v>146</v>
      </c>
      <c r="H7545" s="1" t="s">
        <v>331</v>
      </c>
      <c r="I7545"/>
      <c r="J7545"/>
      <c r="K7545"/>
      <c r="L7545"/>
      <c r="M7545"/>
      <c r="N7545"/>
      <c r="O7545"/>
      <c r="Q7545" t="s">
        <v>25</v>
      </c>
      <c r="R7545" s="1" t="s">
        <v>11712</v>
      </c>
      <c r="S7545" s="1"/>
      <c r="T7545" s="1" t="s">
        <v>286</v>
      </c>
      <c r="U7545" s="1" t="s">
        <v>28</v>
      </c>
      <c r="V7545" t="s">
        <v>29</v>
      </c>
      <c r="W7545"/>
      <c r="X7545" t="s">
        <v>30</v>
      </c>
    </row>
    <row r="7546" spans="2:24">
      <c r="B7546" s="2" t="s">
        <v>11713</v>
      </c>
      <c r="C7546" s="1">
        <v>9855351181</v>
      </c>
      <c r="D7546" s="1"/>
      <c r="E7546" s="1"/>
      <c r="F7546" s="1"/>
      <c r="G7546" s="1" t="s">
        <v>146</v>
      </c>
      <c r="H7546" s="1" t="s">
        <v>331</v>
      </c>
      <c r="I7546"/>
      <c r="J7546"/>
      <c r="K7546"/>
      <c r="L7546"/>
      <c r="M7546"/>
      <c r="N7546"/>
      <c r="O7546"/>
      <c r="Q7546" t="s">
        <v>25</v>
      </c>
      <c r="R7546" s="1" t="s">
        <v>11714</v>
      </c>
      <c r="S7546" s="1"/>
      <c r="T7546" s="1" t="s">
        <v>1779</v>
      </c>
      <c r="U7546" s="1" t="s">
        <v>90</v>
      </c>
      <c r="V7546" t="s">
        <v>29</v>
      </c>
      <c r="W7546"/>
      <c r="X7546" t="s">
        <v>30</v>
      </c>
    </row>
    <row r="7547" spans="2:24">
      <c r="B7547" s="2" t="s">
        <v>11715</v>
      </c>
      <c r="C7547" s="1">
        <v>9997607404</v>
      </c>
      <c r="D7547" s="1"/>
      <c r="E7547" s="1"/>
      <c r="F7547" s="1"/>
      <c r="G7547" s="1" t="s">
        <v>146</v>
      </c>
      <c r="H7547" s="1" t="s">
        <v>331</v>
      </c>
      <c r="I7547"/>
      <c r="J7547"/>
      <c r="K7547"/>
      <c r="L7547"/>
      <c r="M7547"/>
      <c r="N7547"/>
      <c r="O7547"/>
      <c r="Q7547" t="s">
        <v>25</v>
      </c>
      <c r="R7547" s="1" t="s">
        <v>11716</v>
      </c>
      <c r="S7547" s="1"/>
      <c r="T7547" s="1" t="s">
        <v>11717</v>
      </c>
      <c r="U7547" s="1" t="s">
        <v>28</v>
      </c>
      <c r="V7547" t="s">
        <v>29</v>
      </c>
      <c r="W7547"/>
      <c r="X7547" t="s">
        <v>30</v>
      </c>
    </row>
    <row r="7548" spans="2:24">
      <c r="B7548" s="2" t="s">
        <v>11718</v>
      </c>
      <c r="C7548" s="1">
        <v>8433245614</v>
      </c>
      <c r="D7548" s="1"/>
      <c r="E7548" s="1"/>
      <c r="F7548" s="1"/>
      <c r="G7548" s="1" t="s">
        <v>146</v>
      </c>
      <c r="H7548" s="1" t="s">
        <v>331</v>
      </c>
      <c r="I7548"/>
      <c r="J7548"/>
      <c r="K7548"/>
      <c r="L7548"/>
      <c r="M7548"/>
      <c r="N7548"/>
      <c r="O7548"/>
      <c r="Q7548" t="s">
        <v>25</v>
      </c>
      <c r="R7548" s="1" t="s">
        <v>11719</v>
      </c>
      <c r="S7548" s="1"/>
      <c r="T7548" s="1" t="s">
        <v>139</v>
      </c>
      <c r="U7548" s="1" t="s">
        <v>28</v>
      </c>
      <c r="V7548" t="s">
        <v>29</v>
      </c>
      <c r="W7548"/>
      <c r="X7548" t="s">
        <v>30</v>
      </c>
    </row>
    <row r="7549" spans="2:24">
      <c r="B7549" s="2" t="s">
        <v>11720</v>
      </c>
      <c r="C7549" s="1">
        <v>9716848434</v>
      </c>
      <c r="D7549" s="1"/>
      <c r="E7549" s="1"/>
      <c r="F7549" s="1"/>
      <c r="G7549" s="1" t="s">
        <v>146</v>
      </c>
      <c r="H7549" s="1" t="s">
        <v>331</v>
      </c>
      <c r="I7549"/>
      <c r="J7549"/>
      <c r="K7549"/>
      <c r="L7549"/>
      <c r="M7549"/>
      <c r="N7549"/>
      <c r="O7549"/>
      <c r="Q7549" t="s">
        <v>25</v>
      </c>
      <c r="R7549" s="1" t="s">
        <v>11721</v>
      </c>
      <c r="S7549" s="1"/>
      <c r="T7549" s="1" t="s">
        <v>39</v>
      </c>
      <c r="U7549" s="1" t="s">
        <v>28</v>
      </c>
      <c r="V7549" t="s">
        <v>29</v>
      </c>
      <c r="W7549"/>
      <c r="X7549" t="s">
        <v>30</v>
      </c>
    </row>
    <row r="7550" spans="2:24">
      <c r="B7550" s="2" t="s">
        <v>11722</v>
      </c>
      <c r="C7550" s="1">
        <v>9871413719</v>
      </c>
      <c r="D7550" s="1"/>
      <c r="E7550" s="1"/>
      <c r="F7550" s="1"/>
      <c r="G7550" s="1" t="s">
        <v>146</v>
      </c>
      <c r="H7550" s="1" t="s">
        <v>247</v>
      </c>
      <c r="I7550"/>
      <c r="J7550"/>
      <c r="K7550"/>
      <c r="L7550"/>
      <c r="M7550"/>
      <c r="N7550"/>
      <c r="O7550"/>
      <c r="Q7550" t="s">
        <v>25</v>
      </c>
      <c r="R7550" s="1" t="s">
        <v>11723</v>
      </c>
      <c r="S7550" s="1"/>
      <c r="T7550" s="1" t="s">
        <v>374</v>
      </c>
      <c r="U7550" s="1" t="s">
        <v>78</v>
      </c>
      <c r="V7550" t="s">
        <v>29</v>
      </c>
      <c r="W7550"/>
      <c r="X7550" t="s">
        <v>30</v>
      </c>
    </row>
    <row r="7551" spans="2:24">
      <c r="B7551" s="2" t="s">
        <v>11724</v>
      </c>
      <c r="C7551" s="1">
        <v>9825988833</v>
      </c>
      <c r="D7551" s="1"/>
      <c r="E7551" s="1"/>
      <c r="F7551" s="1"/>
      <c r="G7551" s="1" t="s">
        <v>72</v>
      </c>
      <c r="H7551" s="1" t="s">
        <v>57</v>
      </c>
      <c r="I7551"/>
      <c r="J7551"/>
      <c r="K7551"/>
      <c r="L7551"/>
      <c r="M7551"/>
      <c r="N7551"/>
      <c r="O7551"/>
      <c r="Q7551" t="s">
        <v>25</v>
      </c>
      <c r="R7551" s="1" t="s">
        <v>11725</v>
      </c>
      <c r="S7551" s="1"/>
      <c r="T7551" s="1" t="s">
        <v>1394</v>
      </c>
      <c r="U7551" s="1" t="s">
        <v>116</v>
      </c>
      <c r="V7551" t="s">
        <v>29</v>
      </c>
      <c r="W7551"/>
      <c r="X7551" t="s">
        <v>30</v>
      </c>
    </row>
    <row r="7552" spans="2:24">
      <c r="B7552" s="2" t="s">
        <v>11726</v>
      </c>
      <c r="C7552" s="1">
        <v>9950996555</v>
      </c>
      <c r="D7552" s="1"/>
      <c r="E7552" s="1"/>
      <c r="F7552" s="1"/>
      <c r="G7552" s="1" t="s">
        <v>45</v>
      </c>
      <c r="H7552" s="1" t="s">
        <v>331</v>
      </c>
      <c r="I7552"/>
      <c r="J7552"/>
      <c r="K7552"/>
      <c r="L7552"/>
      <c r="M7552"/>
      <c r="N7552"/>
      <c r="O7552"/>
      <c r="Q7552" t="s">
        <v>25</v>
      </c>
      <c r="R7552" s="1" t="s">
        <v>11727</v>
      </c>
      <c r="S7552" s="1"/>
      <c r="T7552" s="1" t="s">
        <v>908</v>
      </c>
      <c r="U7552" s="1" t="s">
        <v>43</v>
      </c>
      <c r="V7552" t="s">
        <v>29</v>
      </c>
      <c r="W7552"/>
      <c r="X7552" t="s">
        <v>30</v>
      </c>
    </row>
    <row r="7553" spans="2:24">
      <c r="B7553" s="2" t="s">
        <v>11728</v>
      </c>
      <c r="C7553" s="1">
        <v>9760004621</v>
      </c>
      <c r="D7553" s="1"/>
      <c r="E7553" s="1"/>
      <c r="F7553" s="1"/>
      <c r="G7553" s="1" t="s">
        <v>146</v>
      </c>
      <c r="H7553" s="1" t="s">
        <v>331</v>
      </c>
      <c r="I7553"/>
      <c r="J7553"/>
      <c r="K7553"/>
      <c r="L7553"/>
      <c r="M7553"/>
      <c r="N7553"/>
      <c r="O7553"/>
      <c r="Q7553" t="s">
        <v>25</v>
      </c>
      <c r="R7553" s="1" t="s">
        <v>11729</v>
      </c>
      <c r="S7553" s="1"/>
      <c r="T7553" s="1" t="s">
        <v>2365</v>
      </c>
      <c r="U7553" s="1" t="s">
        <v>28</v>
      </c>
      <c r="V7553" t="s">
        <v>29</v>
      </c>
      <c r="W7553"/>
      <c r="X7553" t="s">
        <v>30</v>
      </c>
    </row>
    <row r="7554" spans="2:24">
      <c r="B7554" s="2" t="s">
        <v>11730</v>
      </c>
      <c r="C7554" s="1">
        <v>9966263802</v>
      </c>
      <c r="D7554" s="1"/>
      <c r="E7554" s="1"/>
      <c r="F7554" s="1"/>
      <c r="G7554" s="1" t="s">
        <v>146</v>
      </c>
      <c r="H7554" s="1" t="s">
        <v>247</v>
      </c>
      <c r="I7554"/>
      <c r="J7554"/>
      <c r="K7554"/>
      <c r="L7554"/>
      <c r="M7554"/>
      <c r="N7554"/>
      <c r="O7554"/>
      <c r="Q7554" t="s">
        <v>25</v>
      </c>
      <c r="R7554" s="1" t="s">
        <v>11731</v>
      </c>
      <c r="S7554" s="1"/>
      <c r="T7554" s="1" t="s">
        <v>184</v>
      </c>
      <c r="U7554" s="1" t="s">
        <v>185</v>
      </c>
      <c r="V7554" t="s">
        <v>29</v>
      </c>
      <c r="W7554"/>
      <c r="X7554" t="s">
        <v>30</v>
      </c>
    </row>
    <row r="7555" spans="2:24">
      <c r="B7555" s="2" t="s">
        <v>11732</v>
      </c>
      <c r="C7555" s="1">
        <v>8439284209</v>
      </c>
      <c r="D7555" s="1"/>
      <c r="E7555" s="1"/>
      <c r="F7555" s="1"/>
      <c r="G7555" s="1" t="s">
        <v>146</v>
      </c>
      <c r="H7555" s="1" t="s">
        <v>247</v>
      </c>
      <c r="I7555"/>
      <c r="J7555"/>
      <c r="K7555"/>
      <c r="L7555"/>
      <c r="M7555"/>
      <c r="N7555"/>
      <c r="O7555"/>
      <c r="Q7555" t="s">
        <v>25</v>
      </c>
      <c r="R7555" s="1"/>
      <c r="S7555" s="1"/>
      <c r="T7555" s="1" t="s">
        <v>39</v>
      </c>
      <c r="U7555" s="1" t="s">
        <v>28</v>
      </c>
      <c r="V7555" t="s">
        <v>29</v>
      </c>
      <c r="W7555"/>
      <c r="X7555" t="s">
        <v>30</v>
      </c>
    </row>
    <row r="7556" spans="2:24">
      <c r="B7556" s="2" t="s">
        <v>11733</v>
      </c>
      <c r="C7556" s="1">
        <v>7830746869</v>
      </c>
      <c r="D7556" s="1"/>
      <c r="E7556" s="1"/>
      <c r="F7556" s="1"/>
      <c r="G7556" s="1" t="s">
        <v>146</v>
      </c>
      <c r="H7556" s="1" t="s">
        <v>331</v>
      </c>
      <c r="I7556"/>
      <c r="J7556"/>
      <c r="K7556"/>
      <c r="L7556"/>
      <c r="M7556"/>
      <c r="N7556"/>
      <c r="O7556"/>
      <c r="Q7556" t="s">
        <v>25</v>
      </c>
      <c r="R7556" s="1" t="s">
        <v>11734</v>
      </c>
      <c r="S7556" s="1"/>
      <c r="T7556" s="1" t="s">
        <v>11529</v>
      </c>
      <c r="U7556" s="1" t="s">
        <v>28</v>
      </c>
      <c r="V7556" t="s">
        <v>29</v>
      </c>
      <c r="W7556"/>
      <c r="X7556" t="s">
        <v>30</v>
      </c>
    </row>
    <row r="7557" spans="2:24">
      <c r="B7557" s="2" t="s">
        <v>11735</v>
      </c>
      <c r="C7557" s="1">
        <v>8791720309</v>
      </c>
      <c r="D7557" s="1"/>
      <c r="E7557" s="1"/>
      <c r="F7557" s="1"/>
      <c r="G7557" s="1" t="s">
        <v>915</v>
      </c>
      <c r="H7557" s="1" t="s">
        <v>57</v>
      </c>
      <c r="I7557"/>
      <c r="J7557"/>
      <c r="K7557"/>
      <c r="L7557"/>
      <c r="M7557"/>
      <c r="N7557"/>
      <c r="O7557"/>
      <c r="Q7557" t="s">
        <v>25</v>
      </c>
      <c r="R7557" s="1" t="s">
        <v>11736</v>
      </c>
      <c r="S7557" s="1"/>
      <c r="T7557" s="1" t="s">
        <v>594</v>
      </c>
      <c r="U7557" s="1" t="s">
        <v>53</v>
      </c>
      <c r="V7557" t="s">
        <v>29</v>
      </c>
      <c r="W7557"/>
      <c r="X7557" t="s">
        <v>30</v>
      </c>
    </row>
    <row r="7558" spans="2:24">
      <c r="B7558" s="2" t="s">
        <v>11737</v>
      </c>
      <c r="C7558" s="1">
        <v>8886699128</v>
      </c>
      <c r="D7558" s="1"/>
      <c r="E7558" s="1"/>
      <c r="F7558" s="1"/>
      <c r="G7558" s="1" t="s">
        <v>45</v>
      </c>
      <c r="H7558" s="1" t="s">
        <v>247</v>
      </c>
      <c r="I7558"/>
      <c r="J7558"/>
      <c r="K7558"/>
      <c r="L7558"/>
      <c r="M7558"/>
      <c r="N7558"/>
      <c r="O7558"/>
      <c r="Q7558" t="s">
        <v>25</v>
      </c>
      <c r="R7558" s="1" t="s">
        <v>11738</v>
      </c>
      <c r="S7558" s="1"/>
      <c r="T7558" s="1" t="s">
        <v>184</v>
      </c>
      <c r="U7558" s="1" t="s">
        <v>185</v>
      </c>
      <c r="V7558" t="s">
        <v>29</v>
      </c>
      <c r="W7558"/>
      <c r="X7558" t="s">
        <v>30</v>
      </c>
    </row>
    <row r="7559" spans="2:24">
      <c r="B7559" s="2" t="s">
        <v>11739</v>
      </c>
      <c r="C7559" s="1">
        <v>9892836559</v>
      </c>
      <c r="D7559" s="1"/>
      <c r="E7559" s="1"/>
      <c r="F7559" s="1"/>
      <c r="G7559" s="1" t="s">
        <v>146</v>
      </c>
      <c r="H7559" s="1" t="s">
        <v>331</v>
      </c>
      <c r="I7559"/>
      <c r="J7559"/>
      <c r="K7559"/>
      <c r="L7559"/>
      <c r="M7559"/>
      <c r="N7559"/>
      <c r="O7559"/>
      <c r="Q7559" t="s">
        <v>25</v>
      </c>
      <c r="R7559" s="1" t="s">
        <v>11740</v>
      </c>
      <c r="S7559" s="1"/>
      <c r="T7559" s="1" t="s">
        <v>255</v>
      </c>
      <c r="U7559" s="1" t="s">
        <v>116</v>
      </c>
      <c r="V7559" t="s">
        <v>29</v>
      </c>
      <c r="W7559"/>
      <c r="X7559" t="s">
        <v>30</v>
      </c>
    </row>
    <row r="7560" spans="2:24">
      <c r="B7560" s="2" t="s">
        <v>11741</v>
      </c>
      <c r="C7560" s="1">
        <v>9355661666</v>
      </c>
      <c r="D7560" s="1"/>
      <c r="E7560" s="1"/>
      <c r="F7560" s="1"/>
      <c r="G7560" s="1" t="s">
        <v>146</v>
      </c>
      <c r="H7560" s="1" t="s">
        <v>247</v>
      </c>
      <c r="I7560"/>
      <c r="J7560"/>
      <c r="K7560"/>
      <c r="L7560"/>
      <c r="M7560"/>
      <c r="N7560"/>
      <c r="O7560"/>
      <c r="Q7560" t="s">
        <v>25</v>
      </c>
      <c r="R7560" s="1" t="s">
        <v>11742</v>
      </c>
      <c r="S7560" s="1"/>
      <c r="T7560" s="1" t="s">
        <v>73</v>
      </c>
      <c r="U7560" s="1" t="s">
        <v>53</v>
      </c>
      <c r="V7560" t="s">
        <v>29</v>
      </c>
      <c r="W7560"/>
      <c r="X7560" t="s">
        <v>30</v>
      </c>
    </row>
    <row r="7561" spans="2:24">
      <c r="B7561" s="2" t="s">
        <v>11743</v>
      </c>
      <c r="C7561" s="1">
        <v>9359982901</v>
      </c>
      <c r="D7561" s="1"/>
      <c r="E7561" s="1"/>
      <c r="F7561" s="1"/>
      <c r="G7561" s="1" t="s">
        <v>230</v>
      </c>
      <c r="H7561" s="1" t="s">
        <v>46</v>
      </c>
      <c r="I7561"/>
      <c r="J7561"/>
      <c r="K7561"/>
      <c r="L7561"/>
      <c r="M7561"/>
      <c r="N7561"/>
      <c r="O7561"/>
      <c r="Q7561" t="s">
        <v>25</v>
      </c>
      <c r="R7561" s="1" t="s">
        <v>11744</v>
      </c>
      <c r="S7561" s="1"/>
      <c r="T7561" s="1" t="s">
        <v>81</v>
      </c>
      <c r="U7561" s="1" t="s">
        <v>28</v>
      </c>
      <c r="V7561" t="s">
        <v>29</v>
      </c>
      <c r="W7561"/>
      <c r="X7561" t="s">
        <v>30</v>
      </c>
    </row>
    <row r="7562" spans="2:24">
      <c r="B7562" s="2" t="s">
        <v>11745</v>
      </c>
      <c r="C7562" s="1">
        <v>9310683802</v>
      </c>
      <c r="D7562" s="1"/>
      <c r="E7562" s="1"/>
      <c r="F7562" s="1"/>
      <c r="G7562" s="1" t="s">
        <v>146</v>
      </c>
      <c r="H7562" s="1" t="s">
        <v>331</v>
      </c>
      <c r="I7562"/>
      <c r="J7562"/>
      <c r="K7562"/>
      <c r="L7562"/>
      <c r="M7562"/>
      <c r="N7562"/>
      <c r="O7562"/>
      <c r="Q7562" t="s">
        <v>25</v>
      </c>
      <c r="R7562" s="1" t="s">
        <v>11746</v>
      </c>
      <c r="S7562" s="1"/>
      <c r="T7562" s="1" t="s">
        <v>594</v>
      </c>
      <c r="U7562" s="1" t="s">
        <v>53</v>
      </c>
      <c r="V7562" t="s">
        <v>29</v>
      </c>
      <c r="W7562"/>
      <c r="X7562" t="s">
        <v>30</v>
      </c>
    </row>
    <row r="7563" spans="2:24">
      <c r="B7563" s="2" t="s">
        <v>11747</v>
      </c>
      <c r="C7563" s="1">
        <f>919086014524</f>
        <v>919086014524</v>
      </c>
      <c r="D7563" s="1"/>
      <c r="E7563" s="1"/>
      <c r="F7563" s="1"/>
      <c r="G7563" s="1" t="s">
        <v>146</v>
      </c>
      <c r="H7563" s="1" t="s">
        <v>1268</v>
      </c>
      <c r="I7563"/>
      <c r="J7563"/>
      <c r="K7563"/>
      <c r="L7563"/>
      <c r="M7563"/>
      <c r="N7563"/>
      <c r="O7563"/>
      <c r="Q7563" t="s">
        <v>25</v>
      </c>
      <c r="R7563" s="1" t="s">
        <v>11748</v>
      </c>
      <c r="S7563" s="1"/>
      <c r="T7563" s="1" t="s">
        <v>658</v>
      </c>
      <c r="U7563" s="1" t="s">
        <v>148</v>
      </c>
      <c r="V7563" t="s">
        <v>29</v>
      </c>
      <c r="W7563"/>
      <c r="X7563" t="s">
        <v>30</v>
      </c>
    </row>
    <row r="7564" spans="2:24">
      <c r="B7564" s="2" t="s">
        <v>11749</v>
      </c>
      <c r="C7564" s="1">
        <v>9213183770</v>
      </c>
      <c r="D7564" s="1"/>
      <c r="E7564" s="1"/>
      <c r="F7564" s="1"/>
      <c r="G7564" s="1" t="s">
        <v>146</v>
      </c>
      <c r="H7564" s="1" t="s">
        <v>247</v>
      </c>
      <c r="I7564"/>
      <c r="J7564"/>
      <c r="K7564"/>
      <c r="L7564"/>
      <c r="M7564"/>
      <c r="N7564"/>
      <c r="O7564"/>
      <c r="Q7564" t="s">
        <v>25</v>
      </c>
      <c r="R7564" s="1" t="s">
        <v>11750</v>
      </c>
      <c r="S7564" s="1"/>
      <c r="T7564" s="1" t="s">
        <v>301</v>
      </c>
      <c r="U7564" s="1" t="s">
        <v>53</v>
      </c>
      <c r="V7564" t="s">
        <v>29</v>
      </c>
      <c r="W7564"/>
      <c r="X7564" t="s">
        <v>30</v>
      </c>
    </row>
    <row r="7565" spans="2:24">
      <c r="B7565" s="2" t="s">
        <v>11751</v>
      </c>
      <c r="C7565" s="1">
        <v>9830125318</v>
      </c>
      <c r="D7565" s="1"/>
      <c r="E7565" s="1"/>
      <c r="F7565" s="1"/>
      <c r="G7565" s="1" t="s">
        <v>146</v>
      </c>
      <c r="H7565" s="1" t="s">
        <v>1268</v>
      </c>
      <c r="I7565"/>
      <c r="J7565"/>
      <c r="K7565"/>
      <c r="L7565"/>
      <c r="M7565"/>
      <c r="N7565"/>
      <c r="O7565"/>
      <c r="Q7565" t="s">
        <v>25</v>
      </c>
      <c r="R7565" s="1"/>
      <c r="S7565" s="1"/>
      <c r="T7565" s="1" t="s">
        <v>614</v>
      </c>
      <c r="U7565" s="1" t="s">
        <v>70</v>
      </c>
      <c r="V7565" t="s">
        <v>29</v>
      </c>
      <c r="W7565"/>
      <c r="X7565" t="s">
        <v>30</v>
      </c>
    </row>
    <row r="7566" spans="2:24">
      <c r="B7566" s="2" t="s">
        <v>11752</v>
      </c>
      <c r="C7566" s="1">
        <v>7568115629</v>
      </c>
      <c r="D7566" s="1"/>
      <c r="E7566" s="1"/>
      <c r="F7566" s="1"/>
      <c r="G7566" s="1" t="s">
        <v>45</v>
      </c>
      <c r="H7566" s="1" t="s">
        <v>331</v>
      </c>
      <c r="I7566"/>
      <c r="J7566"/>
      <c r="K7566"/>
      <c r="L7566"/>
      <c r="M7566"/>
      <c r="N7566"/>
      <c r="O7566"/>
      <c r="Q7566" t="s">
        <v>25</v>
      </c>
      <c r="R7566" s="1" t="s">
        <v>11753</v>
      </c>
      <c r="S7566" s="1"/>
      <c r="T7566" s="1" t="s">
        <v>1515</v>
      </c>
      <c r="U7566" s="1" t="s">
        <v>28</v>
      </c>
      <c r="V7566" t="s">
        <v>29</v>
      </c>
      <c r="W7566"/>
      <c r="X7566" t="s">
        <v>30</v>
      </c>
    </row>
    <row r="7567" spans="2:24">
      <c r="B7567" s="2" t="s">
        <v>11754</v>
      </c>
      <c r="C7567" s="1">
        <v>9429332999</v>
      </c>
      <c r="D7567" s="1"/>
      <c r="E7567" s="1"/>
      <c r="F7567" s="1"/>
      <c r="G7567" s="1" t="s">
        <v>72</v>
      </c>
      <c r="H7567" s="1" t="s">
        <v>57</v>
      </c>
      <c r="I7567"/>
      <c r="J7567"/>
      <c r="K7567"/>
      <c r="L7567"/>
      <c r="M7567"/>
      <c r="N7567"/>
      <c r="O7567"/>
      <c r="Q7567" t="s">
        <v>25</v>
      </c>
      <c r="R7567" s="1" t="s">
        <v>11755</v>
      </c>
      <c r="S7567" s="1"/>
      <c r="T7567" s="1" t="s">
        <v>115</v>
      </c>
      <c r="U7567" s="1" t="s">
        <v>116</v>
      </c>
      <c r="V7567" t="s">
        <v>29</v>
      </c>
      <c r="W7567"/>
      <c r="X7567" t="s">
        <v>30</v>
      </c>
    </row>
    <row r="7568" spans="2:24">
      <c r="B7568" s="2" t="s">
        <v>11756</v>
      </c>
      <c r="C7568" s="1">
        <v>9662045186</v>
      </c>
      <c r="D7568" s="1"/>
      <c r="E7568" s="1"/>
      <c r="F7568" s="1"/>
      <c r="G7568" s="1" t="s">
        <v>146</v>
      </c>
      <c r="H7568" s="1" t="s">
        <v>247</v>
      </c>
      <c r="I7568"/>
      <c r="J7568"/>
      <c r="K7568"/>
      <c r="L7568"/>
      <c r="M7568"/>
      <c r="N7568"/>
      <c r="O7568"/>
      <c r="Q7568" t="s">
        <v>25</v>
      </c>
      <c r="R7568" s="1" t="s">
        <v>11757</v>
      </c>
      <c r="S7568" s="1"/>
      <c r="T7568" s="1" t="s">
        <v>965</v>
      </c>
      <c r="U7568" s="1" t="s">
        <v>116</v>
      </c>
      <c r="V7568" t="s">
        <v>29</v>
      </c>
      <c r="W7568"/>
      <c r="X7568" t="s">
        <v>30</v>
      </c>
    </row>
    <row r="7569" spans="2:24">
      <c r="B7569" s="2" t="s">
        <v>11758</v>
      </c>
      <c r="C7569" s="1">
        <v>9220236505</v>
      </c>
      <c r="D7569" s="1"/>
      <c r="E7569" s="1"/>
      <c r="F7569" s="1"/>
      <c r="G7569" s="1" t="s">
        <v>915</v>
      </c>
      <c r="H7569" s="1" t="s">
        <v>57</v>
      </c>
      <c r="I7569"/>
      <c r="J7569"/>
      <c r="K7569"/>
      <c r="L7569"/>
      <c r="M7569"/>
      <c r="N7569"/>
      <c r="O7569"/>
      <c r="Q7569" t="s">
        <v>25</v>
      </c>
      <c r="R7569" s="1" t="s">
        <v>11759</v>
      </c>
      <c r="S7569" s="1"/>
      <c r="T7569" s="1" t="s">
        <v>84</v>
      </c>
      <c r="U7569" s="1" t="s">
        <v>53</v>
      </c>
      <c r="V7569" t="s">
        <v>29</v>
      </c>
      <c r="W7569"/>
      <c r="X7569" t="s">
        <v>30</v>
      </c>
    </row>
    <row r="7570" spans="2:24">
      <c r="B7570" s="2" t="s">
        <v>11760</v>
      </c>
      <c r="C7570" s="1">
        <v>9464289557</v>
      </c>
      <c r="D7570" s="1"/>
      <c r="E7570" s="1"/>
      <c r="F7570" s="1"/>
      <c r="G7570" s="1" t="s">
        <v>45</v>
      </c>
      <c r="H7570" s="1" t="s">
        <v>46</v>
      </c>
      <c r="I7570"/>
      <c r="J7570"/>
      <c r="K7570"/>
      <c r="L7570"/>
      <c r="M7570"/>
      <c r="N7570"/>
      <c r="O7570"/>
      <c r="Q7570" t="s">
        <v>25</v>
      </c>
      <c r="R7570" s="1" t="s">
        <v>11761</v>
      </c>
      <c r="S7570" s="1"/>
      <c r="T7570" s="1" t="s">
        <v>4566</v>
      </c>
      <c r="U7570" s="1" t="s">
        <v>90</v>
      </c>
      <c r="V7570" t="s">
        <v>29</v>
      </c>
      <c r="W7570"/>
      <c r="X7570" t="s">
        <v>30</v>
      </c>
    </row>
    <row r="7571" spans="2:24">
      <c r="B7571" s="2" t="s">
        <v>11762</v>
      </c>
      <c r="C7571" s="1">
        <v>9953966028</v>
      </c>
      <c r="D7571" s="1"/>
      <c r="E7571" s="1"/>
      <c r="F7571" s="1"/>
      <c r="G7571" s="1" t="s">
        <v>146</v>
      </c>
      <c r="H7571" s="1" t="s">
        <v>247</v>
      </c>
      <c r="I7571"/>
      <c r="J7571"/>
      <c r="K7571"/>
      <c r="L7571"/>
      <c r="M7571"/>
      <c r="N7571"/>
      <c r="O7571"/>
      <c r="Q7571" t="s">
        <v>25</v>
      </c>
      <c r="R7571" s="1" t="s">
        <v>11763</v>
      </c>
      <c r="S7571" s="1"/>
      <c r="T7571" s="1" t="s">
        <v>660</v>
      </c>
      <c r="U7571" s="1" t="s">
        <v>53</v>
      </c>
      <c r="V7571" t="s">
        <v>29</v>
      </c>
      <c r="W7571"/>
      <c r="X7571" t="s">
        <v>30</v>
      </c>
    </row>
    <row r="7572" spans="2:24">
      <c r="B7572" s="2" t="s">
        <v>11764</v>
      </c>
      <c r="C7572" s="1">
        <v>9719955786</v>
      </c>
      <c r="D7572" s="1"/>
      <c r="E7572" s="1"/>
      <c r="F7572" s="1"/>
      <c r="G7572" s="1" t="s">
        <v>915</v>
      </c>
      <c r="H7572" s="1" t="s">
        <v>57</v>
      </c>
      <c r="I7572"/>
      <c r="J7572"/>
      <c r="K7572"/>
      <c r="L7572"/>
      <c r="M7572"/>
      <c r="N7572"/>
      <c r="O7572"/>
      <c r="Q7572" t="s">
        <v>25</v>
      </c>
      <c r="R7572" s="1" t="s">
        <v>11765</v>
      </c>
      <c r="S7572" s="1"/>
      <c r="T7572" s="1" t="s">
        <v>6654</v>
      </c>
      <c r="U7572" s="1" t="s">
        <v>28</v>
      </c>
      <c r="V7572" t="s">
        <v>29</v>
      </c>
      <c r="W7572"/>
      <c r="X7572" t="s">
        <v>30</v>
      </c>
    </row>
    <row r="7573" spans="2:24">
      <c r="B7573" s="2" t="s">
        <v>11766</v>
      </c>
      <c r="C7573" s="1">
        <v>9012108365</v>
      </c>
      <c r="D7573" s="1"/>
      <c r="E7573" s="1"/>
      <c r="F7573" s="1"/>
      <c r="G7573" s="1" t="s">
        <v>146</v>
      </c>
      <c r="H7573" s="1" t="s">
        <v>331</v>
      </c>
      <c r="I7573"/>
      <c r="J7573"/>
      <c r="K7573"/>
      <c r="L7573"/>
      <c r="M7573"/>
      <c r="N7573"/>
      <c r="O7573"/>
      <c r="Q7573" t="s">
        <v>25</v>
      </c>
      <c r="R7573" s="1" t="s">
        <v>11767</v>
      </c>
      <c r="S7573" s="1"/>
      <c r="T7573" s="1" t="s">
        <v>2365</v>
      </c>
      <c r="U7573" s="1" t="s">
        <v>28</v>
      </c>
      <c r="V7573" t="s">
        <v>29</v>
      </c>
      <c r="W7573"/>
      <c r="X7573" t="s">
        <v>30</v>
      </c>
    </row>
    <row r="7574" spans="2:24">
      <c r="B7574" s="2" t="s">
        <v>11768</v>
      </c>
      <c r="C7574" s="1">
        <v>9818893993</v>
      </c>
      <c r="D7574" s="1"/>
      <c r="E7574" s="1"/>
      <c r="F7574" s="1"/>
      <c r="G7574" s="1" t="s">
        <v>146</v>
      </c>
      <c r="H7574" s="1" t="s">
        <v>331</v>
      </c>
      <c r="I7574"/>
      <c r="J7574"/>
      <c r="K7574"/>
      <c r="L7574"/>
      <c r="M7574"/>
      <c r="N7574"/>
      <c r="O7574"/>
      <c r="Q7574" t="s">
        <v>25</v>
      </c>
      <c r="R7574" s="1" t="s">
        <v>11769</v>
      </c>
      <c r="S7574" s="1"/>
      <c r="T7574" s="1" t="s">
        <v>594</v>
      </c>
      <c r="U7574" s="1" t="s">
        <v>53</v>
      </c>
      <c r="V7574" t="s">
        <v>29</v>
      </c>
      <c r="W7574"/>
      <c r="X7574" t="s">
        <v>30</v>
      </c>
    </row>
    <row r="7575" spans="2:24">
      <c r="B7575" s="2" t="s">
        <v>11770</v>
      </c>
      <c r="C7575" s="1">
        <v>9997237872</v>
      </c>
      <c r="D7575" s="1"/>
      <c r="E7575" s="1"/>
      <c r="F7575" s="1"/>
      <c r="G7575" s="1" t="s">
        <v>146</v>
      </c>
      <c r="H7575" s="1" t="s">
        <v>331</v>
      </c>
      <c r="I7575"/>
      <c r="J7575"/>
      <c r="K7575"/>
      <c r="L7575"/>
      <c r="M7575"/>
      <c r="N7575"/>
      <c r="O7575"/>
      <c r="Q7575" t="s">
        <v>25</v>
      </c>
      <c r="R7575" s="1" t="s">
        <v>11771</v>
      </c>
      <c r="S7575" s="1"/>
      <c r="T7575" s="1" t="s">
        <v>11772</v>
      </c>
      <c r="U7575" s="1" t="s">
        <v>28</v>
      </c>
      <c r="V7575" t="s">
        <v>29</v>
      </c>
      <c r="W7575"/>
      <c r="X7575" t="s">
        <v>30</v>
      </c>
    </row>
    <row r="7576" spans="2:24">
      <c r="B7576" s="2" t="s">
        <v>11773</v>
      </c>
      <c r="C7576" s="1">
        <v>9899280308</v>
      </c>
      <c r="D7576" s="1"/>
      <c r="E7576" s="1"/>
      <c r="F7576" s="1"/>
      <c r="G7576" s="1" t="s">
        <v>45</v>
      </c>
      <c r="H7576" s="1" t="s">
        <v>57</v>
      </c>
      <c r="I7576"/>
      <c r="J7576"/>
      <c r="K7576"/>
      <c r="L7576"/>
      <c r="M7576"/>
      <c r="N7576"/>
      <c r="O7576"/>
      <c r="Q7576" t="s">
        <v>25</v>
      </c>
      <c r="R7576" s="1" t="s">
        <v>11774</v>
      </c>
      <c r="S7576" s="1"/>
      <c r="T7576" s="1" t="s">
        <v>73</v>
      </c>
      <c r="U7576" s="1" t="s">
        <v>53</v>
      </c>
      <c r="V7576" t="s">
        <v>29</v>
      </c>
      <c r="W7576"/>
      <c r="X7576" t="s">
        <v>30</v>
      </c>
    </row>
    <row r="7577" spans="2:24">
      <c r="B7577" s="2" t="s">
        <v>11775</v>
      </c>
      <c r="C7577" s="1">
        <v>9818250781</v>
      </c>
      <c r="D7577" s="1"/>
      <c r="E7577" s="1"/>
      <c r="F7577" s="1"/>
      <c r="G7577" s="1" t="s">
        <v>146</v>
      </c>
      <c r="H7577" s="1" t="s">
        <v>331</v>
      </c>
      <c r="I7577"/>
      <c r="J7577"/>
      <c r="K7577"/>
      <c r="L7577"/>
      <c r="M7577"/>
      <c r="N7577"/>
      <c r="O7577"/>
      <c r="Q7577" t="s">
        <v>25</v>
      </c>
      <c r="R7577" s="1" t="s">
        <v>11776</v>
      </c>
      <c r="S7577" s="1"/>
      <c r="T7577" s="1" t="s">
        <v>374</v>
      </c>
      <c r="U7577" s="1" t="s">
        <v>78</v>
      </c>
      <c r="V7577" t="s">
        <v>29</v>
      </c>
      <c r="W7577"/>
      <c r="X7577" t="s">
        <v>30</v>
      </c>
    </row>
    <row r="7578" spans="2:24">
      <c r="B7578" s="2" t="s">
        <v>11777</v>
      </c>
      <c r="C7578" s="1">
        <v>9911047807</v>
      </c>
      <c r="D7578" s="1"/>
      <c r="E7578" s="1"/>
      <c r="F7578" s="1"/>
      <c r="G7578" s="1" t="s">
        <v>45</v>
      </c>
      <c r="H7578" s="1" t="s">
        <v>46</v>
      </c>
      <c r="I7578"/>
      <c r="J7578"/>
      <c r="K7578"/>
      <c r="L7578"/>
      <c r="M7578"/>
      <c r="N7578"/>
      <c r="O7578"/>
      <c r="Q7578" t="s">
        <v>25</v>
      </c>
      <c r="R7578" s="1" t="s">
        <v>11778</v>
      </c>
      <c r="S7578" s="1"/>
      <c r="T7578" s="1" t="s">
        <v>84</v>
      </c>
      <c r="U7578" s="1" t="s">
        <v>53</v>
      </c>
      <c r="V7578" t="s">
        <v>29</v>
      </c>
      <c r="W7578"/>
      <c r="X7578" t="s">
        <v>30</v>
      </c>
    </row>
    <row r="7579" spans="2:24">
      <c r="B7579" s="2" t="s">
        <v>11779</v>
      </c>
      <c r="C7579" s="1">
        <v>8828441111</v>
      </c>
      <c r="D7579" s="1"/>
      <c r="E7579" s="1"/>
      <c r="F7579" s="1"/>
      <c r="G7579" s="1" t="s">
        <v>45</v>
      </c>
      <c r="H7579" s="1" t="s">
        <v>57</v>
      </c>
      <c r="I7579"/>
      <c r="J7579"/>
      <c r="K7579"/>
      <c r="L7579"/>
      <c r="M7579"/>
      <c r="N7579"/>
      <c r="O7579"/>
      <c r="Q7579" t="s">
        <v>25</v>
      </c>
      <c r="R7579" s="1" t="s">
        <v>11780</v>
      </c>
      <c r="S7579" s="1"/>
      <c r="T7579" s="1" t="s">
        <v>211</v>
      </c>
      <c r="U7579" s="1" t="s">
        <v>33</v>
      </c>
      <c r="V7579" t="s">
        <v>29</v>
      </c>
      <c r="W7579"/>
      <c r="X7579" t="s">
        <v>30</v>
      </c>
    </row>
    <row r="7580" spans="2:24">
      <c r="B7580" s="2" t="s">
        <v>11781</v>
      </c>
      <c r="C7580" s="1">
        <v>8220066023</v>
      </c>
      <c r="D7580" s="1"/>
      <c r="E7580" s="1"/>
      <c r="F7580" s="1"/>
      <c r="G7580" s="1" t="s">
        <v>45</v>
      </c>
      <c r="H7580" s="1" t="s">
        <v>331</v>
      </c>
      <c r="I7580"/>
      <c r="J7580"/>
      <c r="K7580"/>
      <c r="L7580"/>
      <c r="M7580"/>
      <c r="N7580"/>
      <c r="O7580"/>
      <c r="Q7580" t="s">
        <v>25</v>
      </c>
      <c r="R7580" s="1" t="s">
        <v>11782</v>
      </c>
      <c r="S7580" s="1"/>
      <c r="T7580" s="1" t="s">
        <v>3610</v>
      </c>
      <c r="U7580" s="1" t="s">
        <v>179</v>
      </c>
      <c r="V7580" t="s">
        <v>29</v>
      </c>
      <c r="W7580"/>
      <c r="X7580" t="s">
        <v>30</v>
      </c>
    </row>
    <row r="7581" spans="2:24">
      <c r="B7581" s="2" t="s">
        <v>11783</v>
      </c>
      <c r="C7581" s="1">
        <v>9555444276</v>
      </c>
      <c r="D7581" s="1"/>
      <c r="E7581" s="1"/>
      <c r="F7581" s="1"/>
      <c r="G7581" s="1" t="s">
        <v>731</v>
      </c>
      <c r="H7581" s="1" t="s">
        <v>46</v>
      </c>
      <c r="I7581"/>
      <c r="J7581"/>
      <c r="K7581"/>
      <c r="L7581"/>
      <c r="M7581"/>
      <c r="N7581"/>
      <c r="O7581"/>
      <c r="Q7581" t="s">
        <v>25</v>
      </c>
      <c r="R7581" s="1" t="s">
        <v>11784</v>
      </c>
      <c r="S7581" s="1"/>
      <c r="T7581" s="1" t="s">
        <v>575</v>
      </c>
      <c r="U7581" s="1" t="s">
        <v>78</v>
      </c>
      <c r="V7581" t="s">
        <v>29</v>
      </c>
      <c r="W7581"/>
      <c r="X7581" t="s">
        <v>30</v>
      </c>
    </row>
    <row r="7582" spans="2:24">
      <c r="B7582" s="2" t="s">
        <v>11785</v>
      </c>
      <c r="C7582" s="1">
        <v>9669559923</v>
      </c>
      <c r="D7582" s="1"/>
      <c r="E7582" s="1"/>
      <c r="F7582" s="1"/>
      <c r="G7582" s="1" t="s">
        <v>45</v>
      </c>
      <c r="H7582" s="1" t="s">
        <v>57</v>
      </c>
      <c r="I7582"/>
      <c r="J7582"/>
      <c r="K7582"/>
      <c r="L7582"/>
      <c r="M7582"/>
      <c r="N7582"/>
      <c r="O7582"/>
      <c r="Q7582" t="s">
        <v>25</v>
      </c>
      <c r="R7582" s="1" t="s">
        <v>11786</v>
      </c>
      <c r="S7582" s="1"/>
      <c r="T7582" s="1" t="s">
        <v>802</v>
      </c>
      <c r="U7582" s="1" t="s">
        <v>105</v>
      </c>
      <c r="V7582" t="s">
        <v>29</v>
      </c>
      <c r="W7582"/>
      <c r="X7582" t="s">
        <v>30</v>
      </c>
    </row>
    <row r="7583" spans="2:24">
      <c r="B7583" s="2" t="s">
        <v>11787</v>
      </c>
      <c r="C7583" s="1">
        <v>9929375355</v>
      </c>
      <c r="D7583" s="1"/>
      <c r="E7583" s="1"/>
      <c r="F7583" s="1"/>
      <c r="G7583" s="1" t="s">
        <v>146</v>
      </c>
      <c r="H7583" s="1" t="s">
        <v>331</v>
      </c>
      <c r="I7583"/>
      <c r="J7583"/>
      <c r="K7583"/>
      <c r="L7583"/>
      <c r="M7583"/>
      <c r="N7583"/>
      <c r="O7583"/>
      <c r="Q7583" t="s">
        <v>25</v>
      </c>
      <c r="R7583" s="1" t="s">
        <v>11788</v>
      </c>
      <c r="S7583" s="1"/>
      <c r="T7583" s="1" t="s">
        <v>11789</v>
      </c>
      <c r="U7583" s="1" t="s">
        <v>43</v>
      </c>
      <c r="V7583" t="s">
        <v>29</v>
      </c>
      <c r="W7583"/>
      <c r="X7583" t="s">
        <v>30</v>
      </c>
    </row>
    <row r="7584" spans="2:24">
      <c r="B7584" s="2" t="s">
        <v>11790</v>
      </c>
      <c r="C7584" s="1">
        <v>9850118438</v>
      </c>
      <c r="D7584" s="1"/>
      <c r="E7584" s="1"/>
      <c r="F7584" s="1"/>
      <c r="G7584" s="1" t="s">
        <v>146</v>
      </c>
      <c r="H7584" s="1" t="s">
        <v>331</v>
      </c>
      <c r="I7584"/>
      <c r="J7584"/>
      <c r="K7584"/>
      <c r="L7584"/>
      <c r="M7584"/>
      <c r="N7584"/>
      <c r="O7584"/>
      <c r="Q7584" t="s">
        <v>25</v>
      </c>
      <c r="R7584" s="1" t="s">
        <v>11791</v>
      </c>
      <c r="S7584" s="1"/>
      <c r="T7584" s="1" t="s">
        <v>305</v>
      </c>
      <c r="U7584" s="1" t="s">
        <v>33</v>
      </c>
      <c r="V7584" t="s">
        <v>29</v>
      </c>
      <c r="W7584"/>
      <c r="X7584" t="s">
        <v>30</v>
      </c>
    </row>
    <row r="7585" spans="2:24">
      <c r="B7585" s="2" t="s">
        <v>11792</v>
      </c>
      <c r="C7585" s="1">
        <v>9414997755</v>
      </c>
      <c r="D7585" s="1"/>
      <c r="E7585" s="1"/>
      <c r="F7585" s="1"/>
      <c r="G7585" s="1" t="s">
        <v>915</v>
      </c>
      <c r="H7585" s="1" t="s">
        <v>46</v>
      </c>
      <c r="I7585"/>
      <c r="J7585"/>
      <c r="K7585"/>
      <c r="L7585"/>
      <c r="M7585"/>
      <c r="N7585"/>
      <c r="O7585"/>
      <c r="Q7585" t="s">
        <v>25</v>
      </c>
      <c r="R7585" s="1" t="s">
        <v>11793</v>
      </c>
      <c r="S7585" s="1"/>
      <c r="T7585" s="1" t="s">
        <v>128</v>
      </c>
      <c r="U7585" s="1" t="s">
        <v>43</v>
      </c>
      <c r="V7585" t="s">
        <v>29</v>
      </c>
      <c r="W7585"/>
      <c r="X7585" t="s">
        <v>30</v>
      </c>
    </row>
    <row r="7586" spans="2:24">
      <c r="B7586" s="2" t="s">
        <v>11794</v>
      </c>
      <c r="C7586" s="1">
        <v>8349061502</v>
      </c>
      <c r="D7586" s="1"/>
      <c r="E7586" s="1"/>
      <c r="F7586" s="1"/>
      <c r="G7586" s="1" t="s">
        <v>146</v>
      </c>
      <c r="H7586" s="1" t="s">
        <v>247</v>
      </c>
      <c r="I7586"/>
      <c r="J7586"/>
      <c r="K7586"/>
      <c r="L7586"/>
      <c r="M7586"/>
      <c r="N7586"/>
      <c r="O7586"/>
      <c r="Q7586" t="s">
        <v>25</v>
      </c>
      <c r="R7586" s="1" t="s">
        <v>11795</v>
      </c>
      <c r="S7586" s="1"/>
      <c r="T7586" s="1" t="s">
        <v>11796</v>
      </c>
      <c r="U7586" s="1" t="s">
        <v>105</v>
      </c>
      <c r="V7586" t="s">
        <v>29</v>
      </c>
      <c r="W7586"/>
      <c r="X7586" t="s">
        <v>30</v>
      </c>
    </row>
    <row r="7587" spans="2:24">
      <c r="B7587" s="2" t="s">
        <v>11797</v>
      </c>
      <c r="C7587" s="1">
        <v>9971366040</v>
      </c>
      <c r="D7587" s="1"/>
      <c r="E7587" s="1"/>
      <c r="F7587" s="1"/>
      <c r="G7587" s="1" t="s">
        <v>45</v>
      </c>
      <c r="H7587" s="1" t="s">
        <v>57</v>
      </c>
      <c r="I7587"/>
      <c r="J7587"/>
      <c r="K7587"/>
      <c r="L7587"/>
      <c r="M7587"/>
      <c r="N7587"/>
      <c r="O7587"/>
      <c r="Q7587" t="s">
        <v>25</v>
      </c>
      <c r="R7587" s="1" t="s">
        <v>11798</v>
      </c>
      <c r="S7587" s="1"/>
      <c r="T7587" s="1" t="s">
        <v>6654</v>
      </c>
      <c r="U7587" s="1" t="s">
        <v>28</v>
      </c>
      <c r="V7587" t="s">
        <v>29</v>
      </c>
      <c r="W7587"/>
      <c r="X7587" t="s">
        <v>30</v>
      </c>
    </row>
    <row r="7588" spans="2:24">
      <c r="B7588" s="2" t="s">
        <v>11799</v>
      </c>
      <c r="C7588" s="1">
        <v>9812345299</v>
      </c>
      <c r="D7588" s="1"/>
      <c r="E7588" s="1"/>
      <c r="F7588" s="1"/>
      <c r="G7588" s="1" t="s">
        <v>146</v>
      </c>
      <c r="H7588" s="1" t="s">
        <v>331</v>
      </c>
      <c r="I7588"/>
      <c r="J7588"/>
      <c r="K7588"/>
      <c r="L7588"/>
      <c r="M7588"/>
      <c r="N7588"/>
      <c r="O7588"/>
      <c r="Q7588" t="s">
        <v>25</v>
      </c>
      <c r="R7588" s="1" t="s">
        <v>11800</v>
      </c>
      <c r="S7588" s="1"/>
      <c r="T7588" s="1" t="s">
        <v>363</v>
      </c>
      <c r="U7588" s="1" t="s">
        <v>78</v>
      </c>
      <c r="V7588" t="s">
        <v>29</v>
      </c>
      <c r="W7588"/>
      <c r="X7588" t="s">
        <v>30</v>
      </c>
    </row>
    <row r="7589" spans="2:24">
      <c r="B7589" s="2" t="s">
        <v>11801</v>
      </c>
      <c r="C7589" s="1">
        <v>9776777688</v>
      </c>
      <c r="D7589" s="1"/>
      <c r="E7589" s="1"/>
      <c r="F7589" s="1"/>
      <c r="G7589" s="1" t="s">
        <v>45</v>
      </c>
      <c r="H7589" s="1" t="s">
        <v>695</v>
      </c>
      <c r="I7589"/>
      <c r="J7589"/>
      <c r="K7589"/>
      <c r="L7589"/>
      <c r="M7589"/>
      <c r="N7589"/>
      <c r="O7589"/>
      <c r="Q7589" t="s">
        <v>25</v>
      </c>
      <c r="R7589" s="1" t="s">
        <v>11802</v>
      </c>
      <c r="S7589" s="1"/>
      <c r="T7589" s="1" t="s">
        <v>239</v>
      </c>
      <c r="U7589" s="1" t="s">
        <v>240</v>
      </c>
      <c r="V7589" t="s">
        <v>29</v>
      </c>
      <c r="W7589"/>
      <c r="X7589" t="s">
        <v>30</v>
      </c>
    </row>
    <row r="7590" spans="2:24">
      <c r="B7590" s="2" t="s">
        <v>11803</v>
      </c>
      <c r="C7590" s="1">
        <v>9891232537</v>
      </c>
      <c r="D7590" s="1"/>
      <c r="E7590" s="1"/>
      <c r="F7590" s="1"/>
      <c r="G7590" s="1" t="s">
        <v>146</v>
      </c>
      <c r="H7590" s="1" t="s">
        <v>331</v>
      </c>
      <c r="I7590"/>
      <c r="J7590"/>
      <c r="K7590"/>
      <c r="L7590"/>
      <c r="M7590"/>
      <c r="N7590"/>
      <c r="O7590"/>
      <c r="Q7590" t="s">
        <v>25</v>
      </c>
      <c r="R7590" s="1" t="s">
        <v>11804</v>
      </c>
      <c r="S7590" s="1"/>
      <c r="T7590" s="1" t="s">
        <v>374</v>
      </c>
      <c r="U7590" s="1" t="s">
        <v>78</v>
      </c>
      <c r="V7590" t="s">
        <v>29</v>
      </c>
      <c r="W7590"/>
      <c r="X7590" t="s">
        <v>30</v>
      </c>
    </row>
    <row r="7591" spans="2:24">
      <c r="B7591" s="2" t="s">
        <v>11805</v>
      </c>
      <c r="C7591" s="1">
        <v>7568686013</v>
      </c>
      <c r="D7591" s="1"/>
      <c r="E7591" s="1"/>
      <c r="F7591" s="1"/>
      <c r="G7591" s="1" t="s">
        <v>45</v>
      </c>
      <c r="H7591" s="1" t="s">
        <v>331</v>
      </c>
      <c r="I7591"/>
      <c r="J7591"/>
      <c r="K7591"/>
      <c r="L7591"/>
      <c r="M7591"/>
      <c r="N7591"/>
      <c r="O7591"/>
      <c r="Q7591" t="s">
        <v>25</v>
      </c>
      <c r="R7591" s="1" t="s">
        <v>11806</v>
      </c>
      <c r="S7591" s="1"/>
      <c r="T7591" s="1" t="s">
        <v>255</v>
      </c>
      <c r="U7591" s="1" t="s">
        <v>116</v>
      </c>
      <c r="V7591" t="s">
        <v>29</v>
      </c>
      <c r="W7591"/>
      <c r="X7591" t="s">
        <v>30</v>
      </c>
    </row>
    <row r="7592" spans="2:24">
      <c r="B7592" s="2" t="s">
        <v>11807</v>
      </c>
      <c r="C7592" s="1">
        <v>8743870855</v>
      </c>
      <c r="D7592" s="1"/>
      <c r="E7592" s="1"/>
      <c r="F7592" s="1"/>
      <c r="G7592" s="1" t="s">
        <v>146</v>
      </c>
      <c r="H7592" s="1" t="s">
        <v>331</v>
      </c>
      <c r="I7592"/>
      <c r="J7592"/>
      <c r="K7592"/>
      <c r="L7592"/>
      <c r="M7592"/>
      <c r="N7592"/>
      <c r="O7592"/>
      <c r="Q7592" t="s">
        <v>25</v>
      </c>
      <c r="R7592" s="1" t="s">
        <v>11808</v>
      </c>
      <c r="S7592" s="1"/>
      <c r="T7592" s="1" t="s">
        <v>575</v>
      </c>
      <c r="U7592" s="1" t="s">
        <v>78</v>
      </c>
      <c r="V7592" t="s">
        <v>29</v>
      </c>
      <c r="W7592"/>
      <c r="X7592" t="s">
        <v>30</v>
      </c>
    </row>
    <row r="7593" spans="2:24">
      <c r="B7593" s="2" t="s">
        <v>11809</v>
      </c>
      <c r="C7593" s="1">
        <v>9960005056</v>
      </c>
      <c r="D7593" s="1"/>
      <c r="E7593" s="1"/>
      <c r="F7593" s="1"/>
      <c r="G7593" s="1" t="s">
        <v>45</v>
      </c>
      <c r="H7593" s="1" t="s">
        <v>46</v>
      </c>
      <c r="I7593"/>
      <c r="J7593"/>
      <c r="K7593"/>
      <c r="L7593"/>
      <c r="M7593"/>
      <c r="N7593"/>
      <c r="O7593"/>
      <c r="Q7593" t="s">
        <v>25</v>
      </c>
      <c r="R7593" s="1" t="s">
        <v>11810</v>
      </c>
      <c r="S7593" s="1"/>
      <c r="T7593" s="1" t="s">
        <v>977</v>
      </c>
      <c r="U7593" s="1" t="s">
        <v>33</v>
      </c>
      <c r="V7593" t="s">
        <v>29</v>
      </c>
      <c r="W7593"/>
      <c r="X7593" t="s">
        <v>30</v>
      </c>
    </row>
    <row r="7594" spans="2:24">
      <c r="B7594" s="2" t="s">
        <v>11811</v>
      </c>
      <c r="C7594" s="1">
        <v>9860160227</v>
      </c>
      <c r="D7594" s="1"/>
      <c r="E7594" s="1"/>
      <c r="F7594" s="1"/>
      <c r="G7594" s="1" t="s">
        <v>146</v>
      </c>
      <c r="H7594" s="1" t="s">
        <v>247</v>
      </c>
      <c r="I7594"/>
      <c r="J7594"/>
      <c r="K7594"/>
      <c r="L7594"/>
      <c r="M7594"/>
      <c r="N7594"/>
      <c r="O7594"/>
      <c r="Q7594" t="s">
        <v>25</v>
      </c>
      <c r="R7594" s="1" t="s">
        <v>11812</v>
      </c>
      <c r="S7594" s="1"/>
      <c r="T7594" s="1" t="s">
        <v>305</v>
      </c>
      <c r="U7594" s="1" t="s">
        <v>33</v>
      </c>
      <c r="V7594" t="s">
        <v>29</v>
      </c>
      <c r="W7594"/>
      <c r="X7594" t="s">
        <v>30</v>
      </c>
    </row>
    <row r="7595" spans="2:24">
      <c r="B7595" s="2" t="s">
        <v>11813</v>
      </c>
      <c r="C7595" s="1">
        <v>8676833292</v>
      </c>
      <c r="D7595" s="1"/>
      <c r="E7595" s="1"/>
      <c r="F7595" s="1"/>
      <c r="G7595" s="1" t="s">
        <v>146</v>
      </c>
      <c r="H7595" s="1" t="s">
        <v>247</v>
      </c>
      <c r="I7595"/>
      <c r="J7595"/>
      <c r="K7595"/>
      <c r="L7595"/>
      <c r="M7595"/>
      <c r="N7595"/>
      <c r="O7595"/>
      <c r="Q7595" t="s">
        <v>25</v>
      </c>
      <c r="R7595" s="1" t="s">
        <v>11814</v>
      </c>
      <c r="S7595" s="1"/>
      <c r="T7595" s="1" t="s">
        <v>2637</v>
      </c>
      <c r="U7595" s="1" t="s">
        <v>284</v>
      </c>
      <c r="V7595" t="s">
        <v>29</v>
      </c>
      <c r="W7595"/>
      <c r="X7595" t="s">
        <v>30</v>
      </c>
    </row>
    <row r="7596" spans="2:24">
      <c r="B7596" s="2" t="s">
        <v>11815</v>
      </c>
      <c r="C7596" s="1">
        <v>9166641883</v>
      </c>
      <c r="D7596" s="1"/>
      <c r="E7596" s="1"/>
      <c r="F7596" s="1"/>
      <c r="G7596" s="1" t="s">
        <v>146</v>
      </c>
      <c r="H7596" s="1" t="s">
        <v>247</v>
      </c>
      <c r="I7596"/>
      <c r="J7596"/>
      <c r="K7596"/>
      <c r="L7596"/>
      <c r="M7596"/>
      <c r="N7596"/>
      <c r="O7596"/>
      <c r="Q7596" t="s">
        <v>25</v>
      </c>
      <c r="R7596" s="1" t="s">
        <v>11816</v>
      </c>
      <c r="S7596" s="1"/>
      <c r="T7596" s="1" t="s">
        <v>1575</v>
      </c>
      <c r="U7596" s="1" t="s">
        <v>43</v>
      </c>
      <c r="V7596" t="s">
        <v>29</v>
      </c>
      <c r="W7596"/>
      <c r="X7596" t="s">
        <v>30</v>
      </c>
    </row>
    <row r="7597" spans="2:24">
      <c r="B7597" s="2" t="s">
        <v>11817</v>
      </c>
      <c r="C7597" s="1">
        <v>9412539209</v>
      </c>
      <c r="D7597" s="1"/>
      <c r="E7597" s="1"/>
      <c r="F7597" s="1"/>
      <c r="G7597" s="1" t="s">
        <v>146</v>
      </c>
      <c r="H7597" s="1" t="s">
        <v>331</v>
      </c>
      <c r="I7597"/>
      <c r="J7597"/>
      <c r="K7597"/>
      <c r="L7597"/>
      <c r="M7597"/>
      <c r="N7597"/>
      <c r="O7597"/>
      <c r="Q7597" t="s">
        <v>25</v>
      </c>
      <c r="R7597" s="1" t="s">
        <v>11818</v>
      </c>
      <c r="S7597" s="1"/>
      <c r="T7597" s="1" t="s">
        <v>6650</v>
      </c>
      <c r="U7597" s="1" t="s">
        <v>28</v>
      </c>
      <c r="V7597" t="s">
        <v>29</v>
      </c>
      <c r="W7597"/>
      <c r="X7597" t="s">
        <v>30</v>
      </c>
    </row>
    <row r="7598" spans="2:24">
      <c r="B7598" s="2" t="s">
        <v>11819</v>
      </c>
      <c r="C7598" s="1">
        <f>9711507884570</f>
        <v>9711507884570</v>
      </c>
      <c r="D7598" s="1"/>
      <c r="E7598" s="1"/>
      <c r="F7598" s="1"/>
      <c r="G7598" s="1" t="s">
        <v>45</v>
      </c>
      <c r="H7598" s="1" t="s">
        <v>46</v>
      </c>
      <c r="I7598"/>
      <c r="J7598"/>
      <c r="K7598"/>
      <c r="L7598"/>
      <c r="M7598"/>
      <c r="N7598"/>
      <c r="O7598"/>
      <c r="Q7598" t="s">
        <v>25</v>
      </c>
      <c r="R7598" s="1" t="s">
        <v>11820</v>
      </c>
      <c r="S7598" s="1"/>
      <c r="T7598" s="1" t="s">
        <v>660</v>
      </c>
      <c r="U7598" s="1" t="s">
        <v>53</v>
      </c>
      <c r="V7598" t="s">
        <v>29</v>
      </c>
      <c r="W7598"/>
      <c r="X7598" t="s">
        <v>30</v>
      </c>
    </row>
    <row r="7599" spans="2:24">
      <c r="B7599" s="2" t="s">
        <v>11821</v>
      </c>
      <c r="C7599" s="1">
        <v>9568548100</v>
      </c>
      <c r="D7599" s="1"/>
      <c r="E7599" s="1"/>
      <c r="F7599" s="1"/>
      <c r="G7599" s="1" t="s">
        <v>146</v>
      </c>
      <c r="H7599" s="1" t="s">
        <v>247</v>
      </c>
      <c r="I7599"/>
      <c r="J7599"/>
      <c r="K7599"/>
      <c r="L7599"/>
      <c r="M7599"/>
      <c r="N7599"/>
      <c r="O7599"/>
      <c r="Q7599" t="s">
        <v>25</v>
      </c>
      <c r="R7599" s="1" t="s">
        <v>11822</v>
      </c>
      <c r="S7599" s="1"/>
      <c r="T7599" s="1" t="s">
        <v>39</v>
      </c>
      <c r="U7599" s="1" t="s">
        <v>28</v>
      </c>
      <c r="V7599" t="s">
        <v>29</v>
      </c>
      <c r="W7599"/>
      <c r="X7599" t="s">
        <v>30</v>
      </c>
    </row>
    <row r="7600" spans="2:24">
      <c r="B7600" s="2" t="s">
        <v>11823</v>
      </c>
      <c r="C7600" s="1">
        <v>9017454600</v>
      </c>
      <c r="D7600" s="1"/>
      <c r="E7600" s="1"/>
      <c r="F7600" s="1"/>
      <c r="G7600" s="1" t="s">
        <v>146</v>
      </c>
      <c r="H7600" s="1" t="s">
        <v>331</v>
      </c>
      <c r="I7600"/>
      <c r="J7600"/>
      <c r="K7600"/>
      <c r="L7600"/>
      <c r="M7600"/>
      <c r="N7600"/>
      <c r="O7600"/>
      <c r="Q7600" t="s">
        <v>25</v>
      </c>
      <c r="R7600" s="1" t="s">
        <v>11824</v>
      </c>
      <c r="S7600" s="1"/>
      <c r="T7600" s="1" t="s">
        <v>374</v>
      </c>
      <c r="U7600" s="1" t="s">
        <v>78</v>
      </c>
      <c r="V7600" t="s">
        <v>29</v>
      </c>
      <c r="W7600"/>
      <c r="X7600" t="s">
        <v>30</v>
      </c>
    </row>
    <row r="7601" spans="2:24">
      <c r="B7601" s="2" t="s">
        <v>11825</v>
      </c>
      <c r="C7601" s="1">
        <v>9654200070</v>
      </c>
      <c r="D7601" s="1"/>
      <c r="E7601" s="1"/>
      <c r="F7601" s="1"/>
      <c r="G7601" s="1" t="s">
        <v>146</v>
      </c>
      <c r="H7601" s="1" t="s">
        <v>331</v>
      </c>
      <c r="I7601"/>
      <c r="J7601"/>
      <c r="K7601"/>
      <c r="L7601"/>
      <c r="M7601"/>
      <c r="N7601"/>
      <c r="O7601"/>
      <c r="Q7601" t="s">
        <v>25</v>
      </c>
      <c r="R7601" s="1" t="s">
        <v>11826</v>
      </c>
      <c r="S7601" s="1"/>
      <c r="T7601" s="1" t="s">
        <v>843</v>
      </c>
      <c r="U7601" s="1" t="s">
        <v>78</v>
      </c>
      <c r="V7601" t="s">
        <v>29</v>
      </c>
      <c r="W7601"/>
      <c r="X7601" t="s">
        <v>30</v>
      </c>
    </row>
    <row r="7602" spans="2:24">
      <c r="B7602" s="2" t="s">
        <v>11827</v>
      </c>
      <c r="C7602" s="1">
        <v>9549121340</v>
      </c>
      <c r="D7602" s="1"/>
      <c r="E7602" s="1"/>
      <c r="F7602" s="1"/>
      <c r="G7602" s="1" t="s">
        <v>45</v>
      </c>
      <c r="H7602" s="1" t="s">
        <v>695</v>
      </c>
      <c r="I7602"/>
      <c r="J7602"/>
      <c r="K7602"/>
      <c r="L7602"/>
      <c r="M7602"/>
      <c r="N7602"/>
      <c r="O7602"/>
      <c r="Q7602" t="s">
        <v>25</v>
      </c>
      <c r="R7602" s="1" t="s">
        <v>11828</v>
      </c>
      <c r="S7602" s="1"/>
      <c r="T7602" s="1" t="s">
        <v>128</v>
      </c>
      <c r="U7602" s="1" t="s">
        <v>43</v>
      </c>
      <c r="V7602" t="s">
        <v>29</v>
      </c>
      <c r="W7602"/>
      <c r="X7602" t="s">
        <v>30</v>
      </c>
    </row>
    <row r="7603" spans="2:24">
      <c r="B7603" s="2" t="s">
        <v>11829</v>
      </c>
      <c r="C7603" s="1">
        <v>8826756800</v>
      </c>
      <c r="D7603" s="1"/>
      <c r="E7603" s="1"/>
      <c r="F7603" s="1"/>
      <c r="G7603" s="1" t="s">
        <v>146</v>
      </c>
      <c r="H7603" s="1" t="s">
        <v>331</v>
      </c>
      <c r="I7603"/>
      <c r="J7603"/>
      <c r="K7603"/>
      <c r="L7603"/>
      <c r="M7603"/>
      <c r="N7603"/>
      <c r="O7603"/>
      <c r="Q7603" t="s">
        <v>25</v>
      </c>
      <c r="R7603" s="1" t="s">
        <v>11830</v>
      </c>
      <c r="S7603" s="1"/>
      <c r="T7603" s="1" t="s">
        <v>594</v>
      </c>
      <c r="U7603" s="1" t="s">
        <v>53</v>
      </c>
      <c r="V7603" t="s">
        <v>29</v>
      </c>
      <c r="W7603"/>
      <c r="X7603" t="s">
        <v>30</v>
      </c>
    </row>
    <row r="7604" spans="2:24">
      <c r="B7604" s="2" t="s">
        <v>11831</v>
      </c>
      <c r="C7604" s="1">
        <v>9656743401</v>
      </c>
      <c r="D7604" s="1"/>
      <c r="E7604" s="1"/>
      <c r="F7604" s="1"/>
      <c r="G7604" s="1" t="s">
        <v>146</v>
      </c>
      <c r="H7604" s="1" t="s">
        <v>331</v>
      </c>
      <c r="I7604"/>
      <c r="J7604"/>
      <c r="K7604"/>
      <c r="L7604"/>
      <c r="M7604"/>
      <c r="N7604"/>
      <c r="O7604"/>
      <c r="Q7604" t="s">
        <v>25</v>
      </c>
      <c r="R7604" s="1" t="s">
        <v>11832</v>
      </c>
      <c r="S7604" s="1"/>
      <c r="T7604" s="1" t="s">
        <v>1361</v>
      </c>
      <c r="U7604" s="1" t="s">
        <v>60</v>
      </c>
      <c r="V7604" t="s">
        <v>29</v>
      </c>
      <c r="W7604"/>
      <c r="X7604" t="s">
        <v>30</v>
      </c>
    </row>
    <row r="7605" spans="2:24">
      <c r="B7605" s="2" t="s">
        <v>11833</v>
      </c>
      <c r="C7605" s="1">
        <v>9813650609</v>
      </c>
      <c r="D7605" s="1"/>
      <c r="E7605" s="1"/>
      <c r="F7605" s="1"/>
      <c r="G7605" s="1" t="s">
        <v>146</v>
      </c>
      <c r="H7605" s="1" t="s">
        <v>331</v>
      </c>
      <c r="I7605"/>
      <c r="J7605"/>
      <c r="K7605"/>
      <c r="L7605"/>
      <c r="M7605"/>
      <c r="N7605"/>
      <c r="O7605"/>
      <c r="Q7605" t="s">
        <v>25</v>
      </c>
      <c r="R7605" s="1" t="s">
        <v>11834</v>
      </c>
      <c r="S7605" s="1"/>
      <c r="T7605" s="1" t="s">
        <v>374</v>
      </c>
      <c r="U7605" s="1" t="s">
        <v>78</v>
      </c>
      <c r="V7605" t="s">
        <v>29</v>
      </c>
      <c r="W7605"/>
      <c r="X7605" t="s">
        <v>30</v>
      </c>
    </row>
    <row r="7606" spans="2:24">
      <c r="B7606" s="2" t="s">
        <v>11835</v>
      </c>
      <c r="C7606" s="1">
        <v>9871736380</v>
      </c>
      <c r="D7606" s="1"/>
      <c r="E7606" s="1"/>
      <c r="F7606" s="1"/>
      <c r="G7606" s="1" t="s">
        <v>146</v>
      </c>
      <c r="H7606" s="1" t="s">
        <v>331</v>
      </c>
      <c r="I7606"/>
      <c r="J7606"/>
      <c r="K7606"/>
      <c r="L7606"/>
      <c r="M7606"/>
      <c r="N7606"/>
      <c r="O7606"/>
      <c r="Q7606" t="s">
        <v>25</v>
      </c>
      <c r="R7606" s="1" t="s">
        <v>11836</v>
      </c>
      <c r="S7606" s="1"/>
      <c r="T7606" s="1" t="s">
        <v>374</v>
      </c>
      <c r="U7606" s="1" t="s">
        <v>78</v>
      </c>
      <c r="V7606" t="s">
        <v>29</v>
      </c>
      <c r="W7606"/>
      <c r="X7606" t="s">
        <v>30</v>
      </c>
    </row>
    <row r="7607" spans="2:24">
      <c r="B7607" s="2" t="s">
        <v>11837</v>
      </c>
      <c r="C7607" s="1">
        <v>9833173218</v>
      </c>
      <c r="D7607" s="1"/>
      <c r="E7607" s="1"/>
      <c r="F7607" s="1"/>
      <c r="G7607" s="1" t="s">
        <v>230</v>
      </c>
      <c r="H7607" s="1" t="s">
        <v>57</v>
      </c>
      <c r="I7607"/>
      <c r="J7607"/>
      <c r="K7607"/>
      <c r="L7607"/>
      <c r="M7607"/>
      <c r="N7607"/>
      <c r="O7607"/>
      <c r="Q7607" t="s">
        <v>25</v>
      </c>
      <c r="R7607" s="1" t="s">
        <v>11838</v>
      </c>
      <c r="S7607" s="1"/>
      <c r="T7607" s="1" t="s">
        <v>211</v>
      </c>
      <c r="U7607" s="1" t="s">
        <v>33</v>
      </c>
      <c r="V7607" t="s">
        <v>29</v>
      </c>
      <c r="W7607"/>
      <c r="X7607" t="s">
        <v>30</v>
      </c>
    </row>
    <row r="7608" spans="2:24">
      <c r="B7608" s="2" t="s">
        <v>11839</v>
      </c>
      <c r="C7608" s="1">
        <v>8639660205</v>
      </c>
      <c r="D7608" s="1"/>
      <c r="E7608" s="1"/>
      <c r="F7608" s="1"/>
      <c r="G7608" s="1" t="s">
        <v>146</v>
      </c>
      <c r="H7608" s="1" t="s">
        <v>331</v>
      </c>
      <c r="I7608"/>
      <c r="J7608"/>
      <c r="K7608"/>
      <c r="L7608"/>
      <c r="M7608"/>
      <c r="N7608"/>
      <c r="O7608"/>
      <c r="Q7608" t="s">
        <v>25</v>
      </c>
      <c r="R7608" s="1" t="s">
        <v>11840</v>
      </c>
      <c r="S7608" s="1"/>
      <c r="T7608" s="1" t="s">
        <v>184</v>
      </c>
      <c r="U7608" s="1" t="s">
        <v>185</v>
      </c>
      <c r="V7608" t="s">
        <v>29</v>
      </c>
      <c r="W7608"/>
      <c r="X7608" t="s">
        <v>30</v>
      </c>
    </row>
    <row r="7609" spans="2:24">
      <c r="B7609" s="2" t="s">
        <v>11841</v>
      </c>
      <c r="C7609" s="1">
        <v>9019111959</v>
      </c>
      <c r="D7609" s="1"/>
      <c r="E7609" s="1"/>
      <c r="F7609" s="1"/>
      <c r="G7609" s="1" t="s">
        <v>2644</v>
      </c>
      <c r="H7609" s="1" t="s">
        <v>57</v>
      </c>
      <c r="I7609"/>
      <c r="J7609"/>
      <c r="K7609"/>
      <c r="L7609"/>
      <c r="M7609"/>
      <c r="N7609"/>
      <c r="O7609"/>
      <c r="Q7609" t="s">
        <v>25</v>
      </c>
      <c r="R7609" s="1" t="s">
        <v>11842</v>
      </c>
      <c r="S7609" s="1"/>
      <c r="T7609" s="1" t="s">
        <v>631</v>
      </c>
      <c r="U7609" s="1" t="s">
        <v>102</v>
      </c>
      <c r="V7609" t="s">
        <v>29</v>
      </c>
      <c r="W7609"/>
      <c r="X7609" t="s">
        <v>30</v>
      </c>
    </row>
    <row r="7610" spans="2:24">
      <c r="B7610" s="2" t="s">
        <v>11843</v>
      </c>
      <c r="C7610" s="1">
        <v>8178181294</v>
      </c>
      <c r="D7610" s="1"/>
      <c r="E7610" s="1"/>
      <c r="F7610" s="1"/>
      <c r="G7610" s="1" t="s">
        <v>146</v>
      </c>
      <c r="H7610" s="1" t="s">
        <v>331</v>
      </c>
      <c r="I7610"/>
      <c r="J7610"/>
      <c r="K7610"/>
      <c r="L7610"/>
      <c r="M7610"/>
      <c r="N7610"/>
      <c r="O7610"/>
      <c r="Q7610" t="s">
        <v>25</v>
      </c>
      <c r="R7610" s="1" t="s">
        <v>11844</v>
      </c>
      <c r="S7610" s="1"/>
      <c r="T7610" s="1" t="s">
        <v>374</v>
      </c>
      <c r="U7610" s="1" t="s">
        <v>78</v>
      </c>
      <c r="V7610" t="s">
        <v>29</v>
      </c>
      <c r="W7610"/>
      <c r="X7610" t="s">
        <v>30</v>
      </c>
    </row>
    <row r="7611" spans="2:24">
      <c r="B7611" s="2" t="s">
        <v>11845</v>
      </c>
      <c r="C7611" s="1">
        <v>7021953432</v>
      </c>
      <c r="D7611" s="1"/>
      <c r="E7611" s="1"/>
      <c r="F7611" s="1"/>
      <c r="G7611" s="1" t="s">
        <v>146</v>
      </c>
      <c r="H7611" s="1" t="s">
        <v>331</v>
      </c>
      <c r="I7611"/>
      <c r="J7611"/>
      <c r="K7611"/>
      <c r="L7611"/>
      <c r="M7611"/>
      <c r="N7611"/>
      <c r="O7611"/>
      <c r="Q7611" t="s">
        <v>25</v>
      </c>
      <c r="R7611" s="1" t="s">
        <v>11846</v>
      </c>
      <c r="S7611" s="1"/>
      <c r="T7611" s="1" t="s">
        <v>211</v>
      </c>
      <c r="U7611" s="1" t="s">
        <v>33</v>
      </c>
      <c r="V7611" t="s">
        <v>29</v>
      </c>
      <c r="W7611"/>
      <c r="X7611" t="s">
        <v>30</v>
      </c>
    </row>
    <row r="7612" spans="2:24">
      <c r="B7612" s="2" t="s">
        <v>11847</v>
      </c>
      <c r="C7612" s="1">
        <v>8800014575</v>
      </c>
      <c r="D7612" s="1"/>
      <c r="E7612" s="1"/>
      <c r="F7612" s="1"/>
      <c r="G7612" s="1" t="s">
        <v>56</v>
      </c>
      <c r="H7612" s="1" t="s">
        <v>331</v>
      </c>
      <c r="I7612"/>
      <c r="J7612"/>
      <c r="K7612"/>
      <c r="L7612"/>
      <c r="M7612"/>
      <c r="N7612"/>
      <c r="O7612"/>
      <c r="Q7612" t="s">
        <v>25</v>
      </c>
      <c r="R7612" s="1" t="s">
        <v>11848</v>
      </c>
      <c r="S7612" s="1"/>
      <c r="T7612" s="1" t="s">
        <v>374</v>
      </c>
      <c r="U7612" s="1" t="s">
        <v>78</v>
      </c>
      <c r="V7612" t="s">
        <v>29</v>
      </c>
      <c r="W7612"/>
      <c r="X7612" t="s">
        <v>30</v>
      </c>
    </row>
    <row r="7613" spans="2:24">
      <c r="B7613" s="2" t="s">
        <v>11849</v>
      </c>
      <c r="C7613" s="1">
        <v>7874699995</v>
      </c>
      <c r="D7613" s="1"/>
      <c r="E7613" s="1"/>
      <c r="F7613" s="1"/>
      <c r="G7613" s="1" t="s">
        <v>915</v>
      </c>
      <c r="H7613" s="1" t="s">
        <v>46</v>
      </c>
      <c r="I7613"/>
      <c r="J7613"/>
      <c r="K7613"/>
      <c r="L7613"/>
      <c r="M7613"/>
      <c r="N7613"/>
      <c r="O7613"/>
      <c r="Q7613" t="s">
        <v>25</v>
      </c>
      <c r="R7613" s="1" t="s">
        <v>11850</v>
      </c>
      <c r="S7613" s="1"/>
      <c r="T7613" s="1" t="s">
        <v>558</v>
      </c>
      <c r="U7613" s="1" t="s">
        <v>116</v>
      </c>
      <c r="V7613" t="s">
        <v>29</v>
      </c>
      <c r="W7613"/>
      <c r="X7613" t="s">
        <v>30</v>
      </c>
    </row>
    <row r="7614" spans="2:24">
      <c r="B7614" s="2" t="s">
        <v>11851</v>
      </c>
      <c r="C7614" s="1">
        <v>9528157722</v>
      </c>
      <c r="D7614" s="1"/>
      <c r="E7614" s="1"/>
      <c r="F7614" s="1"/>
      <c r="G7614" s="1" t="s">
        <v>45</v>
      </c>
      <c r="H7614" s="1" t="s">
        <v>57</v>
      </c>
      <c r="I7614"/>
      <c r="J7614"/>
      <c r="K7614"/>
      <c r="L7614"/>
      <c r="M7614"/>
      <c r="N7614"/>
      <c r="O7614"/>
      <c r="Q7614" t="s">
        <v>25</v>
      </c>
      <c r="R7614" s="1" t="s">
        <v>11852</v>
      </c>
      <c r="S7614" s="1"/>
      <c r="T7614" s="1" t="s">
        <v>6654</v>
      </c>
      <c r="U7614" s="1" t="s">
        <v>28</v>
      </c>
      <c r="V7614" t="s">
        <v>29</v>
      </c>
      <c r="W7614"/>
      <c r="X7614" t="s">
        <v>30</v>
      </c>
    </row>
    <row r="7615" spans="2:24">
      <c r="B7615" s="2" t="s">
        <v>11853</v>
      </c>
      <c r="C7615" s="1">
        <v>9897901667</v>
      </c>
      <c r="D7615" s="1"/>
      <c r="E7615" s="1"/>
      <c r="F7615" s="1"/>
      <c r="G7615" s="1" t="s">
        <v>146</v>
      </c>
      <c r="H7615" s="1" t="s">
        <v>331</v>
      </c>
      <c r="I7615"/>
      <c r="J7615"/>
      <c r="K7615"/>
      <c r="L7615"/>
      <c r="M7615"/>
      <c r="N7615"/>
      <c r="O7615"/>
      <c r="Q7615" t="s">
        <v>25</v>
      </c>
      <c r="R7615" s="1" t="s">
        <v>11854</v>
      </c>
      <c r="S7615" s="1"/>
      <c r="T7615" s="1" t="s">
        <v>39</v>
      </c>
      <c r="U7615" s="1" t="s">
        <v>28</v>
      </c>
      <c r="V7615" t="s">
        <v>29</v>
      </c>
      <c r="W7615"/>
      <c r="X7615" t="s">
        <v>30</v>
      </c>
    </row>
    <row r="7616" spans="2:24">
      <c r="B7616" s="2" t="s">
        <v>11855</v>
      </c>
      <c r="C7616" s="1">
        <v>9999990270</v>
      </c>
      <c r="D7616" s="1"/>
      <c r="E7616" s="1"/>
      <c r="F7616" s="1"/>
      <c r="G7616" s="1" t="s">
        <v>146</v>
      </c>
      <c r="H7616" s="1" t="s">
        <v>331</v>
      </c>
      <c r="I7616"/>
      <c r="J7616"/>
      <c r="K7616"/>
      <c r="L7616"/>
      <c r="M7616"/>
      <c r="N7616"/>
      <c r="O7616"/>
      <c r="Q7616" t="s">
        <v>25</v>
      </c>
      <c r="R7616" s="1" t="s">
        <v>11856</v>
      </c>
      <c r="S7616" s="1"/>
      <c r="T7616" s="1" t="s">
        <v>374</v>
      </c>
      <c r="U7616" s="1" t="s">
        <v>78</v>
      </c>
      <c r="V7616" t="s">
        <v>29</v>
      </c>
      <c r="W7616"/>
      <c r="X7616" t="s">
        <v>30</v>
      </c>
    </row>
    <row r="7617" spans="2:24">
      <c r="B7617" s="2" t="s">
        <v>11857</v>
      </c>
      <c r="C7617" s="1">
        <v>9891487468</v>
      </c>
      <c r="D7617" s="1"/>
      <c r="E7617" s="1"/>
      <c r="F7617" s="1"/>
      <c r="G7617" s="1" t="s">
        <v>146</v>
      </c>
      <c r="H7617" s="1" t="s">
        <v>331</v>
      </c>
      <c r="I7617"/>
      <c r="J7617"/>
      <c r="K7617"/>
      <c r="L7617"/>
      <c r="M7617"/>
      <c r="N7617"/>
      <c r="O7617"/>
      <c r="Q7617" t="s">
        <v>25</v>
      </c>
      <c r="R7617" s="1" t="s">
        <v>11858</v>
      </c>
      <c r="S7617" s="1"/>
      <c r="T7617" s="1" t="s">
        <v>374</v>
      </c>
      <c r="U7617" s="1" t="s">
        <v>78</v>
      </c>
      <c r="V7617" t="s">
        <v>29</v>
      </c>
      <c r="W7617"/>
      <c r="X7617" t="s">
        <v>30</v>
      </c>
    </row>
    <row r="7618" spans="2:24">
      <c r="B7618" s="2" t="s">
        <v>11859</v>
      </c>
      <c r="C7618" s="1">
        <v>9412520716</v>
      </c>
      <c r="D7618" s="1"/>
      <c r="E7618" s="1"/>
      <c r="F7618" s="1"/>
      <c r="G7618" s="1" t="s">
        <v>146</v>
      </c>
      <c r="H7618" s="1" t="s">
        <v>331</v>
      </c>
      <c r="I7618"/>
      <c r="J7618"/>
      <c r="K7618"/>
      <c r="L7618"/>
      <c r="M7618"/>
      <c r="N7618"/>
      <c r="O7618"/>
      <c r="Q7618" t="s">
        <v>25</v>
      </c>
      <c r="R7618" s="1" t="s">
        <v>11860</v>
      </c>
      <c r="S7618" s="1"/>
      <c r="T7618" s="1" t="s">
        <v>1834</v>
      </c>
      <c r="U7618" s="1" t="s">
        <v>28</v>
      </c>
      <c r="V7618" t="s">
        <v>29</v>
      </c>
      <c r="W7618"/>
      <c r="X7618" t="s">
        <v>30</v>
      </c>
    </row>
    <row r="7619" spans="2:24">
      <c r="B7619" s="2" t="s">
        <v>11861</v>
      </c>
      <c r="C7619" s="1">
        <v>9999182131</v>
      </c>
      <c r="D7619" s="1"/>
      <c r="E7619" s="1"/>
      <c r="F7619" s="1"/>
      <c r="G7619" s="1" t="s">
        <v>146</v>
      </c>
      <c r="H7619" s="1" t="s">
        <v>331</v>
      </c>
      <c r="I7619"/>
      <c r="J7619"/>
      <c r="K7619"/>
      <c r="L7619"/>
      <c r="M7619"/>
      <c r="N7619"/>
      <c r="O7619"/>
      <c r="Q7619" t="s">
        <v>25</v>
      </c>
      <c r="R7619" s="1" t="s">
        <v>11862</v>
      </c>
      <c r="S7619" s="1"/>
      <c r="T7619" s="1" t="s">
        <v>374</v>
      </c>
      <c r="U7619" s="1" t="s">
        <v>78</v>
      </c>
      <c r="V7619" t="s">
        <v>29</v>
      </c>
      <c r="W7619"/>
      <c r="X7619" t="s">
        <v>30</v>
      </c>
    </row>
    <row r="7620" spans="2:24">
      <c r="B7620" s="2" t="s">
        <v>11863</v>
      </c>
      <c r="C7620" s="1">
        <v>9555372100</v>
      </c>
      <c r="D7620" s="1"/>
      <c r="E7620" s="1"/>
      <c r="F7620" s="1"/>
      <c r="G7620" s="1" t="s">
        <v>146</v>
      </c>
      <c r="H7620" s="1" t="s">
        <v>331</v>
      </c>
      <c r="I7620"/>
      <c r="J7620"/>
      <c r="K7620"/>
      <c r="L7620"/>
      <c r="M7620"/>
      <c r="N7620"/>
      <c r="O7620"/>
      <c r="Q7620" t="s">
        <v>25</v>
      </c>
      <c r="R7620" s="1"/>
      <c r="S7620" s="1"/>
      <c r="T7620" s="1" t="s">
        <v>374</v>
      </c>
      <c r="U7620" s="1" t="s">
        <v>78</v>
      </c>
      <c r="V7620" t="s">
        <v>29</v>
      </c>
      <c r="W7620"/>
      <c r="X7620" t="s">
        <v>30</v>
      </c>
    </row>
    <row r="7621" spans="2:24">
      <c r="B7621" s="2" t="s">
        <v>11864</v>
      </c>
      <c r="C7621" s="1">
        <v>9717726779</v>
      </c>
      <c r="D7621" s="1"/>
      <c r="E7621" s="1"/>
      <c r="F7621" s="1"/>
      <c r="G7621" s="1" t="s">
        <v>45</v>
      </c>
      <c r="H7621" s="1" t="s">
        <v>46</v>
      </c>
      <c r="I7621"/>
      <c r="J7621"/>
      <c r="K7621"/>
      <c r="L7621"/>
      <c r="M7621"/>
      <c r="N7621"/>
      <c r="O7621"/>
      <c r="Q7621" t="s">
        <v>25</v>
      </c>
      <c r="R7621" s="1" t="s">
        <v>11865</v>
      </c>
      <c r="S7621" s="1"/>
      <c r="T7621" s="1" t="s">
        <v>301</v>
      </c>
      <c r="U7621" s="1" t="s">
        <v>53</v>
      </c>
      <c r="V7621" t="s">
        <v>29</v>
      </c>
      <c r="W7621"/>
      <c r="X7621" t="s">
        <v>30</v>
      </c>
    </row>
    <row r="7622" spans="2:24">
      <c r="B7622" s="2" t="s">
        <v>11866</v>
      </c>
      <c r="C7622" s="1">
        <v>9873073193</v>
      </c>
      <c r="D7622" s="1"/>
      <c r="E7622" s="1"/>
      <c r="F7622" s="1"/>
      <c r="G7622" s="1" t="s">
        <v>45</v>
      </c>
      <c r="H7622" s="1" t="s">
        <v>46</v>
      </c>
      <c r="I7622"/>
      <c r="J7622"/>
      <c r="K7622"/>
      <c r="L7622"/>
      <c r="M7622"/>
      <c r="N7622"/>
      <c r="O7622"/>
      <c r="Q7622" t="s">
        <v>25</v>
      </c>
      <c r="R7622" s="1" t="s">
        <v>11867</v>
      </c>
      <c r="S7622" s="1"/>
      <c r="T7622" s="1" t="s">
        <v>84</v>
      </c>
      <c r="U7622" s="1" t="s">
        <v>53</v>
      </c>
      <c r="V7622" t="s">
        <v>29</v>
      </c>
      <c r="W7622"/>
      <c r="X7622" t="s">
        <v>30</v>
      </c>
    </row>
    <row r="7623" spans="2:24">
      <c r="B7623" s="2" t="s">
        <v>11868</v>
      </c>
      <c r="C7623" s="1">
        <v>9811130239</v>
      </c>
      <c r="D7623" s="1"/>
      <c r="E7623" s="1"/>
      <c r="F7623" s="1"/>
      <c r="G7623" s="1" t="s">
        <v>45</v>
      </c>
      <c r="H7623" s="1" t="s">
        <v>57</v>
      </c>
      <c r="I7623"/>
      <c r="J7623"/>
      <c r="K7623"/>
      <c r="L7623"/>
      <c r="M7623"/>
      <c r="N7623"/>
      <c r="O7623"/>
      <c r="Q7623" t="s">
        <v>25</v>
      </c>
      <c r="R7623" s="1" t="s">
        <v>11869</v>
      </c>
      <c r="S7623" s="1"/>
      <c r="T7623" s="1" t="s">
        <v>660</v>
      </c>
      <c r="U7623" s="1" t="s">
        <v>53</v>
      </c>
      <c r="V7623" t="s">
        <v>29</v>
      </c>
      <c r="W7623"/>
      <c r="X7623" t="s">
        <v>30</v>
      </c>
    </row>
    <row r="7624" spans="2:24">
      <c r="B7624" s="2" t="s">
        <v>11870</v>
      </c>
      <c r="C7624" s="1">
        <v>9322266117</v>
      </c>
      <c r="D7624" s="1"/>
      <c r="E7624" s="1"/>
      <c r="F7624" s="1"/>
      <c r="G7624" s="1" t="s">
        <v>230</v>
      </c>
      <c r="H7624" s="1" t="s">
        <v>46</v>
      </c>
      <c r="I7624"/>
      <c r="J7624"/>
      <c r="K7624"/>
      <c r="L7624"/>
      <c r="M7624"/>
      <c r="N7624"/>
      <c r="O7624"/>
      <c r="Q7624" t="s">
        <v>25</v>
      </c>
      <c r="R7624" s="1" t="s">
        <v>11871</v>
      </c>
      <c r="S7624" s="1"/>
      <c r="T7624" s="1" t="s">
        <v>211</v>
      </c>
      <c r="U7624" s="1" t="s">
        <v>33</v>
      </c>
      <c r="V7624" t="s">
        <v>29</v>
      </c>
      <c r="W7624"/>
      <c r="X7624" t="s">
        <v>30</v>
      </c>
    </row>
    <row r="7625" spans="2:24">
      <c r="B7625" s="2" t="s">
        <v>11872</v>
      </c>
      <c r="C7625" s="1">
        <v>8800522424</v>
      </c>
      <c r="D7625" s="1"/>
      <c r="E7625" s="1"/>
      <c r="F7625" s="1"/>
      <c r="G7625" s="1" t="s">
        <v>45</v>
      </c>
      <c r="H7625" s="1" t="s">
        <v>57</v>
      </c>
      <c r="I7625"/>
      <c r="J7625"/>
      <c r="K7625"/>
      <c r="L7625"/>
      <c r="M7625"/>
      <c r="N7625"/>
      <c r="O7625"/>
      <c r="Q7625" t="s">
        <v>25</v>
      </c>
      <c r="R7625" s="1" t="s">
        <v>11873</v>
      </c>
      <c r="S7625" s="1"/>
      <c r="T7625" s="1" t="s">
        <v>39</v>
      </c>
      <c r="U7625" s="1" t="s">
        <v>28</v>
      </c>
      <c r="V7625" t="s">
        <v>29</v>
      </c>
      <c r="W7625"/>
      <c r="X7625" t="s">
        <v>30</v>
      </c>
    </row>
    <row r="7626" spans="2:24">
      <c r="B7626" s="2" t="s">
        <v>11874</v>
      </c>
      <c r="C7626" s="1">
        <v>9212120463</v>
      </c>
      <c r="D7626" s="1"/>
      <c r="E7626" s="1"/>
      <c r="F7626" s="1"/>
      <c r="G7626" s="1" t="s">
        <v>146</v>
      </c>
      <c r="H7626" s="1" t="s">
        <v>331</v>
      </c>
      <c r="I7626"/>
      <c r="J7626"/>
      <c r="K7626"/>
      <c r="L7626"/>
      <c r="M7626"/>
      <c r="N7626"/>
      <c r="O7626"/>
      <c r="Q7626" t="s">
        <v>25</v>
      </c>
      <c r="R7626" s="1" t="s">
        <v>11875</v>
      </c>
      <c r="S7626" s="1"/>
      <c r="T7626" s="1" t="s">
        <v>73</v>
      </c>
      <c r="U7626" s="1" t="s">
        <v>53</v>
      </c>
      <c r="V7626" t="s">
        <v>29</v>
      </c>
      <c r="W7626"/>
      <c r="X7626" t="s">
        <v>30</v>
      </c>
    </row>
    <row r="7627" spans="2:24">
      <c r="B7627" s="2" t="s">
        <v>11876</v>
      </c>
      <c r="C7627" s="1">
        <v>9354149522</v>
      </c>
      <c r="D7627" s="1"/>
      <c r="E7627" s="1"/>
      <c r="F7627" s="1"/>
      <c r="G7627" s="1" t="s">
        <v>56</v>
      </c>
      <c r="H7627" s="1" t="s">
        <v>695</v>
      </c>
      <c r="I7627"/>
      <c r="J7627"/>
      <c r="K7627"/>
      <c r="L7627"/>
      <c r="M7627"/>
      <c r="N7627"/>
      <c r="O7627"/>
      <c r="Q7627" t="s">
        <v>25</v>
      </c>
      <c r="R7627" s="1" t="s">
        <v>11877</v>
      </c>
      <c r="S7627" s="1"/>
      <c r="T7627" s="1" t="s">
        <v>11878</v>
      </c>
      <c r="U7627" s="1" t="s">
        <v>284</v>
      </c>
      <c r="V7627" t="s">
        <v>29</v>
      </c>
      <c r="W7627"/>
      <c r="X7627" t="s">
        <v>30</v>
      </c>
    </row>
    <row r="7628" spans="2:24">
      <c r="B7628" s="2" t="s">
        <v>11879</v>
      </c>
      <c r="C7628" s="1">
        <v>9873815789</v>
      </c>
      <c r="D7628" s="1"/>
      <c r="E7628" s="1"/>
      <c r="F7628" s="1"/>
      <c r="G7628" s="1" t="s">
        <v>45</v>
      </c>
      <c r="H7628" s="1" t="s">
        <v>46</v>
      </c>
      <c r="I7628"/>
      <c r="J7628"/>
      <c r="K7628"/>
      <c r="L7628"/>
      <c r="M7628"/>
      <c r="N7628"/>
      <c r="O7628"/>
      <c r="Q7628" t="s">
        <v>25</v>
      </c>
      <c r="R7628" s="1"/>
      <c r="S7628" s="1"/>
      <c r="T7628" s="1" t="s">
        <v>6654</v>
      </c>
      <c r="U7628" s="1" t="s">
        <v>28</v>
      </c>
      <c r="V7628" t="s">
        <v>29</v>
      </c>
      <c r="W7628"/>
      <c r="X7628" t="s">
        <v>30</v>
      </c>
    </row>
    <row r="7629" spans="2:24">
      <c r="B7629" s="2" t="s">
        <v>11880</v>
      </c>
      <c r="C7629" s="1">
        <v>9869391222</v>
      </c>
      <c r="D7629" s="1"/>
      <c r="E7629" s="1"/>
      <c r="F7629" s="1"/>
      <c r="G7629" s="1" t="s">
        <v>146</v>
      </c>
      <c r="H7629" s="1" t="s">
        <v>331</v>
      </c>
      <c r="I7629"/>
      <c r="J7629"/>
      <c r="K7629"/>
      <c r="L7629"/>
      <c r="M7629"/>
      <c r="N7629"/>
      <c r="O7629"/>
      <c r="Q7629" t="s">
        <v>25</v>
      </c>
      <c r="R7629" s="1" t="s">
        <v>11881</v>
      </c>
      <c r="S7629" s="1"/>
      <c r="T7629" s="1" t="s">
        <v>193</v>
      </c>
      <c r="U7629" s="1" t="s">
        <v>33</v>
      </c>
      <c r="V7629" t="s">
        <v>29</v>
      </c>
      <c r="W7629"/>
      <c r="X7629" t="s">
        <v>30</v>
      </c>
    </row>
    <row r="7630" spans="2:24">
      <c r="B7630" s="2" t="s">
        <v>11882</v>
      </c>
      <c r="C7630" s="1">
        <v>9892457590</v>
      </c>
      <c r="D7630" s="1"/>
      <c r="E7630" s="1"/>
      <c r="F7630" s="1"/>
      <c r="G7630" s="1" t="s">
        <v>146</v>
      </c>
      <c r="H7630" s="1" t="s">
        <v>331</v>
      </c>
      <c r="I7630"/>
      <c r="J7630"/>
      <c r="K7630"/>
      <c r="L7630"/>
      <c r="M7630"/>
      <c r="N7630"/>
      <c r="O7630"/>
      <c r="Q7630" t="s">
        <v>25</v>
      </c>
      <c r="R7630" s="1" t="s">
        <v>11883</v>
      </c>
      <c r="S7630" s="1"/>
      <c r="T7630" s="1" t="s">
        <v>457</v>
      </c>
      <c r="U7630" s="1" t="s">
        <v>33</v>
      </c>
      <c r="V7630" t="s">
        <v>29</v>
      </c>
      <c r="W7630"/>
      <c r="X7630" t="s">
        <v>30</v>
      </c>
    </row>
    <row r="7631" spans="2:24">
      <c r="B7631" s="2" t="s">
        <v>11884</v>
      </c>
      <c r="C7631" s="1">
        <v>9003382317</v>
      </c>
      <c r="D7631" s="1"/>
      <c r="E7631" s="1"/>
      <c r="F7631" s="1"/>
      <c r="G7631" s="1" t="s">
        <v>45</v>
      </c>
      <c r="H7631" s="1" t="s">
        <v>331</v>
      </c>
      <c r="I7631"/>
      <c r="J7631"/>
      <c r="K7631"/>
      <c r="L7631"/>
      <c r="M7631"/>
      <c r="N7631"/>
      <c r="O7631"/>
      <c r="Q7631" t="s">
        <v>25</v>
      </c>
      <c r="R7631" s="1" t="s">
        <v>11885</v>
      </c>
      <c r="S7631" s="1"/>
      <c r="T7631" s="1" t="s">
        <v>784</v>
      </c>
      <c r="U7631" s="1" t="s">
        <v>179</v>
      </c>
      <c r="V7631" t="s">
        <v>29</v>
      </c>
      <c r="W7631"/>
      <c r="X7631" t="s">
        <v>30</v>
      </c>
    </row>
    <row r="7632" spans="2:24">
      <c r="B7632" s="2" t="s">
        <v>11886</v>
      </c>
      <c r="C7632" s="1">
        <v>9820103427</v>
      </c>
      <c r="D7632" s="1"/>
      <c r="E7632" s="1"/>
      <c r="F7632" s="1"/>
      <c r="G7632" s="1" t="s">
        <v>146</v>
      </c>
      <c r="H7632" s="1" t="s">
        <v>331</v>
      </c>
      <c r="I7632"/>
      <c r="J7632"/>
      <c r="K7632"/>
      <c r="L7632"/>
      <c r="M7632"/>
      <c r="N7632"/>
      <c r="O7632"/>
      <c r="Q7632" t="s">
        <v>25</v>
      </c>
      <c r="R7632" s="1" t="s">
        <v>11887</v>
      </c>
      <c r="S7632" s="1"/>
      <c r="T7632" s="1" t="s">
        <v>1734</v>
      </c>
      <c r="U7632" s="1" t="s">
        <v>33</v>
      </c>
      <c r="V7632" t="s">
        <v>29</v>
      </c>
      <c r="W7632"/>
      <c r="X7632" t="s">
        <v>30</v>
      </c>
    </row>
    <row r="7633" spans="2:24">
      <c r="B7633" s="2" t="s">
        <v>11888</v>
      </c>
      <c r="C7633" s="1">
        <v>9958580394</v>
      </c>
      <c r="D7633" s="1"/>
      <c r="E7633" s="1"/>
      <c r="F7633" s="1"/>
      <c r="G7633" s="1" t="s">
        <v>146</v>
      </c>
      <c r="H7633" s="1" t="s">
        <v>331</v>
      </c>
      <c r="I7633"/>
      <c r="J7633"/>
      <c r="K7633"/>
      <c r="L7633"/>
      <c r="M7633"/>
      <c r="N7633"/>
      <c r="O7633"/>
      <c r="Q7633" t="s">
        <v>25</v>
      </c>
      <c r="R7633" s="1" t="s">
        <v>11889</v>
      </c>
      <c r="S7633" s="1"/>
      <c r="T7633" s="1" t="s">
        <v>39</v>
      </c>
      <c r="U7633" s="1" t="s">
        <v>28</v>
      </c>
      <c r="V7633" t="s">
        <v>29</v>
      </c>
      <c r="W7633"/>
      <c r="X7633" t="s">
        <v>30</v>
      </c>
    </row>
    <row r="7634" spans="2:24">
      <c r="B7634" s="2" t="s">
        <v>11890</v>
      </c>
      <c r="C7634" s="1">
        <v>9997777755</v>
      </c>
      <c r="D7634" s="1"/>
      <c r="E7634" s="1"/>
      <c r="F7634" s="1"/>
      <c r="G7634" s="1" t="s">
        <v>146</v>
      </c>
      <c r="H7634" s="1" t="s">
        <v>331</v>
      </c>
      <c r="I7634"/>
      <c r="J7634"/>
      <c r="K7634"/>
      <c r="L7634"/>
      <c r="M7634"/>
      <c r="N7634"/>
      <c r="O7634"/>
      <c r="Q7634" t="s">
        <v>25</v>
      </c>
      <c r="R7634" s="1" t="s">
        <v>11891</v>
      </c>
      <c r="S7634" s="1"/>
      <c r="T7634" s="1" t="s">
        <v>11892</v>
      </c>
      <c r="U7634" s="1" t="s">
        <v>289</v>
      </c>
      <c r="V7634" t="s">
        <v>29</v>
      </c>
      <c r="W7634"/>
      <c r="X7634" t="s">
        <v>30</v>
      </c>
    </row>
    <row r="7635" spans="2:24">
      <c r="B7635" s="2" t="s">
        <v>11893</v>
      </c>
      <c r="C7635" s="1">
        <v>7986679607</v>
      </c>
      <c r="D7635" s="1"/>
      <c r="E7635" s="1"/>
      <c r="F7635" s="1"/>
      <c r="G7635" s="1" t="s">
        <v>2644</v>
      </c>
      <c r="H7635" s="1" t="s">
        <v>331</v>
      </c>
      <c r="I7635"/>
      <c r="J7635"/>
      <c r="K7635"/>
      <c r="L7635"/>
      <c r="M7635"/>
      <c r="N7635"/>
      <c r="O7635"/>
      <c r="Q7635" t="s">
        <v>25</v>
      </c>
      <c r="R7635" s="1" t="s">
        <v>11894</v>
      </c>
      <c r="S7635" s="1"/>
      <c r="T7635" s="1" t="s">
        <v>1779</v>
      </c>
      <c r="U7635" s="1" t="s">
        <v>90</v>
      </c>
      <c r="V7635" t="s">
        <v>29</v>
      </c>
      <c r="W7635"/>
      <c r="X7635" t="s">
        <v>30</v>
      </c>
    </row>
    <row r="7636" spans="2:24">
      <c r="B7636" s="2" t="s">
        <v>11895</v>
      </c>
      <c r="C7636" s="1">
        <v>9068736000</v>
      </c>
      <c r="D7636" s="1"/>
      <c r="E7636" s="1"/>
      <c r="F7636" s="1"/>
      <c r="G7636" s="1" t="s">
        <v>45</v>
      </c>
      <c r="H7636" s="1" t="s">
        <v>57</v>
      </c>
      <c r="I7636"/>
      <c r="J7636"/>
      <c r="K7636"/>
      <c r="L7636"/>
      <c r="M7636"/>
      <c r="N7636"/>
      <c r="O7636"/>
      <c r="Q7636" t="s">
        <v>25</v>
      </c>
      <c r="R7636" s="1" t="s">
        <v>11896</v>
      </c>
      <c r="S7636" s="1"/>
      <c r="T7636" s="1" t="s">
        <v>1428</v>
      </c>
      <c r="U7636" s="1" t="s">
        <v>78</v>
      </c>
      <c r="V7636" t="s">
        <v>29</v>
      </c>
      <c r="W7636"/>
      <c r="X7636" t="s">
        <v>30</v>
      </c>
    </row>
    <row r="7637" spans="2:24">
      <c r="B7637" s="2" t="s">
        <v>11897</v>
      </c>
      <c r="C7637" s="1">
        <v>9818318627</v>
      </c>
      <c r="D7637" s="1"/>
      <c r="E7637" s="1"/>
      <c r="F7637" s="1"/>
      <c r="G7637" s="1" t="s">
        <v>146</v>
      </c>
      <c r="H7637" s="1" t="s">
        <v>331</v>
      </c>
      <c r="I7637"/>
      <c r="J7637"/>
      <c r="K7637"/>
      <c r="L7637"/>
      <c r="M7637"/>
      <c r="N7637"/>
      <c r="O7637"/>
      <c r="Q7637" t="s">
        <v>25</v>
      </c>
      <c r="R7637" s="1" t="s">
        <v>11898</v>
      </c>
      <c r="S7637" s="1"/>
      <c r="T7637" s="1" t="s">
        <v>374</v>
      </c>
      <c r="U7637" s="1" t="s">
        <v>78</v>
      </c>
      <c r="V7637" t="s">
        <v>29</v>
      </c>
      <c r="W7637"/>
      <c r="X7637" t="s">
        <v>30</v>
      </c>
    </row>
    <row r="7638" spans="2:24">
      <c r="B7638" s="2" t="s">
        <v>11899</v>
      </c>
      <c r="C7638" s="1">
        <v>9167781614</v>
      </c>
      <c r="D7638" s="1"/>
      <c r="E7638" s="1"/>
      <c r="F7638" s="1"/>
      <c r="G7638" s="1" t="s">
        <v>45</v>
      </c>
      <c r="H7638" s="1" t="s">
        <v>57</v>
      </c>
      <c r="I7638"/>
      <c r="J7638"/>
      <c r="K7638"/>
      <c r="L7638"/>
      <c r="M7638"/>
      <c r="N7638"/>
      <c r="O7638"/>
      <c r="Q7638" t="s">
        <v>25</v>
      </c>
      <c r="R7638" s="1" t="s">
        <v>11900</v>
      </c>
      <c r="S7638" s="1"/>
      <c r="T7638" s="1" t="s">
        <v>211</v>
      </c>
      <c r="U7638" s="1" t="s">
        <v>33</v>
      </c>
      <c r="V7638" t="s">
        <v>29</v>
      </c>
      <c r="W7638"/>
      <c r="X7638" t="s">
        <v>30</v>
      </c>
    </row>
    <row r="7639" spans="2:24">
      <c r="B7639" s="2" t="s">
        <v>11901</v>
      </c>
      <c r="C7639" s="1">
        <v>9810123885</v>
      </c>
      <c r="D7639" s="1"/>
      <c r="E7639" s="1"/>
      <c r="F7639" s="1"/>
      <c r="G7639" s="1" t="s">
        <v>915</v>
      </c>
      <c r="H7639" s="1" t="s">
        <v>46</v>
      </c>
      <c r="I7639"/>
      <c r="J7639"/>
      <c r="K7639"/>
      <c r="L7639"/>
      <c r="M7639"/>
      <c r="N7639"/>
      <c r="O7639"/>
      <c r="Q7639" t="s">
        <v>25</v>
      </c>
      <c r="R7639" s="1" t="s">
        <v>11902</v>
      </c>
      <c r="S7639" s="1"/>
      <c r="T7639" s="1" t="s">
        <v>594</v>
      </c>
      <c r="U7639" s="1" t="s">
        <v>53</v>
      </c>
      <c r="V7639" t="s">
        <v>29</v>
      </c>
      <c r="W7639"/>
      <c r="X7639" t="s">
        <v>30</v>
      </c>
    </row>
    <row r="7640" spans="2:24">
      <c r="B7640" s="2" t="s">
        <v>11903</v>
      </c>
      <c r="C7640" s="1">
        <v>7668862323</v>
      </c>
      <c r="D7640" s="1"/>
      <c r="E7640" s="1"/>
      <c r="F7640" s="1"/>
      <c r="G7640" s="1" t="s">
        <v>146</v>
      </c>
      <c r="H7640" s="1" t="s">
        <v>247</v>
      </c>
      <c r="I7640"/>
      <c r="J7640"/>
      <c r="K7640"/>
      <c r="L7640"/>
      <c r="M7640"/>
      <c r="N7640"/>
      <c r="O7640"/>
      <c r="Q7640" t="s">
        <v>25</v>
      </c>
      <c r="R7640" s="1" t="s">
        <v>11904</v>
      </c>
      <c r="S7640" s="1"/>
      <c r="T7640" s="1" t="s">
        <v>11529</v>
      </c>
      <c r="U7640" s="1" t="s">
        <v>28</v>
      </c>
      <c r="V7640" t="s">
        <v>29</v>
      </c>
      <c r="W7640"/>
      <c r="X7640" t="s">
        <v>30</v>
      </c>
    </row>
    <row r="7641" spans="2:24">
      <c r="B7641" s="2" t="s">
        <v>11905</v>
      </c>
      <c r="C7641" s="1">
        <v>7749995910</v>
      </c>
      <c r="D7641" s="1"/>
      <c r="E7641" s="1"/>
      <c r="F7641" s="1"/>
      <c r="G7641" s="1" t="s">
        <v>915</v>
      </c>
      <c r="H7641" s="1" t="s">
        <v>46</v>
      </c>
      <c r="I7641"/>
      <c r="J7641"/>
      <c r="K7641"/>
      <c r="L7641"/>
      <c r="M7641"/>
      <c r="N7641"/>
      <c r="O7641"/>
      <c r="Q7641" t="s">
        <v>25</v>
      </c>
      <c r="R7641" s="1" t="s">
        <v>11906</v>
      </c>
      <c r="S7641" s="1"/>
      <c r="T7641" s="1" t="s">
        <v>374</v>
      </c>
      <c r="U7641" s="1" t="s">
        <v>78</v>
      </c>
      <c r="V7641" t="s">
        <v>29</v>
      </c>
      <c r="W7641"/>
      <c r="X7641" t="s">
        <v>30</v>
      </c>
    </row>
    <row r="7642" spans="2:24">
      <c r="B7642" s="2" t="s">
        <v>11907</v>
      </c>
      <c r="C7642" s="1">
        <v>8447159303</v>
      </c>
      <c r="D7642" s="1"/>
      <c r="E7642" s="1"/>
      <c r="F7642" s="1"/>
      <c r="G7642" s="1" t="s">
        <v>45</v>
      </c>
      <c r="H7642" s="1" t="s">
        <v>57</v>
      </c>
      <c r="I7642"/>
      <c r="J7642"/>
      <c r="K7642"/>
      <c r="L7642"/>
      <c r="M7642"/>
      <c r="N7642"/>
      <c r="O7642"/>
      <c r="Q7642" t="s">
        <v>25</v>
      </c>
      <c r="R7642" s="1" t="s">
        <v>11908</v>
      </c>
      <c r="S7642" s="1"/>
      <c r="T7642" s="1" t="s">
        <v>594</v>
      </c>
      <c r="U7642" s="1" t="s">
        <v>53</v>
      </c>
      <c r="V7642" t="s">
        <v>29</v>
      </c>
      <c r="W7642"/>
      <c r="X7642" t="s">
        <v>30</v>
      </c>
    </row>
    <row r="7643" spans="2:24">
      <c r="B7643" s="2" t="s">
        <v>11909</v>
      </c>
      <c r="C7643" s="1">
        <v>9224120020</v>
      </c>
      <c r="D7643" s="1"/>
      <c r="E7643" s="1"/>
      <c r="F7643" s="1"/>
      <c r="G7643" s="1" t="s">
        <v>146</v>
      </c>
      <c r="H7643" s="1" t="s">
        <v>331</v>
      </c>
      <c r="I7643"/>
      <c r="J7643"/>
      <c r="K7643"/>
      <c r="L7643"/>
      <c r="M7643"/>
      <c r="N7643"/>
      <c r="O7643"/>
      <c r="Q7643" t="s">
        <v>25</v>
      </c>
      <c r="R7643" s="1" t="s">
        <v>11910</v>
      </c>
      <c r="S7643" s="1"/>
      <c r="T7643" s="1" t="s">
        <v>11911</v>
      </c>
      <c r="U7643" s="1" t="s">
        <v>33</v>
      </c>
      <c r="V7643" t="s">
        <v>29</v>
      </c>
      <c r="W7643"/>
      <c r="X7643" t="s">
        <v>30</v>
      </c>
    </row>
    <row r="7644" spans="2:24">
      <c r="B7644" s="2" t="s">
        <v>11912</v>
      </c>
      <c r="C7644" s="1">
        <v>8287608127</v>
      </c>
      <c r="D7644" s="1"/>
      <c r="E7644" s="1"/>
      <c r="F7644" s="1"/>
      <c r="G7644" s="1" t="s">
        <v>45</v>
      </c>
      <c r="H7644" s="1" t="s">
        <v>46</v>
      </c>
      <c r="I7644"/>
      <c r="J7644"/>
      <c r="K7644"/>
      <c r="L7644"/>
      <c r="M7644"/>
      <c r="N7644"/>
      <c r="O7644"/>
      <c r="Q7644" t="s">
        <v>25</v>
      </c>
      <c r="R7644" s="1" t="s">
        <v>11913</v>
      </c>
      <c r="S7644" s="1"/>
      <c r="T7644" s="1" t="s">
        <v>594</v>
      </c>
      <c r="U7644" s="1" t="s">
        <v>53</v>
      </c>
      <c r="V7644" t="s">
        <v>29</v>
      </c>
      <c r="W7644"/>
      <c r="X7644" t="s">
        <v>30</v>
      </c>
    </row>
    <row r="7645" spans="2:24">
      <c r="B7645" s="2" t="s">
        <v>11914</v>
      </c>
      <c r="C7645" s="1">
        <v>9999271289</v>
      </c>
      <c r="D7645" s="1"/>
      <c r="E7645" s="1"/>
      <c r="F7645" s="1"/>
      <c r="G7645" s="1" t="s">
        <v>45</v>
      </c>
      <c r="H7645" s="1" t="s">
        <v>57</v>
      </c>
      <c r="I7645"/>
      <c r="J7645"/>
      <c r="K7645"/>
      <c r="L7645"/>
      <c r="M7645"/>
      <c r="N7645"/>
      <c r="O7645"/>
      <c r="Q7645" t="s">
        <v>25</v>
      </c>
      <c r="R7645" s="1" t="s">
        <v>11915</v>
      </c>
      <c r="S7645" s="1"/>
      <c r="T7645" s="1" t="s">
        <v>660</v>
      </c>
      <c r="U7645" s="1" t="s">
        <v>53</v>
      </c>
      <c r="V7645" t="s">
        <v>29</v>
      </c>
      <c r="W7645"/>
      <c r="X7645" t="s">
        <v>30</v>
      </c>
    </row>
    <row r="7646" spans="2:24">
      <c r="B7646" s="2" t="s">
        <v>11916</v>
      </c>
      <c r="C7646" s="1">
        <v>9805520105</v>
      </c>
      <c r="D7646" s="1"/>
      <c r="E7646" s="1"/>
      <c r="F7646" s="1"/>
      <c r="G7646" s="1" t="s">
        <v>72</v>
      </c>
      <c r="H7646" s="1" t="s">
        <v>46</v>
      </c>
      <c r="I7646"/>
      <c r="J7646"/>
      <c r="K7646"/>
      <c r="L7646"/>
      <c r="M7646"/>
      <c r="N7646"/>
      <c r="O7646"/>
      <c r="Q7646" t="s">
        <v>25</v>
      </c>
      <c r="R7646" s="1" t="s">
        <v>11917</v>
      </c>
      <c r="S7646" s="1"/>
      <c r="T7646" s="1" t="s">
        <v>7616</v>
      </c>
      <c r="U7646" s="1" t="s">
        <v>477</v>
      </c>
      <c r="V7646" t="s">
        <v>29</v>
      </c>
      <c r="W7646"/>
      <c r="X7646" t="s">
        <v>30</v>
      </c>
    </row>
    <row r="7647" spans="2:24">
      <c r="B7647" s="2" t="s">
        <v>11918</v>
      </c>
      <c r="C7647" s="1">
        <v>9910048165</v>
      </c>
      <c r="D7647" s="1"/>
      <c r="E7647" s="1"/>
      <c r="F7647" s="1"/>
      <c r="G7647" s="1" t="s">
        <v>45</v>
      </c>
      <c r="H7647" s="1" t="s">
        <v>57</v>
      </c>
      <c r="I7647"/>
      <c r="J7647"/>
      <c r="K7647"/>
      <c r="L7647"/>
      <c r="M7647"/>
      <c r="N7647"/>
      <c r="O7647"/>
      <c r="Q7647" t="s">
        <v>25</v>
      </c>
      <c r="R7647" s="1" t="s">
        <v>11919</v>
      </c>
      <c r="S7647" s="1"/>
      <c r="T7647" s="1" t="s">
        <v>374</v>
      </c>
      <c r="U7647" s="1" t="s">
        <v>78</v>
      </c>
      <c r="V7647" t="s">
        <v>29</v>
      </c>
      <c r="W7647"/>
      <c r="X7647" t="s">
        <v>30</v>
      </c>
    </row>
    <row r="7648" spans="2:24">
      <c r="B7648" s="2" t="s">
        <v>11920</v>
      </c>
      <c r="C7648" s="1">
        <v>9627601157</v>
      </c>
      <c r="D7648" s="1"/>
      <c r="E7648" s="1"/>
      <c r="F7648" s="1"/>
      <c r="G7648" s="1" t="s">
        <v>915</v>
      </c>
      <c r="H7648" s="1" t="s">
        <v>46</v>
      </c>
      <c r="I7648"/>
      <c r="J7648"/>
      <c r="K7648"/>
      <c r="L7648"/>
      <c r="M7648"/>
      <c r="N7648"/>
      <c r="O7648"/>
      <c r="Q7648" t="s">
        <v>25</v>
      </c>
      <c r="R7648" s="1" t="s">
        <v>11921</v>
      </c>
      <c r="S7648" s="1"/>
      <c r="T7648" s="1" t="s">
        <v>11922</v>
      </c>
      <c r="U7648" s="1" t="s">
        <v>28</v>
      </c>
      <c r="V7648" t="s">
        <v>29</v>
      </c>
      <c r="W7648"/>
      <c r="X7648" t="s">
        <v>30</v>
      </c>
    </row>
    <row r="7649" spans="2:24">
      <c r="B7649" s="2" t="s">
        <v>11923</v>
      </c>
      <c r="C7649" s="1">
        <v>8779556540</v>
      </c>
      <c r="D7649" s="1"/>
      <c r="E7649" s="1"/>
      <c r="F7649" s="1"/>
      <c r="G7649" s="1" t="s">
        <v>146</v>
      </c>
      <c r="H7649" s="1" t="s">
        <v>331</v>
      </c>
      <c r="I7649"/>
      <c r="J7649"/>
      <c r="K7649"/>
      <c r="L7649"/>
      <c r="M7649"/>
      <c r="N7649"/>
      <c r="O7649"/>
      <c r="Q7649" t="s">
        <v>25</v>
      </c>
      <c r="R7649" s="1" t="s">
        <v>11924</v>
      </c>
      <c r="S7649" s="1"/>
      <c r="T7649" s="1" t="s">
        <v>11911</v>
      </c>
      <c r="U7649" s="1" t="s">
        <v>33</v>
      </c>
      <c r="V7649" t="s">
        <v>29</v>
      </c>
      <c r="W7649"/>
      <c r="X7649" t="s">
        <v>30</v>
      </c>
    </row>
    <row r="7650" spans="2:24">
      <c r="B7650" s="2" t="s">
        <v>11925</v>
      </c>
      <c r="C7650" s="1">
        <v>8700416218</v>
      </c>
      <c r="D7650" s="1"/>
      <c r="E7650" s="1"/>
      <c r="F7650" s="1"/>
      <c r="G7650" s="1" t="s">
        <v>2644</v>
      </c>
      <c r="H7650" s="1" t="s">
        <v>57</v>
      </c>
      <c r="I7650"/>
      <c r="J7650"/>
      <c r="K7650"/>
      <c r="L7650"/>
      <c r="M7650"/>
      <c r="N7650"/>
      <c r="O7650"/>
      <c r="Q7650" t="s">
        <v>25</v>
      </c>
      <c r="R7650" s="1" t="s">
        <v>11926</v>
      </c>
      <c r="S7650" s="1"/>
      <c r="T7650" s="1" t="s">
        <v>594</v>
      </c>
      <c r="U7650" s="1" t="s">
        <v>53</v>
      </c>
      <c r="V7650" t="s">
        <v>29</v>
      </c>
      <c r="W7650"/>
      <c r="X7650" t="s">
        <v>30</v>
      </c>
    </row>
    <row r="7651" spans="2:24">
      <c r="B7651" s="2" t="s">
        <v>11927</v>
      </c>
      <c r="C7651" s="1">
        <v>8866473030</v>
      </c>
      <c r="D7651" s="1"/>
      <c r="E7651" s="1"/>
      <c r="F7651" s="1"/>
      <c r="G7651" s="1" t="s">
        <v>146</v>
      </c>
      <c r="H7651" s="1" t="s">
        <v>331</v>
      </c>
      <c r="I7651"/>
      <c r="J7651"/>
      <c r="K7651"/>
      <c r="L7651"/>
      <c r="M7651"/>
      <c r="N7651"/>
      <c r="O7651"/>
      <c r="Q7651" t="s">
        <v>25</v>
      </c>
      <c r="R7651" s="1" t="s">
        <v>11928</v>
      </c>
      <c r="S7651" s="1"/>
      <c r="T7651" s="1" t="s">
        <v>2269</v>
      </c>
      <c r="U7651" s="1" t="s">
        <v>116</v>
      </c>
      <c r="V7651" t="s">
        <v>29</v>
      </c>
      <c r="W7651"/>
      <c r="X7651" t="s">
        <v>30</v>
      </c>
    </row>
    <row r="7652" spans="2:24">
      <c r="B7652" s="2" t="s">
        <v>11929</v>
      </c>
      <c r="C7652" s="1">
        <v>9582011195</v>
      </c>
      <c r="D7652" s="1"/>
      <c r="E7652" s="1"/>
      <c r="F7652" s="1"/>
      <c r="G7652" s="1" t="s">
        <v>230</v>
      </c>
      <c r="H7652" s="1" t="s">
        <v>46</v>
      </c>
      <c r="I7652"/>
      <c r="J7652"/>
      <c r="K7652"/>
      <c r="L7652"/>
      <c r="M7652"/>
      <c r="N7652"/>
      <c r="O7652"/>
      <c r="Q7652" t="s">
        <v>25</v>
      </c>
      <c r="R7652" s="1" t="s">
        <v>11930</v>
      </c>
      <c r="S7652" s="1"/>
      <c r="T7652" s="1" t="s">
        <v>594</v>
      </c>
      <c r="U7652" s="1" t="s">
        <v>53</v>
      </c>
      <c r="V7652" t="s">
        <v>29</v>
      </c>
      <c r="W7652"/>
      <c r="X7652" t="s">
        <v>30</v>
      </c>
    </row>
    <row r="7653" spans="2:24">
      <c r="B7653" s="2" t="s">
        <v>11931</v>
      </c>
      <c r="C7653" s="1">
        <v>9045329733</v>
      </c>
      <c r="D7653" s="1"/>
      <c r="E7653" s="1"/>
      <c r="F7653" s="1"/>
      <c r="G7653" s="1" t="s">
        <v>45</v>
      </c>
      <c r="H7653" s="1" t="s">
        <v>57</v>
      </c>
      <c r="I7653"/>
      <c r="J7653"/>
      <c r="K7653"/>
      <c r="L7653"/>
      <c r="M7653"/>
      <c r="N7653"/>
      <c r="O7653"/>
      <c r="Q7653" t="s">
        <v>25</v>
      </c>
      <c r="R7653" s="1" t="s">
        <v>11932</v>
      </c>
      <c r="S7653" s="1"/>
      <c r="T7653" s="1" t="s">
        <v>286</v>
      </c>
      <c r="U7653" s="1" t="s">
        <v>28</v>
      </c>
      <c r="V7653" t="s">
        <v>29</v>
      </c>
      <c r="W7653"/>
      <c r="X7653" t="s">
        <v>30</v>
      </c>
    </row>
    <row r="7654" spans="2:24">
      <c r="B7654" s="2" t="s">
        <v>11933</v>
      </c>
      <c r="C7654" s="1">
        <v>9730869736</v>
      </c>
      <c r="D7654" s="1"/>
      <c r="E7654" s="1"/>
      <c r="F7654" s="1"/>
      <c r="G7654" s="1" t="s">
        <v>2644</v>
      </c>
      <c r="H7654" s="1" t="s">
        <v>57</v>
      </c>
      <c r="I7654"/>
      <c r="J7654"/>
      <c r="K7654"/>
      <c r="L7654"/>
      <c r="M7654"/>
      <c r="N7654"/>
      <c r="O7654"/>
      <c r="Q7654" t="s">
        <v>25</v>
      </c>
      <c r="R7654" s="1" t="s">
        <v>11934</v>
      </c>
      <c r="S7654" s="1"/>
      <c r="T7654" s="1" t="s">
        <v>73</v>
      </c>
      <c r="U7654" s="1" t="s">
        <v>53</v>
      </c>
      <c r="V7654" t="s">
        <v>29</v>
      </c>
      <c r="W7654"/>
      <c r="X7654" t="s">
        <v>30</v>
      </c>
    </row>
    <row r="7655" spans="2:24">
      <c r="B7655" s="2" t="s">
        <v>11935</v>
      </c>
      <c r="C7655" s="1">
        <v>7977661785</v>
      </c>
      <c r="D7655" s="1"/>
      <c r="E7655" s="1"/>
      <c r="F7655" s="1"/>
      <c r="G7655" s="1" t="s">
        <v>146</v>
      </c>
      <c r="H7655" s="1" t="s">
        <v>331</v>
      </c>
      <c r="I7655"/>
      <c r="J7655"/>
      <c r="K7655"/>
      <c r="L7655"/>
      <c r="M7655"/>
      <c r="N7655"/>
      <c r="O7655"/>
      <c r="Q7655" t="s">
        <v>25</v>
      </c>
      <c r="R7655" s="1" t="s">
        <v>11936</v>
      </c>
      <c r="S7655" s="1"/>
      <c r="T7655" s="1" t="s">
        <v>211</v>
      </c>
      <c r="U7655" s="1" t="s">
        <v>33</v>
      </c>
      <c r="V7655" t="s">
        <v>29</v>
      </c>
      <c r="W7655"/>
      <c r="X7655" t="s">
        <v>30</v>
      </c>
    </row>
    <row r="7656" spans="2:24">
      <c r="B7656" s="2" t="s">
        <v>11937</v>
      </c>
      <c r="C7656" s="1">
        <v>9810170820</v>
      </c>
      <c r="D7656" s="1"/>
      <c r="E7656" s="1"/>
      <c r="F7656" s="1"/>
      <c r="G7656" s="1" t="s">
        <v>731</v>
      </c>
      <c r="H7656" s="1" t="s">
        <v>57</v>
      </c>
      <c r="I7656"/>
      <c r="J7656"/>
      <c r="K7656"/>
      <c r="L7656"/>
      <c r="M7656"/>
      <c r="N7656"/>
      <c r="O7656"/>
      <c r="Q7656" t="s">
        <v>25</v>
      </c>
      <c r="R7656" s="1" t="s">
        <v>11938</v>
      </c>
      <c r="S7656" s="1"/>
      <c r="T7656" s="1" t="s">
        <v>6654</v>
      </c>
      <c r="U7656" s="1" t="s">
        <v>28</v>
      </c>
      <c r="V7656" t="s">
        <v>29</v>
      </c>
      <c r="W7656"/>
      <c r="X7656" t="s">
        <v>30</v>
      </c>
    </row>
    <row r="7657" spans="2:24">
      <c r="B7657" s="2" t="s">
        <v>11939</v>
      </c>
      <c r="C7657" s="1">
        <v>8285833439</v>
      </c>
      <c r="D7657" s="1"/>
      <c r="E7657" s="1"/>
      <c r="F7657" s="1"/>
      <c r="G7657" s="1" t="s">
        <v>2644</v>
      </c>
      <c r="H7657" s="1" t="s">
        <v>46</v>
      </c>
      <c r="I7657"/>
      <c r="J7657"/>
      <c r="K7657"/>
      <c r="L7657"/>
      <c r="M7657"/>
      <c r="N7657"/>
      <c r="O7657"/>
      <c r="Q7657" t="s">
        <v>25</v>
      </c>
      <c r="R7657" s="1" t="s">
        <v>11940</v>
      </c>
      <c r="S7657" s="1"/>
      <c r="T7657" s="1" t="s">
        <v>301</v>
      </c>
      <c r="U7657" s="1" t="s">
        <v>53</v>
      </c>
      <c r="V7657" t="s">
        <v>29</v>
      </c>
      <c r="W7657"/>
      <c r="X7657" t="s">
        <v>30</v>
      </c>
    </row>
    <row r="7658" spans="2:24">
      <c r="B7658" s="2" t="s">
        <v>11941</v>
      </c>
      <c r="C7658" s="1">
        <v>9819433250</v>
      </c>
      <c r="D7658" s="1"/>
      <c r="E7658" s="1"/>
      <c r="F7658" s="1"/>
      <c r="G7658" s="1" t="s">
        <v>146</v>
      </c>
      <c r="H7658" s="1" t="s">
        <v>331</v>
      </c>
      <c r="I7658"/>
      <c r="J7658"/>
      <c r="K7658"/>
      <c r="L7658"/>
      <c r="M7658"/>
      <c r="N7658"/>
      <c r="O7658"/>
      <c r="Q7658" t="s">
        <v>25</v>
      </c>
      <c r="R7658" s="1" t="s">
        <v>11942</v>
      </c>
      <c r="S7658" s="1"/>
      <c r="T7658" s="1" t="s">
        <v>7538</v>
      </c>
      <c r="U7658" s="1" t="s">
        <v>33</v>
      </c>
      <c r="V7658" t="s">
        <v>29</v>
      </c>
      <c r="W7658"/>
      <c r="X7658" t="s">
        <v>30</v>
      </c>
    </row>
    <row r="7659" spans="2:24">
      <c r="B7659" s="2" t="s">
        <v>11943</v>
      </c>
      <c r="C7659" s="1">
        <v>7011181874</v>
      </c>
      <c r="D7659" s="1"/>
      <c r="E7659" s="1"/>
      <c r="F7659" s="1"/>
      <c r="G7659" s="1" t="s">
        <v>45</v>
      </c>
      <c r="H7659" s="1" t="s">
        <v>57</v>
      </c>
      <c r="I7659"/>
      <c r="J7659"/>
      <c r="K7659"/>
      <c r="L7659"/>
      <c r="M7659"/>
      <c r="N7659"/>
      <c r="O7659"/>
      <c r="Q7659" t="s">
        <v>25</v>
      </c>
      <c r="R7659" s="1" t="s">
        <v>11944</v>
      </c>
      <c r="S7659" s="1"/>
      <c r="T7659" s="1" t="s">
        <v>39</v>
      </c>
      <c r="U7659" s="1" t="s">
        <v>28</v>
      </c>
      <c r="V7659" t="s">
        <v>29</v>
      </c>
      <c r="W7659"/>
      <c r="X7659" t="s">
        <v>30</v>
      </c>
    </row>
    <row r="7660" spans="2:24">
      <c r="B7660" s="2" t="s">
        <v>11945</v>
      </c>
      <c r="C7660" s="1">
        <v>7982694431</v>
      </c>
      <c r="D7660" s="1"/>
      <c r="E7660" s="1"/>
      <c r="F7660" s="1"/>
      <c r="G7660" s="1" t="s">
        <v>45</v>
      </c>
      <c r="H7660" s="1" t="s">
        <v>57</v>
      </c>
      <c r="I7660"/>
      <c r="J7660"/>
      <c r="K7660"/>
      <c r="L7660"/>
      <c r="M7660"/>
      <c r="N7660"/>
      <c r="O7660"/>
      <c r="Q7660" t="s">
        <v>25</v>
      </c>
      <c r="R7660" s="1" t="s">
        <v>11946</v>
      </c>
      <c r="S7660" s="1"/>
      <c r="T7660" s="1" t="s">
        <v>594</v>
      </c>
      <c r="U7660" s="1" t="s">
        <v>53</v>
      </c>
      <c r="V7660" t="s">
        <v>29</v>
      </c>
      <c r="W7660"/>
      <c r="X7660" t="s">
        <v>30</v>
      </c>
    </row>
    <row r="7661" spans="2:24">
      <c r="B7661" s="2" t="s">
        <v>11947</v>
      </c>
      <c r="C7661" s="1">
        <v>9829152904</v>
      </c>
      <c r="D7661" s="1"/>
      <c r="E7661" s="1"/>
      <c r="F7661" s="1"/>
      <c r="G7661" s="1" t="s">
        <v>45</v>
      </c>
      <c r="H7661" s="1" t="s">
        <v>46</v>
      </c>
      <c r="I7661"/>
      <c r="J7661"/>
      <c r="K7661"/>
      <c r="L7661"/>
      <c r="M7661"/>
      <c r="N7661"/>
      <c r="O7661"/>
      <c r="Q7661" t="s">
        <v>25</v>
      </c>
      <c r="R7661" s="1" t="s">
        <v>11948</v>
      </c>
      <c r="S7661" s="1"/>
      <c r="T7661" s="1" t="s">
        <v>908</v>
      </c>
      <c r="U7661" s="1" t="s">
        <v>43</v>
      </c>
      <c r="V7661" t="s">
        <v>29</v>
      </c>
      <c r="W7661"/>
      <c r="X7661" t="s">
        <v>30</v>
      </c>
    </row>
    <row r="7662" spans="2:24">
      <c r="B7662" s="2" t="s">
        <v>11949</v>
      </c>
      <c r="C7662" s="1">
        <v>9999123041</v>
      </c>
      <c r="D7662" s="1"/>
      <c r="E7662" s="1"/>
      <c r="F7662" s="1"/>
      <c r="G7662" s="1" t="s">
        <v>45</v>
      </c>
      <c r="H7662" s="1" t="s">
        <v>46</v>
      </c>
      <c r="I7662"/>
      <c r="J7662"/>
      <c r="K7662"/>
      <c r="L7662"/>
      <c r="M7662"/>
      <c r="N7662"/>
      <c r="O7662"/>
      <c r="Q7662" t="s">
        <v>25</v>
      </c>
      <c r="R7662" s="1" t="s">
        <v>11950</v>
      </c>
      <c r="S7662" s="1"/>
      <c r="T7662" s="1" t="s">
        <v>594</v>
      </c>
      <c r="U7662" s="1" t="s">
        <v>53</v>
      </c>
      <c r="V7662" t="s">
        <v>29</v>
      </c>
      <c r="W7662"/>
      <c r="X7662" t="s">
        <v>30</v>
      </c>
    </row>
    <row r="7663" spans="2:24">
      <c r="B7663" s="2" t="s">
        <v>11951</v>
      </c>
      <c r="C7663" s="1">
        <v>9870777426</v>
      </c>
      <c r="D7663" s="1"/>
      <c r="E7663" s="1"/>
      <c r="F7663" s="1"/>
      <c r="G7663" s="1" t="s">
        <v>146</v>
      </c>
      <c r="H7663" s="1" t="s">
        <v>331</v>
      </c>
      <c r="I7663"/>
      <c r="J7663"/>
      <c r="K7663"/>
      <c r="L7663"/>
      <c r="M7663"/>
      <c r="N7663"/>
      <c r="O7663"/>
      <c r="Q7663" t="s">
        <v>25</v>
      </c>
      <c r="R7663" s="1" t="s">
        <v>11952</v>
      </c>
      <c r="S7663" s="1"/>
      <c r="T7663" s="1" t="s">
        <v>1734</v>
      </c>
      <c r="U7663" s="1" t="s">
        <v>33</v>
      </c>
      <c r="V7663" t="s">
        <v>29</v>
      </c>
      <c r="W7663"/>
      <c r="X7663" t="s">
        <v>30</v>
      </c>
    </row>
    <row r="7664" spans="2:24">
      <c r="B7664" s="2" t="s">
        <v>11953</v>
      </c>
      <c r="C7664" s="1">
        <v>9778473345</v>
      </c>
      <c r="D7664" s="1"/>
      <c r="E7664" s="1"/>
      <c r="F7664" s="1"/>
      <c r="G7664" s="1" t="s">
        <v>45</v>
      </c>
      <c r="H7664" s="1" t="s">
        <v>331</v>
      </c>
      <c r="I7664"/>
      <c r="J7664"/>
      <c r="K7664"/>
      <c r="L7664"/>
      <c r="M7664"/>
      <c r="N7664"/>
      <c r="O7664"/>
      <c r="Q7664" t="s">
        <v>25</v>
      </c>
      <c r="R7664" s="1" t="s">
        <v>11954</v>
      </c>
      <c r="S7664" s="1"/>
      <c r="T7664" s="1" t="s">
        <v>5345</v>
      </c>
      <c r="U7664" s="1" t="s">
        <v>60</v>
      </c>
      <c r="V7664" t="s">
        <v>29</v>
      </c>
      <c r="W7664"/>
      <c r="X7664" t="s">
        <v>30</v>
      </c>
    </row>
    <row r="7665" spans="2:24">
      <c r="B7665" s="2" t="s">
        <v>11955</v>
      </c>
      <c r="C7665" s="1">
        <v>9911106040</v>
      </c>
      <c r="D7665" s="1"/>
      <c r="E7665" s="1"/>
      <c r="F7665" s="1"/>
      <c r="G7665" s="1" t="s">
        <v>146</v>
      </c>
      <c r="H7665" s="1" t="s">
        <v>331</v>
      </c>
      <c r="I7665"/>
      <c r="J7665"/>
      <c r="K7665"/>
      <c r="L7665"/>
      <c r="M7665"/>
      <c r="N7665"/>
      <c r="O7665"/>
      <c r="Q7665" t="s">
        <v>25</v>
      </c>
      <c r="R7665" s="1" t="s">
        <v>11956</v>
      </c>
      <c r="S7665" s="1"/>
      <c r="T7665" s="1" t="s">
        <v>374</v>
      </c>
      <c r="U7665" s="1" t="s">
        <v>78</v>
      </c>
      <c r="V7665" t="s">
        <v>29</v>
      </c>
      <c r="W7665"/>
      <c r="X7665" t="s">
        <v>30</v>
      </c>
    </row>
    <row r="7666" spans="2:24">
      <c r="B7666" s="2" t="s">
        <v>11957</v>
      </c>
      <c r="C7666" s="1">
        <v>8588878022</v>
      </c>
      <c r="D7666" s="1"/>
      <c r="E7666" s="1"/>
      <c r="F7666" s="1"/>
      <c r="G7666" s="1" t="s">
        <v>230</v>
      </c>
      <c r="H7666" s="1" t="s">
        <v>46</v>
      </c>
      <c r="I7666"/>
      <c r="J7666"/>
      <c r="K7666"/>
      <c r="L7666"/>
      <c r="M7666"/>
      <c r="N7666"/>
      <c r="O7666"/>
      <c r="Q7666" t="s">
        <v>25</v>
      </c>
      <c r="R7666" s="1" t="s">
        <v>11958</v>
      </c>
      <c r="S7666" s="1"/>
      <c r="T7666" s="1" t="s">
        <v>1191</v>
      </c>
      <c r="U7666" s="1" t="s">
        <v>289</v>
      </c>
      <c r="V7666" t="s">
        <v>29</v>
      </c>
      <c r="W7666"/>
      <c r="X7666" t="s">
        <v>30</v>
      </c>
    </row>
    <row r="7667" spans="2:24">
      <c r="B7667" s="2" t="s">
        <v>11959</v>
      </c>
      <c r="C7667" s="1">
        <v>9810136646</v>
      </c>
      <c r="D7667" s="1"/>
      <c r="E7667" s="1"/>
      <c r="F7667" s="1"/>
      <c r="G7667" s="1" t="s">
        <v>146</v>
      </c>
      <c r="H7667" s="1" t="s">
        <v>331</v>
      </c>
      <c r="I7667"/>
      <c r="J7667"/>
      <c r="K7667"/>
      <c r="L7667"/>
      <c r="M7667"/>
      <c r="N7667"/>
      <c r="O7667"/>
      <c r="Q7667" t="s">
        <v>25</v>
      </c>
      <c r="R7667" s="1" t="s">
        <v>11960</v>
      </c>
      <c r="S7667" s="1"/>
      <c r="T7667" s="1" t="s">
        <v>594</v>
      </c>
      <c r="U7667" s="1" t="s">
        <v>53</v>
      </c>
      <c r="V7667" t="s">
        <v>29</v>
      </c>
      <c r="W7667"/>
      <c r="X7667" t="s">
        <v>30</v>
      </c>
    </row>
    <row r="7668" spans="2:24">
      <c r="B7668" s="2" t="s">
        <v>11961</v>
      </c>
      <c r="C7668" s="1">
        <v>7303112222</v>
      </c>
      <c r="D7668" s="1"/>
      <c r="E7668" s="1"/>
      <c r="F7668" s="1"/>
      <c r="G7668" s="1" t="s">
        <v>146</v>
      </c>
      <c r="H7668" s="1" t="s">
        <v>331</v>
      </c>
      <c r="I7668"/>
      <c r="J7668"/>
      <c r="K7668"/>
      <c r="L7668"/>
      <c r="M7668"/>
      <c r="N7668"/>
      <c r="O7668"/>
      <c r="Q7668" t="s">
        <v>25</v>
      </c>
      <c r="R7668" s="1" t="s">
        <v>11962</v>
      </c>
      <c r="S7668" s="1"/>
      <c r="T7668" s="1" t="s">
        <v>1734</v>
      </c>
      <c r="U7668" s="1" t="s">
        <v>33</v>
      </c>
      <c r="V7668" t="s">
        <v>29</v>
      </c>
      <c r="W7668"/>
      <c r="X7668" t="s">
        <v>30</v>
      </c>
    </row>
    <row r="7669" spans="2:24">
      <c r="B7669" s="2" t="s">
        <v>11963</v>
      </c>
      <c r="C7669" s="1">
        <v>7742061041</v>
      </c>
      <c r="D7669" s="1"/>
      <c r="E7669" s="1"/>
      <c r="F7669" s="1"/>
      <c r="G7669" s="1" t="s">
        <v>2644</v>
      </c>
      <c r="H7669" s="1" t="s">
        <v>46</v>
      </c>
      <c r="I7669"/>
      <c r="J7669"/>
      <c r="K7669"/>
      <c r="L7669"/>
      <c r="M7669"/>
      <c r="N7669"/>
      <c r="O7669"/>
      <c r="Q7669" t="s">
        <v>25</v>
      </c>
      <c r="R7669" s="1" t="s">
        <v>11964</v>
      </c>
      <c r="S7669" s="1"/>
      <c r="T7669" s="1" t="s">
        <v>128</v>
      </c>
      <c r="U7669" s="1" t="s">
        <v>43</v>
      </c>
      <c r="V7669" t="s">
        <v>29</v>
      </c>
      <c r="W7669"/>
      <c r="X7669" t="s">
        <v>30</v>
      </c>
    </row>
    <row r="7670" spans="2:24">
      <c r="B7670" s="2" t="s">
        <v>11965</v>
      </c>
      <c r="C7670" s="1">
        <v>9890045726</v>
      </c>
      <c r="D7670" s="1"/>
      <c r="E7670" s="1"/>
      <c r="F7670" s="1"/>
      <c r="G7670" s="1" t="s">
        <v>45</v>
      </c>
      <c r="H7670" s="1" t="s">
        <v>46</v>
      </c>
      <c r="I7670"/>
      <c r="J7670"/>
      <c r="K7670"/>
      <c r="L7670"/>
      <c r="M7670"/>
      <c r="N7670"/>
      <c r="O7670"/>
      <c r="Q7670" t="s">
        <v>25</v>
      </c>
      <c r="R7670" s="1" t="s">
        <v>11966</v>
      </c>
      <c r="S7670" s="1"/>
      <c r="T7670" s="1" t="s">
        <v>305</v>
      </c>
      <c r="U7670" s="1" t="s">
        <v>33</v>
      </c>
      <c r="V7670" t="s">
        <v>29</v>
      </c>
      <c r="W7670"/>
      <c r="X7670" t="s">
        <v>30</v>
      </c>
    </row>
    <row r="7671" spans="2:24">
      <c r="B7671" s="2" t="s">
        <v>11967</v>
      </c>
      <c r="C7671" s="1">
        <v>9967936046</v>
      </c>
      <c r="D7671" s="1"/>
      <c r="E7671" s="1"/>
      <c r="F7671" s="1"/>
      <c r="G7671" s="1" t="s">
        <v>146</v>
      </c>
      <c r="H7671" s="1" t="s">
        <v>331</v>
      </c>
      <c r="I7671"/>
      <c r="J7671"/>
      <c r="K7671"/>
      <c r="L7671"/>
      <c r="M7671"/>
      <c r="N7671"/>
      <c r="O7671"/>
      <c r="Q7671" t="s">
        <v>25</v>
      </c>
      <c r="R7671" s="1" t="s">
        <v>11968</v>
      </c>
      <c r="S7671" s="1"/>
      <c r="T7671" s="1" t="s">
        <v>11969</v>
      </c>
      <c r="U7671" s="1" t="s">
        <v>33</v>
      </c>
      <c r="V7671" t="s">
        <v>29</v>
      </c>
      <c r="W7671"/>
      <c r="X7671" t="s">
        <v>30</v>
      </c>
    </row>
    <row r="7672" spans="2:24">
      <c r="B7672" s="2" t="s">
        <v>11970</v>
      </c>
      <c r="C7672" s="1">
        <v>9970533398</v>
      </c>
      <c r="D7672" s="1"/>
      <c r="E7672" s="1"/>
      <c r="F7672" s="1"/>
      <c r="G7672" s="1" t="s">
        <v>2849</v>
      </c>
      <c r="H7672" s="1" t="s">
        <v>57</v>
      </c>
      <c r="I7672"/>
      <c r="J7672"/>
      <c r="K7672"/>
      <c r="L7672"/>
      <c r="M7672"/>
      <c r="N7672"/>
      <c r="O7672"/>
      <c r="Q7672" t="s">
        <v>25</v>
      </c>
      <c r="R7672" s="1" t="s">
        <v>11971</v>
      </c>
      <c r="S7672" s="1"/>
      <c r="T7672" s="1" t="s">
        <v>2726</v>
      </c>
      <c r="U7672" s="1" t="s">
        <v>33</v>
      </c>
      <c r="V7672" t="s">
        <v>29</v>
      </c>
      <c r="W7672"/>
      <c r="X7672" t="s">
        <v>30</v>
      </c>
    </row>
    <row r="7673" spans="2:24">
      <c r="B7673" s="2" t="s">
        <v>11972</v>
      </c>
      <c r="C7673" s="1">
        <v>7039759788</v>
      </c>
      <c r="D7673" s="1"/>
      <c r="E7673" s="1"/>
      <c r="F7673" s="1"/>
      <c r="G7673" s="1" t="s">
        <v>146</v>
      </c>
      <c r="H7673" s="1" t="s">
        <v>247</v>
      </c>
      <c r="I7673"/>
      <c r="J7673"/>
      <c r="K7673"/>
      <c r="L7673"/>
      <c r="M7673"/>
      <c r="N7673"/>
      <c r="O7673"/>
      <c r="Q7673" t="s">
        <v>25</v>
      </c>
      <c r="R7673" s="1" t="s">
        <v>11973</v>
      </c>
      <c r="S7673" s="1"/>
      <c r="T7673" s="1" t="s">
        <v>965</v>
      </c>
      <c r="U7673" s="1" t="s">
        <v>116</v>
      </c>
      <c r="V7673" t="s">
        <v>29</v>
      </c>
      <c r="W7673"/>
      <c r="X7673" t="s">
        <v>30</v>
      </c>
    </row>
    <row r="7674" spans="2:24">
      <c r="B7674" s="2" t="s">
        <v>11974</v>
      </c>
      <c r="C7674" s="1">
        <v>9104708483</v>
      </c>
      <c r="D7674" s="1"/>
      <c r="E7674" s="1"/>
      <c r="F7674" s="1"/>
      <c r="G7674" s="1" t="s">
        <v>146</v>
      </c>
      <c r="H7674" s="1" t="s">
        <v>331</v>
      </c>
      <c r="I7674"/>
      <c r="J7674"/>
      <c r="K7674"/>
      <c r="L7674"/>
      <c r="M7674"/>
      <c r="N7674"/>
      <c r="O7674"/>
      <c r="Q7674" t="s">
        <v>25</v>
      </c>
      <c r="R7674" s="1" t="s">
        <v>11975</v>
      </c>
      <c r="S7674" s="1"/>
      <c r="T7674" s="1" t="s">
        <v>965</v>
      </c>
      <c r="U7674" s="1" t="s">
        <v>116</v>
      </c>
      <c r="V7674" t="s">
        <v>29</v>
      </c>
      <c r="W7674"/>
      <c r="X7674" t="s">
        <v>30</v>
      </c>
    </row>
    <row r="7675" spans="2:24">
      <c r="B7675" s="2" t="s">
        <v>11976</v>
      </c>
      <c r="C7675" s="1">
        <v>7972905173</v>
      </c>
      <c r="D7675" s="1"/>
      <c r="E7675" s="1"/>
      <c r="F7675" s="1"/>
      <c r="G7675" s="1" t="s">
        <v>146</v>
      </c>
      <c r="H7675" s="1" t="s">
        <v>331</v>
      </c>
      <c r="I7675"/>
      <c r="J7675"/>
      <c r="K7675"/>
      <c r="L7675"/>
      <c r="M7675"/>
      <c r="N7675"/>
      <c r="O7675"/>
      <c r="Q7675" t="s">
        <v>25</v>
      </c>
      <c r="R7675" s="1" t="s">
        <v>11977</v>
      </c>
      <c r="S7675" s="1"/>
      <c r="T7675" s="1" t="s">
        <v>11978</v>
      </c>
      <c r="U7675" s="1" t="s">
        <v>33</v>
      </c>
      <c r="V7675" t="s">
        <v>29</v>
      </c>
      <c r="W7675"/>
      <c r="X7675" t="s">
        <v>30</v>
      </c>
    </row>
    <row r="7676" spans="2:24">
      <c r="B7676" s="2" t="s">
        <v>11979</v>
      </c>
      <c r="C7676" s="1">
        <v>9029233023</v>
      </c>
      <c r="D7676" s="1"/>
      <c r="E7676" s="1"/>
      <c r="F7676" s="1"/>
      <c r="G7676" s="1" t="s">
        <v>146</v>
      </c>
      <c r="H7676" s="1" t="s">
        <v>331</v>
      </c>
      <c r="I7676"/>
      <c r="J7676"/>
      <c r="K7676"/>
      <c r="L7676"/>
      <c r="M7676"/>
      <c r="N7676"/>
      <c r="O7676"/>
      <c r="Q7676" t="s">
        <v>25</v>
      </c>
      <c r="R7676" s="1" t="s">
        <v>11980</v>
      </c>
      <c r="S7676" s="1"/>
      <c r="T7676" s="1" t="s">
        <v>211</v>
      </c>
      <c r="U7676" s="1" t="s">
        <v>33</v>
      </c>
      <c r="V7676" t="s">
        <v>29</v>
      </c>
      <c r="W7676"/>
      <c r="X7676" t="s">
        <v>30</v>
      </c>
    </row>
    <row r="7677" spans="2:24">
      <c r="B7677" s="2" t="s">
        <v>11981</v>
      </c>
      <c r="C7677" s="1">
        <v>7000064072</v>
      </c>
      <c r="D7677" s="1"/>
      <c r="E7677" s="1"/>
      <c r="F7677" s="1"/>
      <c r="G7677" s="1" t="s">
        <v>146</v>
      </c>
      <c r="H7677" s="1" t="s">
        <v>247</v>
      </c>
      <c r="I7677"/>
      <c r="J7677"/>
      <c r="K7677"/>
      <c r="L7677"/>
      <c r="M7677"/>
      <c r="N7677"/>
      <c r="O7677"/>
      <c r="Q7677" t="s">
        <v>25</v>
      </c>
      <c r="R7677" s="1" t="s">
        <v>11982</v>
      </c>
      <c r="S7677" s="1"/>
      <c r="T7677" s="1" t="s">
        <v>11983</v>
      </c>
      <c r="U7677" s="1" t="s">
        <v>350</v>
      </c>
      <c r="V7677" t="s">
        <v>29</v>
      </c>
      <c r="W7677"/>
      <c r="X7677" t="s">
        <v>30</v>
      </c>
    </row>
    <row r="7678" spans="2:24">
      <c r="B7678" s="2" t="s">
        <v>11984</v>
      </c>
      <c r="C7678" s="1">
        <v>9729679778</v>
      </c>
      <c r="D7678" s="1"/>
      <c r="E7678" s="1"/>
      <c r="F7678" s="1"/>
      <c r="G7678" s="1" t="s">
        <v>45</v>
      </c>
      <c r="H7678" s="1" t="s">
        <v>331</v>
      </c>
      <c r="I7678"/>
      <c r="J7678"/>
      <c r="K7678"/>
      <c r="L7678"/>
      <c r="M7678"/>
      <c r="N7678"/>
      <c r="O7678"/>
      <c r="Q7678" t="s">
        <v>25</v>
      </c>
      <c r="R7678" s="1" t="s">
        <v>11985</v>
      </c>
      <c r="S7678" s="1"/>
      <c r="T7678" s="1" t="s">
        <v>719</v>
      </c>
      <c r="U7678" s="1" t="s">
        <v>90</v>
      </c>
      <c r="V7678" t="s">
        <v>29</v>
      </c>
      <c r="W7678"/>
      <c r="X7678" t="s">
        <v>30</v>
      </c>
    </row>
    <row r="7679" spans="2:24">
      <c r="B7679" s="2" t="s">
        <v>11986</v>
      </c>
      <c r="C7679" s="1">
        <v>7359373210</v>
      </c>
      <c r="D7679" s="1"/>
      <c r="E7679" s="1"/>
      <c r="F7679" s="1"/>
      <c r="G7679" s="1" t="s">
        <v>146</v>
      </c>
      <c r="H7679" s="1" t="s">
        <v>331</v>
      </c>
      <c r="I7679"/>
      <c r="J7679"/>
      <c r="K7679"/>
      <c r="L7679"/>
      <c r="M7679"/>
      <c r="N7679"/>
      <c r="O7679"/>
      <c r="Q7679" t="s">
        <v>25</v>
      </c>
      <c r="R7679" s="1" t="s">
        <v>11987</v>
      </c>
      <c r="S7679" s="1"/>
      <c r="T7679" s="1" t="s">
        <v>115</v>
      </c>
      <c r="U7679" s="1" t="s">
        <v>116</v>
      </c>
      <c r="V7679" t="s">
        <v>29</v>
      </c>
      <c r="W7679"/>
      <c r="X7679" t="s">
        <v>30</v>
      </c>
    </row>
    <row r="7680" spans="2:24">
      <c r="B7680" s="2" t="s">
        <v>11988</v>
      </c>
      <c r="C7680" s="1">
        <v>9422053360</v>
      </c>
      <c r="D7680" s="1"/>
      <c r="E7680" s="1"/>
      <c r="F7680" s="1"/>
      <c r="G7680" s="1" t="s">
        <v>146</v>
      </c>
      <c r="H7680" s="1" t="s">
        <v>247</v>
      </c>
      <c r="I7680"/>
      <c r="J7680"/>
      <c r="K7680"/>
      <c r="L7680"/>
      <c r="M7680"/>
      <c r="N7680"/>
      <c r="O7680"/>
      <c r="Q7680" t="s">
        <v>25</v>
      </c>
      <c r="R7680" s="1" t="s">
        <v>11989</v>
      </c>
      <c r="S7680" s="1"/>
      <c r="T7680" s="1" t="s">
        <v>457</v>
      </c>
      <c r="U7680" s="1" t="s">
        <v>33</v>
      </c>
      <c r="V7680" t="s">
        <v>29</v>
      </c>
      <c r="W7680"/>
      <c r="X7680" t="s">
        <v>30</v>
      </c>
    </row>
    <row r="7681" spans="2:24">
      <c r="B7681" s="2" t="s">
        <v>11990</v>
      </c>
      <c r="C7681" s="1">
        <v>9056828890</v>
      </c>
      <c r="D7681" s="1"/>
      <c r="E7681" s="1"/>
      <c r="F7681" s="1"/>
      <c r="G7681" s="1" t="s">
        <v>2644</v>
      </c>
      <c r="H7681" s="1" t="s">
        <v>57</v>
      </c>
      <c r="I7681"/>
      <c r="J7681"/>
      <c r="K7681"/>
      <c r="L7681"/>
      <c r="M7681"/>
      <c r="N7681"/>
      <c r="O7681"/>
      <c r="Q7681" t="s">
        <v>25</v>
      </c>
      <c r="R7681" s="1" t="s">
        <v>11991</v>
      </c>
      <c r="S7681" s="1"/>
      <c r="T7681" s="1" t="s">
        <v>321</v>
      </c>
      <c r="U7681" s="1" t="s">
        <v>90</v>
      </c>
      <c r="V7681" t="s">
        <v>29</v>
      </c>
      <c r="W7681"/>
      <c r="X7681" t="s">
        <v>30</v>
      </c>
    </row>
    <row r="7682" spans="2:24">
      <c r="B7682" s="2" t="s">
        <v>11992</v>
      </c>
      <c r="C7682" s="1">
        <v>8308812699</v>
      </c>
      <c r="D7682" s="1"/>
      <c r="E7682" s="1"/>
      <c r="F7682" s="1"/>
      <c r="G7682" s="1" t="s">
        <v>146</v>
      </c>
      <c r="H7682" s="1" t="s">
        <v>331</v>
      </c>
      <c r="I7682"/>
      <c r="J7682"/>
      <c r="K7682"/>
      <c r="L7682"/>
      <c r="M7682"/>
      <c r="N7682"/>
      <c r="O7682"/>
      <c r="Q7682" t="s">
        <v>25</v>
      </c>
      <c r="R7682" s="1" t="s">
        <v>11993</v>
      </c>
      <c r="S7682" s="1"/>
      <c r="T7682" s="1" t="s">
        <v>1333</v>
      </c>
      <c r="U7682" s="1" t="s">
        <v>33</v>
      </c>
      <c r="V7682" t="s">
        <v>29</v>
      </c>
      <c r="W7682"/>
      <c r="X7682" t="s">
        <v>30</v>
      </c>
    </row>
    <row r="7683" spans="2:24">
      <c r="B7683" s="2" t="s">
        <v>11994</v>
      </c>
      <c r="C7683" s="1">
        <v>9827461401</v>
      </c>
      <c r="D7683" s="1"/>
      <c r="E7683" s="1"/>
      <c r="F7683" s="1"/>
      <c r="G7683" s="1" t="s">
        <v>45</v>
      </c>
      <c r="H7683" s="1" t="s">
        <v>46</v>
      </c>
      <c r="I7683"/>
      <c r="J7683"/>
      <c r="K7683"/>
      <c r="L7683"/>
      <c r="M7683"/>
      <c r="N7683"/>
      <c r="O7683"/>
      <c r="Q7683" t="s">
        <v>25</v>
      </c>
      <c r="R7683" s="1" t="s">
        <v>11995</v>
      </c>
      <c r="S7683" s="1"/>
      <c r="T7683" s="1" t="s">
        <v>110</v>
      </c>
      <c r="U7683" s="1" t="s">
        <v>105</v>
      </c>
      <c r="V7683" t="s">
        <v>29</v>
      </c>
      <c r="W7683"/>
      <c r="X7683" t="s">
        <v>30</v>
      </c>
    </row>
    <row r="7684" spans="2:24">
      <c r="B7684" s="2" t="s">
        <v>11996</v>
      </c>
      <c r="C7684" s="1">
        <v>9899993097</v>
      </c>
      <c r="D7684" s="1"/>
      <c r="E7684" s="1"/>
      <c r="F7684" s="1"/>
      <c r="G7684" s="1" t="s">
        <v>45</v>
      </c>
      <c r="H7684" s="1" t="s">
        <v>57</v>
      </c>
      <c r="I7684"/>
      <c r="J7684"/>
      <c r="K7684"/>
      <c r="L7684"/>
      <c r="M7684"/>
      <c r="N7684"/>
      <c r="O7684"/>
      <c r="Q7684" t="s">
        <v>25</v>
      </c>
      <c r="R7684" s="1" t="s">
        <v>11997</v>
      </c>
      <c r="S7684" s="1"/>
      <c r="T7684" s="1" t="s">
        <v>84</v>
      </c>
      <c r="U7684" s="1" t="s">
        <v>53</v>
      </c>
      <c r="V7684" t="s">
        <v>29</v>
      </c>
      <c r="W7684"/>
      <c r="X7684" t="s">
        <v>30</v>
      </c>
    </row>
    <row r="7685" spans="2:24">
      <c r="B7685" s="2" t="s">
        <v>11998</v>
      </c>
      <c r="C7685" s="1">
        <v>9984555532</v>
      </c>
      <c r="D7685" s="1"/>
      <c r="E7685" s="1"/>
      <c r="F7685" s="1"/>
      <c r="G7685" s="1" t="s">
        <v>72</v>
      </c>
      <c r="H7685" s="1" t="s">
        <v>231</v>
      </c>
      <c r="I7685"/>
      <c r="J7685"/>
      <c r="K7685"/>
      <c r="L7685"/>
      <c r="M7685"/>
      <c r="N7685"/>
      <c r="O7685"/>
      <c r="Q7685" t="s">
        <v>25</v>
      </c>
      <c r="R7685" s="1" t="s">
        <v>11999</v>
      </c>
      <c r="S7685" s="1"/>
      <c r="T7685" s="1" t="s">
        <v>6846</v>
      </c>
      <c r="U7685" s="1" t="s">
        <v>28</v>
      </c>
      <c r="V7685" t="s">
        <v>29</v>
      </c>
      <c r="W7685"/>
      <c r="X7685" t="s">
        <v>30</v>
      </c>
    </row>
    <row r="7686" spans="2:24">
      <c r="B7686" s="2" t="s">
        <v>12000</v>
      </c>
      <c r="C7686" s="1">
        <v>9389227905</v>
      </c>
      <c r="D7686" s="1"/>
      <c r="E7686" s="1"/>
      <c r="F7686" s="1"/>
      <c r="G7686" s="1" t="s">
        <v>2644</v>
      </c>
      <c r="H7686" s="1" t="s">
        <v>57</v>
      </c>
      <c r="I7686"/>
      <c r="J7686"/>
      <c r="K7686"/>
      <c r="L7686"/>
      <c r="M7686"/>
      <c r="N7686"/>
      <c r="O7686"/>
      <c r="Q7686" t="s">
        <v>25</v>
      </c>
      <c r="R7686" s="1" t="s">
        <v>12001</v>
      </c>
      <c r="S7686" s="1"/>
      <c r="T7686" s="1" t="s">
        <v>380</v>
      </c>
      <c r="U7686" s="1" t="s">
        <v>28</v>
      </c>
      <c r="V7686" t="s">
        <v>29</v>
      </c>
      <c r="W7686"/>
      <c r="X7686" t="s">
        <v>30</v>
      </c>
    </row>
    <row r="7687" spans="2:24">
      <c r="B7687" s="2" t="s">
        <v>12002</v>
      </c>
      <c r="C7687" s="1">
        <v>9819781310</v>
      </c>
      <c r="D7687" s="1"/>
      <c r="E7687" s="1"/>
      <c r="F7687" s="1"/>
      <c r="G7687" s="1" t="s">
        <v>146</v>
      </c>
      <c r="H7687" s="1" t="s">
        <v>331</v>
      </c>
      <c r="I7687"/>
      <c r="J7687"/>
      <c r="K7687"/>
      <c r="L7687"/>
      <c r="M7687"/>
      <c r="N7687"/>
      <c r="O7687"/>
      <c r="Q7687" t="s">
        <v>25</v>
      </c>
      <c r="R7687" s="1" t="s">
        <v>12003</v>
      </c>
      <c r="S7687" s="1"/>
      <c r="T7687" s="1" t="s">
        <v>7538</v>
      </c>
      <c r="U7687" s="1" t="s">
        <v>33</v>
      </c>
      <c r="V7687" t="s">
        <v>29</v>
      </c>
      <c r="W7687"/>
      <c r="X7687" t="s">
        <v>30</v>
      </c>
    </row>
    <row r="7688" spans="2:24">
      <c r="B7688" s="2" t="s">
        <v>12004</v>
      </c>
      <c r="C7688" s="1">
        <v>9810973186</v>
      </c>
      <c r="D7688" s="1"/>
      <c r="E7688" s="1"/>
      <c r="F7688" s="1"/>
      <c r="G7688" s="1" t="s">
        <v>45</v>
      </c>
      <c r="H7688" s="1" t="s">
        <v>46</v>
      </c>
      <c r="I7688"/>
      <c r="J7688"/>
      <c r="K7688"/>
      <c r="L7688"/>
      <c r="M7688"/>
      <c r="N7688"/>
      <c r="O7688"/>
      <c r="Q7688" t="s">
        <v>25</v>
      </c>
      <c r="R7688" s="1" t="s">
        <v>12005</v>
      </c>
      <c r="S7688" s="1"/>
      <c r="T7688" s="1" t="s">
        <v>39</v>
      </c>
      <c r="U7688" s="1" t="s">
        <v>28</v>
      </c>
      <c r="V7688" t="s">
        <v>29</v>
      </c>
      <c r="W7688"/>
      <c r="X7688" t="s">
        <v>30</v>
      </c>
    </row>
    <row r="7689" spans="2:24">
      <c r="B7689" s="2" t="s">
        <v>12006</v>
      </c>
      <c r="C7689" s="1">
        <v>7038953650</v>
      </c>
      <c r="D7689" s="1"/>
      <c r="E7689" s="1"/>
      <c r="F7689" s="1"/>
      <c r="G7689" s="1" t="s">
        <v>45</v>
      </c>
      <c r="H7689" s="1" t="s">
        <v>331</v>
      </c>
      <c r="I7689"/>
      <c r="J7689"/>
      <c r="K7689"/>
      <c r="L7689"/>
      <c r="M7689"/>
      <c r="N7689"/>
      <c r="O7689"/>
      <c r="Q7689" t="s">
        <v>25</v>
      </c>
      <c r="R7689" s="1" t="s">
        <v>12007</v>
      </c>
      <c r="S7689" s="1"/>
      <c r="T7689" s="1" t="s">
        <v>12008</v>
      </c>
      <c r="U7689" s="1" t="s">
        <v>33</v>
      </c>
      <c r="V7689" t="s">
        <v>29</v>
      </c>
      <c r="W7689"/>
      <c r="X7689" t="s">
        <v>30</v>
      </c>
    </row>
    <row r="7690" spans="2:24">
      <c r="B7690" s="2" t="s">
        <v>12009</v>
      </c>
      <c r="C7690" s="1">
        <v>9810433704</v>
      </c>
      <c r="D7690" s="1"/>
      <c r="E7690" s="1"/>
      <c r="F7690" s="1"/>
      <c r="G7690" s="1" t="s">
        <v>56</v>
      </c>
      <c r="H7690" s="1" t="s">
        <v>331</v>
      </c>
      <c r="I7690"/>
      <c r="J7690"/>
      <c r="K7690"/>
      <c r="L7690"/>
      <c r="M7690"/>
      <c r="N7690"/>
      <c r="O7690"/>
      <c r="Q7690" t="s">
        <v>25</v>
      </c>
      <c r="R7690" s="1" t="s">
        <v>12010</v>
      </c>
      <c r="S7690" s="1"/>
      <c r="T7690" s="1" t="s">
        <v>301</v>
      </c>
      <c r="U7690" s="1" t="s">
        <v>53</v>
      </c>
      <c r="V7690" t="s">
        <v>29</v>
      </c>
      <c r="W7690"/>
      <c r="X7690" t="s">
        <v>30</v>
      </c>
    </row>
    <row r="7691" spans="2:24">
      <c r="B7691" s="2" t="s">
        <v>12011</v>
      </c>
      <c r="C7691" s="1">
        <v>9811485206</v>
      </c>
      <c r="D7691" s="1"/>
      <c r="E7691" s="1"/>
      <c r="F7691" s="1"/>
      <c r="G7691" s="1" t="s">
        <v>72</v>
      </c>
      <c r="H7691" s="1" t="s">
        <v>46</v>
      </c>
      <c r="I7691"/>
      <c r="J7691"/>
      <c r="K7691"/>
      <c r="L7691"/>
      <c r="M7691"/>
      <c r="N7691"/>
      <c r="O7691"/>
      <c r="Q7691" t="s">
        <v>25</v>
      </c>
      <c r="R7691" s="1" t="s">
        <v>12012</v>
      </c>
      <c r="S7691" s="1"/>
      <c r="T7691" s="1" t="s">
        <v>1093</v>
      </c>
      <c r="U7691" s="1" t="s">
        <v>28</v>
      </c>
      <c r="V7691" t="s">
        <v>29</v>
      </c>
      <c r="W7691"/>
      <c r="X7691" t="s">
        <v>30</v>
      </c>
    </row>
    <row r="7692" spans="2:24">
      <c r="B7692" s="2" t="s">
        <v>12013</v>
      </c>
      <c r="C7692" s="1">
        <v>9899978685</v>
      </c>
      <c r="D7692" s="1"/>
      <c r="E7692" s="1"/>
      <c r="F7692" s="1"/>
      <c r="G7692" s="1" t="s">
        <v>45</v>
      </c>
      <c r="H7692" s="1" t="s">
        <v>46</v>
      </c>
      <c r="I7692"/>
      <c r="J7692"/>
      <c r="K7692"/>
      <c r="L7692"/>
      <c r="M7692"/>
      <c r="N7692"/>
      <c r="O7692"/>
      <c r="Q7692" t="s">
        <v>25</v>
      </c>
      <c r="R7692" s="1" t="s">
        <v>12014</v>
      </c>
      <c r="S7692" s="1"/>
      <c r="T7692" s="1" t="s">
        <v>301</v>
      </c>
      <c r="U7692" s="1" t="s">
        <v>53</v>
      </c>
      <c r="V7692" t="s">
        <v>29</v>
      </c>
      <c r="W7692"/>
      <c r="X7692" t="s">
        <v>30</v>
      </c>
    </row>
    <row r="7693" spans="2:24">
      <c r="B7693" s="2" t="s">
        <v>12015</v>
      </c>
      <c r="C7693" s="1">
        <v>9677296252</v>
      </c>
      <c r="D7693" s="1"/>
      <c r="E7693" s="1"/>
      <c r="F7693" s="1"/>
      <c r="G7693" s="1" t="s">
        <v>731</v>
      </c>
      <c r="H7693" s="1" t="s">
        <v>57</v>
      </c>
      <c r="I7693"/>
      <c r="J7693"/>
      <c r="K7693"/>
      <c r="L7693"/>
      <c r="M7693"/>
      <c r="N7693"/>
      <c r="O7693"/>
      <c r="Q7693" t="s">
        <v>25</v>
      </c>
      <c r="R7693" s="1" t="s">
        <v>12016</v>
      </c>
      <c r="S7693" s="1"/>
      <c r="T7693" s="1" t="s">
        <v>258</v>
      </c>
      <c r="U7693" s="1" t="s">
        <v>179</v>
      </c>
      <c r="V7693" t="s">
        <v>29</v>
      </c>
      <c r="W7693"/>
      <c r="X7693" t="s">
        <v>30</v>
      </c>
    </row>
    <row r="7694" spans="2:24">
      <c r="B7694" s="2" t="s">
        <v>12017</v>
      </c>
      <c r="C7694" s="1">
        <v>9865978791</v>
      </c>
      <c r="D7694" s="1"/>
      <c r="E7694" s="1"/>
      <c r="F7694" s="1"/>
      <c r="G7694" s="1" t="s">
        <v>72</v>
      </c>
      <c r="H7694" s="1" t="s">
        <v>46</v>
      </c>
      <c r="I7694"/>
      <c r="J7694"/>
      <c r="K7694"/>
      <c r="L7694"/>
      <c r="M7694"/>
      <c r="N7694"/>
      <c r="O7694"/>
      <c r="Q7694" t="s">
        <v>25</v>
      </c>
      <c r="R7694" s="1" t="s">
        <v>12018</v>
      </c>
      <c r="S7694" s="1"/>
      <c r="T7694" s="1" t="s">
        <v>3678</v>
      </c>
      <c r="U7694" s="1" t="s">
        <v>179</v>
      </c>
      <c r="V7694" t="s">
        <v>29</v>
      </c>
      <c r="W7694"/>
      <c r="X7694" t="s">
        <v>30</v>
      </c>
    </row>
    <row r="7695" spans="2:24">
      <c r="B7695" s="2" t="s">
        <v>12019</v>
      </c>
      <c r="C7695" s="1">
        <v>8653556955</v>
      </c>
      <c r="D7695" s="1"/>
      <c r="E7695" s="1"/>
      <c r="F7695" s="1"/>
      <c r="G7695" s="1" t="s">
        <v>45</v>
      </c>
      <c r="H7695" s="1" t="s">
        <v>46</v>
      </c>
      <c r="I7695"/>
      <c r="J7695"/>
      <c r="K7695"/>
      <c r="L7695"/>
      <c r="M7695"/>
      <c r="N7695"/>
      <c r="O7695"/>
      <c r="Q7695" t="s">
        <v>25</v>
      </c>
      <c r="R7695" s="1" t="s">
        <v>12020</v>
      </c>
      <c r="S7695" s="1"/>
      <c r="T7695" s="1" t="s">
        <v>6530</v>
      </c>
      <c r="U7695" s="1" t="s">
        <v>70</v>
      </c>
      <c r="V7695" t="s">
        <v>29</v>
      </c>
      <c r="W7695"/>
      <c r="X7695" t="s">
        <v>30</v>
      </c>
    </row>
    <row r="7696" spans="2:24">
      <c r="B7696" s="2" t="s">
        <v>12021</v>
      </c>
      <c r="C7696" s="1">
        <v>9999929990</v>
      </c>
      <c r="D7696" s="1"/>
      <c r="E7696" s="1"/>
      <c r="F7696" s="1"/>
      <c r="G7696" s="1" t="s">
        <v>915</v>
      </c>
      <c r="H7696" s="1" t="s">
        <v>57</v>
      </c>
      <c r="I7696"/>
      <c r="J7696"/>
      <c r="K7696"/>
      <c r="L7696"/>
      <c r="M7696"/>
      <c r="N7696"/>
      <c r="O7696"/>
      <c r="Q7696" t="s">
        <v>25</v>
      </c>
      <c r="R7696" s="1" t="s">
        <v>12022</v>
      </c>
      <c r="S7696" s="1"/>
      <c r="T7696" s="1" t="s">
        <v>594</v>
      </c>
      <c r="U7696" s="1" t="s">
        <v>53</v>
      </c>
      <c r="V7696" t="s">
        <v>29</v>
      </c>
      <c r="W7696"/>
      <c r="X7696" t="s">
        <v>30</v>
      </c>
    </row>
    <row r="7697" spans="2:24">
      <c r="B7697" s="2" t="s">
        <v>12023</v>
      </c>
      <c r="C7697" s="1">
        <v>8586930811</v>
      </c>
      <c r="D7697" s="1"/>
      <c r="E7697" s="1"/>
      <c r="F7697" s="1"/>
      <c r="G7697" s="1" t="s">
        <v>45</v>
      </c>
      <c r="H7697" s="1" t="s">
        <v>57</v>
      </c>
      <c r="I7697"/>
      <c r="J7697"/>
      <c r="K7697"/>
      <c r="L7697"/>
      <c r="M7697"/>
      <c r="N7697"/>
      <c r="O7697"/>
      <c r="Q7697" t="s">
        <v>25</v>
      </c>
      <c r="R7697" s="1" t="s">
        <v>12024</v>
      </c>
      <c r="S7697" s="1"/>
      <c r="T7697" s="1" t="s">
        <v>301</v>
      </c>
      <c r="U7697" s="1" t="s">
        <v>53</v>
      </c>
      <c r="V7697" t="s">
        <v>29</v>
      </c>
      <c r="W7697"/>
      <c r="X7697" t="s">
        <v>30</v>
      </c>
    </row>
    <row r="7698" spans="2:24">
      <c r="B7698" s="2" t="s">
        <v>12025</v>
      </c>
      <c r="C7698" s="1">
        <v>9472353594</v>
      </c>
      <c r="D7698" s="1"/>
      <c r="E7698" s="1"/>
      <c r="F7698" s="1"/>
      <c r="G7698" s="1" t="s">
        <v>45</v>
      </c>
      <c r="H7698" s="1" t="s">
        <v>331</v>
      </c>
      <c r="I7698"/>
      <c r="J7698"/>
      <c r="K7698"/>
      <c r="L7698"/>
      <c r="M7698"/>
      <c r="N7698"/>
      <c r="O7698"/>
      <c r="Q7698" t="s">
        <v>25</v>
      </c>
      <c r="R7698" s="1" t="s">
        <v>12026</v>
      </c>
      <c r="S7698" s="1"/>
      <c r="T7698" s="1" t="s">
        <v>12027</v>
      </c>
      <c r="U7698" s="1" t="s">
        <v>284</v>
      </c>
      <c r="V7698" t="s">
        <v>29</v>
      </c>
      <c r="W7698"/>
      <c r="X7698" t="s">
        <v>30</v>
      </c>
    </row>
    <row r="7699" spans="2:24">
      <c r="B7699" s="2" t="s">
        <v>12028</v>
      </c>
      <c r="C7699" s="1">
        <v>9819822719</v>
      </c>
      <c r="D7699" s="1"/>
      <c r="E7699" s="1"/>
      <c r="F7699" s="1"/>
      <c r="G7699" s="1" t="s">
        <v>146</v>
      </c>
      <c r="H7699" s="1" t="s">
        <v>331</v>
      </c>
      <c r="I7699"/>
      <c r="J7699"/>
      <c r="K7699"/>
      <c r="L7699"/>
      <c r="M7699"/>
      <c r="N7699"/>
      <c r="O7699"/>
      <c r="Q7699" t="s">
        <v>25</v>
      </c>
      <c r="R7699" s="1" t="s">
        <v>12029</v>
      </c>
      <c r="S7699" s="1"/>
      <c r="T7699" s="1" t="s">
        <v>8589</v>
      </c>
      <c r="U7699" s="1" t="s">
        <v>33</v>
      </c>
      <c r="V7699" t="s">
        <v>29</v>
      </c>
      <c r="W7699"/>
      <c r="X7699" t="s">
        <v>30</v>
      </c>
    </row>
    <row r="7700" spans="2:24">
      <c r="B7700" s="2" t="s">
        <v>12030</v>
      </c>
      <c r="C7700" s="1">
        <v>8210305013</v>
      </c>
      <c r="D7700" s="1"/>
      <c r="E7700" s="1"/>
      <c r="F7700" s="1"/>
      <c r="G7700" s="1" t="s">
        <v>45</v>
      </c>
      <c r="H7700" s="1" t="s">
        <v>57</v>
      </c>
      <c r="I7700"/>
      <c r="J7700"/>
      <c r="K7700"/>
      <c r="L7700"/>
      <c r="M7700"/>
      <c r="N7700"/>
      <c r="O7700"/>
      <c r="Q7700" t="s">
        <v>25</v>
      </c>
      <c r="R7700" s="1" t="s">
        <v>12031</v>
      </c>
      <c r="S7700" s="1"/>
      <c r="T7700" s="1" t="s">
        <v>568</v>
      </c>
      <c r="U7700" s="1" t="s">
        <v>158</v>
      </c>
      <c r="V7700" t="s">
        <v>29</v>
      </c>
      <c r="W7700"/>
      <c r="X7700" t="s">
        <v>30</v>
      </c>
    </row>
    <row r="7701" spans="2:24">
      <c r="B7701" s="2" t="s">
        <v>12032</v>
      </c>
      <c r="C7701" s="1">
        <v>9800188887</v>
      </c>
      <c r="D7701" s="1"/>
      <c r="E7701" s="1"/>
      <c r="F7701" s="1"/>
      <c r="G7701" s="1" t="s">
        <v>146</v>
      </c>
      <c r="H7701" s="1" t="s">
        <v>331</v>
      </c>
      <c r="I7701"/>
      <c r="J7701"/>
      <c r="K7701"/>
      <c r="L7701"/>
      <c r="M7701"/>
      <c r="N7701"/>
      <c r="O7701"/>
      <c r="Q7701" t="s">
        <v>25</v>
      </c>
      <c r="R7701" s="1" t="s">
        <v>12033</v>
      </c>
      <c r="S7701" s="1"/>
      <c r="T7701" s="1" t="s">
        <v>1243</v>
      </c>
      <c r="U7701" s="1" t="s">
        <v>70</v>
      </c>
      <c r="V7701" t="s">
        <v>29</v>
      </c>
      <c r="W7701"/>
      <c r="X7701" t="s">
        <v>30</v>
      </c>
    </row>
    <row r="7702" spans="2:24">
      <c r="B7702" s="2" t="s">
        <v>12034</v>
      </c>
      <c r="C7702" s="1">
        <v>8096340067</v>
      </c>
      <c r="D7702" s="1"/>
      <c r="E7702" s="1"/>
      <c r="F7702" s="1"/>
      <c r="G7702" s="1" t="s">
        <v>56</v>
      </c>
      <c r="H7702" s="1" t="s">
        <v>331</v>
      </c>
      <c r="I7702"/>
      <c r="J7702"/>
      <c r="K7702"/>
      <c r="L7702"/>
      <c r="M7702"/>
      <c r="N7702"/>
      <c r="O7702"/>
      <c r="Q7702" t="s">
        <v>25</v>
      </c>
      <c r="R7702" s="1" t="s">
        <v>12035</v>
      </c>
      <c r="S7702" s="1"/>
      <c r="T7702" s="1" t="s">
        <v>542</v>
      </c>
      <c r="U7702" s="1" t="s">
        <v>276</v>
      </c>
      <c r="V7702" t="s">
        <v>29</v>
      </c>
      <c r="W7702"/>
      <c r="X7702" t="s">
        <v>30</v>
      </c>
    </row>
    <row r="7703" spans="2:24">
      <c r="B7703" s="2" t="s">
        <v>12036</v>
      </c>
      <c r="C7703" s="1">
        <v>9892453699</v>
      </c>
      <c r="D7703" s="1"/>
      <c r="E7703" s="1"/>
      <c r="F7703" s="1"/>
      <c r="G7703" s="1" t="s">
        <v>45</v>
      </c>
      <c r="H7703" s="1" t="s">
        <v>57</v>
      </c>
      <c r="I7703"/>
      <c r="J7703"/>
      <c r="K7703"/>
      <c r="L7703"/>
      <c r="M7703"/>
      <c r="N7703"/>
      <c r="O7703"/>
      <c r="Q7703" t="s">
        <v>25</v>
      </c>
      <c r="R7703" s="1" t="s">
        <v>12037</v>
      </c>
      <c r="S7703" s="1"/>
      <c r="T7703" s="1" t="s">
        <v>2664</v>
      </c>
      <c r="U7703" s="1" t="s">
        <v>33</v>
      </c>
      <c r="V7703" t="s">
        <v>29</v>
      </c>
      <c r="W7703"/>
      <c r="X7703" t="s">
        <v>30</v>
      </c>
    </row>
    <row r="7704" spans="2:24">
      <c r="B7704" s="2" t="s">
        <v>12038</v>
      </c>
      <c r="C7704" s="1">
        <v>8939398973</v>
      </c>
      <c r="D7704" s="1"/>
      <c r="E7704" s="1"/>
      <c r="F7704" s="1"/>
      <c r="G7704" s="1" t="s">
        <v>45</v>
      </c>
      <c r="H7704" s="1" t="s">
        <v>57</v>
      </c>
      <c r="I7704"/>
      <c r="J7704"/>
      <c r="K7704"/>
      <c r="L7704"/>
      <c r="M7704"/>
      <c r="N7704"/>
      <c r="O7704"/>
      <c r="Q7704" t="s">
        <v>25</v>
      </c>
      <c r="R7704" s="1"/>
      <c r="S7704" s="1"/>
      <c r="T7704" s="1" t="s">
        <v>502</v>
      </c>
      <c r="U7704" s="1" t="s">
        <v>276</v>
      </c>
      <c r="V7704" t="s">
        <v>29</v>
      </c>
      <c r="W7704"/>
      <c r="X7704" t="s">
        <v>30</v>
      </c>
    </row>
    <row r="7705" spans="2:24">
      <c r="B7705" s="2" t="s">
        <v>12039</v>
      </c>
      <c r="C7705" s="1">
        <v>7676660403</v>
      </c>
      <c r="D7705" s="1"/>
      <c r="E7705" s="1"/>
      <c r="F7705" s="1"/>
      <c r="G7705" s="1" t="s">
        <v>146</v>
      </c>
      <c r="H7705" s="1" t="s">
        <v>247</v>
      </c>
      <c r="I7705"/>
      <c r="J7705"/>
      <c r="K7705"/>
      <c r="L7705"/>
      <c r="M7705"/>
      <c r="N7705"/>
      <c r="O7705"/>
      <c r="Q7705" t="s">
        <v>25</v>
      </c>
      <c r="R7705" s="1" t="s">
        <v>12040</v>
      </c>
      <c r="S7705" s="1"/>
      <c r="T7705" s="1" t="s">
        <v>809</v>
      </c>
      <c r="U7705" s="1" t="s">
        <v>276</v>
      </c>
      <c r="V7705" t="s">
        <v>29</v>
      </c>
      <c r="W7705"/>
      <c r="X7705" t="s">
        <v>30</v>
      </c>
    </row>
    <row r="7706" spans="2:24">
      <c r="B7706" s="2" t="s">
        <v>12041</v>
      </c>
      <c r="C7706" s="1">
        <v>9987146999</v>
      </c>
      <c r="D7706" s="1"/>
      <c r="E7706" s="1"/>
      <c r="F7706" s="1"/>
      <c r="G7706" s="1" t="s">
        <v>72</v>
      </c>
      <c r="H7706" s="1" t="s">
        <v>46</v>
      </c>
      <c r="I7706"/>
      <c r="J7706"/>
      <c r="K7706"/>
      <c r="L7706"/>
      <c r="M7706"/>
      <c r="N7706"/>
      <c r="O7706"/>
      <c r="Q7706" t="s">
        <v>25</v>
      </c>
      <c r="R7706" s="1" t="s">
        <v>12042</v>
      </c>
      <c r="S7706" s="1"/>
      <c r="T7706" s="1" t="s">
        <v>211</v>
      </c>
      <c r="U7706" s="1" t="s">
        <v>33</v>
      </c>
      <c r="V7706" t="s">
        <v>29</v>
      </c>
      <c r="W7706"/>
      <c r="X7706" t="s">
        <v>30</v>
      </c>
    </row>
    <row r="7707" spans="2:24">
      <c r="B7707" s="2" t="s">
        <v>12043</v>
      </c>
      <c r="C7707" s="1">
        <v>9867551262</v>
      </c>
      <c r="D7707" s="1"/>
      <c r="E7707" s="1"/>
      <c r="F7707" s="1"/>
      <c r="G7707" s="1" t="s">
        <v>146</v>
      </c>
      <c r="H7707" s="1" t="s">
        <v>331</v>
      </c>
      <c r="I7707"/>
      <c r="J7707"/>
      <c r="K7707"/>
      <c r="L7707"/>
      <c r="M7707"/>
      <c r="N7707"/>
      <c r="O7707"/>
      <c r="Q7707" t="s">
        <v>25</v>
      </c>
      <c r="R7707" s="1" t="s">
        <v>12044</v>
      </c>
      <c r="S7707" s="1"/>
      <c r="T7707" s="1" t="s">
        <v>211</v>
      </c>
      <c r="U7707" s="1" t="s">
        <v>33</v>
      </c>
      <c r="V7707" t="s">
        <v>29</v>
      </c>
      <c r="W7707"/>
      <c r="X7707" t="s">
        <v>30</v>
      </c>
    </row>
    <row r="7708" spans="2:24">
      <c r="B7708" s="2" t="s">
        <v>12045</v>
      </c>
      <c r="C7708" s="1">
        <v>9811128156</v>
      </c>
      <c r="D7708" s="1"/>
      <c r="E7708" s="1"/>
      <c r="F7708" s="1"/>
      <c r="G7708" s="1" t="s">
        <v>45</v>
      </c>
      <c r="H7708" s="1" t="s">
        <v>46</v>
      </c>
      <c r="I7708"/>
      <c r="J7708"/>
      <c r="K7708"/>
      <c r="L7708"/>
      <c r="M7708"/>
      <c r="N7708"/>
      <c r="O7708"/>
      <c r="Q7708" t="s">
        <v>25</v>
      </c>
      <c r="R7708" s="1" t="s">
        <v>12046</v>
      </c>
      <c r="S7708" s="1"/>
      <c r="T7708" s="1" t="s">
        <v>39</v>
      </c>
      <c r="U7708" s="1" t="s">
        <v>28</v>
      </c>
      <c r="V7708" t="s">
        <v>29</v>
      </c>
      <c r="W7708"/>
      <c r="X7708" t="s">
        <v>30</v>
      </c>
    </row>
    <row r="7709" spans="2:24">
      <c r="B7709" s="2" t="s">
        <v>12047</v>
      </c>
      <c r="C7709" s="1">
        <v>9699724142</v>
      </c>
      <c r="D7709" s="1"/>
      <c r="E7709" s="1"/>
      <c r="F7709" s="1"/>
      <c r="G7709" s="1" t="s">
        <v>146</v>
      </c>
      <c r="H7709" s="1" t="s">
        <v>331</v>
      </c>
      <c r="I7709"/>
      <c r="J7709"/>
      <c r="K7709"/>
      <c r="L7709"/>
      <c r="M7709"/>
      <c r="N7709"/>
      <c r="O7709"/>
      <c r="Q7709" t="s">
        <v>25</v>
      </c>
      <c r="R7709" s="1" t="s">
        <v>12048</v>
      </c>
      <c r="S7709" s="1"/>
      <c r="T7709" s="1" t="s">
        <v>7538</v>
      </c>
      <c r="U7709" s="1" t="s">
        <v>33</v>
      </c>
      <c r="V7709" t="s">
        <v>29</v>
      </c>
      <c r="W7709"/>
      <c r="X7709" t="s">
        <v>30</v>
      </c>
    </row>
    <row r="7710" spans="2:24">
      <c r="B7710" s="2" t="s">
        <v>12049</v>
      </c>
      <c r="C7710" s="1">
        <v>9930742305</v>
      </c>
      <c r="D7710" s="1"/>
      <c r="E7710" s="1"/>
      <c r="F7710" s="1"/>
      <c r="G7710" s="1" t="s">
        <v>146</v>
      </c>
      <c r="H7710" s="1" t="s">
        <v>331</v>
      </c>
      <c r="I7710"/>
      <c r="J7710"/>
      <c r="K7710"/>
      <c r="L7710"/>
      <c r="M7710"/>
      <c r="N7710"/>
      <c r="O7710"/>
      <c r="Q7710" t="s">
        <v>25</v>
      </c>
      <c r="R7710" s="1" t="s">
        <v>12050</v>
      </c>
      <c r="S7710" s="1"/>
      <c r="T7710" s="1" t="s">
        <v>1734</v>
      </c>
      <c r="U7710" s="1" t="s">
        <v>33</v>
      </c>
      <c r="V7710" t="s">
        <v>29</v>
      </c>
      <c r="W7710"/>
      <c r="X7710" t="s">
        <v>30</v>
      </c>
    </row>
    <row r="7711" spans="2:24">
      <c r="B7711" s="2" t="s">
        <v>12051</v>
      </c>
      <c r="C7711" s="1">
        <v>9082270290</v>
      </c>
      <c r="D7711" s="1"/>
      <c r="E7711" s="1"/>
      <c r="F7711" s="1"/>
      <c r="G7711" s="1" t="s">
        <v>45</v>
      </c>
      <c r="H7711" s="1" t="s">
        <v>331</v>
      </c>
      <c r="I7711"/>
      <c r="J7711"/>
      <c r="K7711"/>
      <c r="L7711"/>
      <c r="M7711"/>
      <c r="N7711"/>
      <c r="O7711"/>
      <c r="Q7711" t="s">
        <v>25</v>
      </c>
      <c r="R7711" s="1" t="s">
        <v>12052</v>
      </c>
      <c r="S7711" s="1"/>
      <c r="T7711" s="1" t="s">
        <v>12053</v>
      </c>
      <c r="U7711" s="1" t="s">
        <v>33</v>
      </c>
      <c r="V7711" t="s">
        <v>29</v>
      </c>
      <c r="W7711"/>
      <c r="X7711" t="s">
        <v>30</v>
      </c>
    </row>
    <row r="7712" spans="2:24">
      <c r="B7712" s="2" t="s">
        <v>12054</v>
      </c>
      <c r="C7712" s="1">
        <v>8888338656</v>
      </c>
      <c r="D7712" s="1"/>
      <c r="E7712" s="1"/>
      <c r="F7712" s="1"/>
      <c r="G7712" s="1" t="s">
        <v>45</v>
      </c>
      <c r="H7712" s="1" t="s">
        <v>57</v>
      </c>
      <c r="I7712"/>
      <c r="J7712"/>
      <c r="K7712"/>
      <c r="L7712"/>
      <c r="M7712"/>
      <c r="N7712"/>
      <c r="O7712"/>
      <c r="Q7712" t="s">
        <v>25</v>
      </c>
      <c r="R7712" s="1" t="s">
        <v>12055</v>
      </c>
      <c r="S7712" s="1"/>
      <c r="T7712" s="1" t="s">
        <v>305</v>
      </c>
      <c r="U7712" s="1" t="s">
        <v>33</v>
      </c>
      <c r="V7712" t="s">
        <v>29</v>
      </c>
      <c r="W7712"/>
      <c r="X7712" t="s">
        <v>30</v>
      </c>
    </row>
    <row r="7713" spans="2:24">
      <c r="B7713" s="2" t="s">
        <v>12056</v>
      </c>
      <c r="C7713" s="1">
        <v>9810607439</v>
      </c>
      <c r="D7713" s="1"/>
      <c r="E7713" s="1"/>
      <c r="F7713" s="1"/>
      <c r="G7713" s="1" t="s">
        <v>2849</v>
      </c>
      <c r="H7713" s="1" t="s">
        <v>46</v>
      </c>
      <c r="I7713"/>
      <c r="J7713"/>
      <c r="K7713"/>
      <c r="L7713"/>
      <c r="M7713"/>
      <c r="N7713"/>
      <c r="O7713"/>
      <c r="Q7713" t="s">
        <v>25</v>
      </c>
      <c r="R7713" s="1" t="s">
        <v>12057</v>
      </c>
      <c r="S7713" s="1"/>
      <c r="T7713" s="1" t="s">
        <v>73</v>
      </c>
      <c r="U7713" s="1" t="s">
        <v>53</v>
      </c>
      <c r="V7713" t="s">
        <v>29</v>
      </c>
      <c r="W7713"/>
      <c r="X7713" t="s">
        <v>30</v>
      </c>
    </row>
    <row r="7714" spans="2:24">
      <c r="B7714" s="2" t="s">
        <v>12058</v>
      </c>
      <c r="C7714" s="1">
        <v>9811243486</v>
      </c>
      <c r="D7714" s="1"/>
      <c r="E7714" s="1"/>
      <c r="F7714" s="1"/>
      <c r="G7714" s="1" t="s">
        <v>146</v>
      </c>
      <c r="H7714" s="1" t="s">
        <v>247</v>
      </c>
      <c r="I7714"/>
      <c r="J7714"/>
      <c r="K7714"/>
      <c r="L7714"/>
      <c r="M7714"/>
      <c r="N7714"/>
      <c r="O7714"/>
      <c r="Q7714" t="s">
        <v>25</v>
      </c>
      <c r="R7714" s="1" t="s">
        <v>12059</v>
      </c>
      <c r="S7714" s="1"/>
      <c r="T7714" s="1" t="s">
        <v>660</v>
      </c>
      <c r="U7714" s="1" t="s">
        <v>53</v>
      </c>
      <c r="V7714" t="s">
        <v>29</v>
      </c>
      <c r="W7714"/>
      <c r="X7714" t="s">
        <v>30</v>
      </c>
    </row>
    <row r="7715" spans="2:24">
      <c r="B7715" s="2" t="s">
        <v>12060</v>
      </c>
      <c r="C7715" s="1">
        <v>9985198681</v>
      </c>
      <c r="D7715" s="1"/>
      <c r="E7715" s="1"/>
      <c r="F7715" s="1"/>
      <c r="G7715" s="1" t="s">
        <v>45</v>
      </c>
      <c r="H7715" s="1" t="s">
        <v>57</v>
      </c>
      <c r="I7715"/>
      <c r="J7715"/>
      <c r="K7715"/>
      <c r="L7715"/>
      <c r="M7715"/>
      <c r="N7715"/>
      <c r="O7715"/>
      <c r="Q7715" t="s">
        <v>25</v>
      </c>
      <c r="R7715" s="1" t="s">
        <v>12061</v>
      </c>
      <c r="S7715" s="1"/>
      <c r="T7715" s="1" t="s">
        <v>621</v>
      </c>
      <c r="U7715" s="1" t="s">
        <v>276</v>
      </c>
      <c r="V7715" t="s">
        <v>29</v>
      </c>
      <c r="W7715"/>
      <c r="X7715" t="s">
        <v>30</v>
      </c>
    </row>
    <row r="7716" spans="2:24">
      <c r="B7716" s="2" t="s">
        <v>12062</v>
      </c>
      <c r="C7716" s="1">
        <v>9403159803</v>
      </c>
      <c r="D7716" s="1"/>
      <c r="E7716" s="1"/>
      <c r="F7716" s="1"/>
      <c r="G7716" s="1" t="s">
        <v>45</v>
      </c>
      <c r="H7716" s="1" t="s">
        <v>57</v>
      </c>
      <c r="I7716"/>
      <c r="J7716"/>
      <c r="K7716"/>
      <c r="L7716"/>
      <c r="M7716"/>
      <c r="N7716"/>
      <c r="O7716"/>
      <c r="Q7716" t="s">
        <v>25</v>
      </c>
      <c r="R7716" s="1" t="s">
        <v>12063</v>
      </c>
      <c r="S7716" s="1"/>
      <c r="T7716" s="1" t="s">
        <v>1333</v>
      </c>
      <c r="U7716" s="1" t="s">
        <v>33</v>
      </c>
      <c r="V7716" t="s">
        <v>29</v>
      </c>
      <c r="W7716"/>
      <c r="X7716" t="s">
        <v>30</v>
      </c>
    </row>
    <row r="7717" spans="2:24">
      <c r="B7717" s="2" t="s">
        <v>12064</v>
      </c>
      <c r="C7717" s="1">
        <v>8926161979</v>
      </c>
      <c r="D7717" s="1"/>
      <c r="E7717" s="1"/>
      <c r="F7717" s="1"/>
      <c r="G7717" s="1" t="s">
        <v>45</v>
      </c>
      <c r="H7717" s="1" t="s">
        <v>57</v>
      </c>
      <c r="I7717"/>
      <c r="J7717"/>
      <c r="K7717"/>
      <c r="L7717"/>
      <c r="M7717"/>
      <c r="N7717"/>
      <c r="O7717"/>
      <c r="Q7717" t="s">
        <v>25</v>
      </c>
      <c r="R7717" s="1" t="s">
        <v>12065</v>
      </c>
      <c r="S7717" s="1"/>
      <c r="T7717" s="1" t="s">
        <v>4368</v>
      </c>
      <c r="U7717" s="1" t="s">
        <v>70</v>
      </c>
      <c r="V7717" t="s">
        <v>29</v>
      </c>
      <c r="W7717"/>
      <c r="X7717" t="s">
        <v>30</v>
      </c>
    </row>
    <row r="7718" spans="2:24">
      <c r="B7718" s="2" t="s">
        <v>12066</v>
      </c>
      <c r="C7718" s="1">
        <v>8285840273</v>
      </c>
      <c r="D7718" s="1"/>
      <c r="E7718" s="1"/>
      <c r="F7718" s="1"/>
      <c r="G7718" s="1" t="s">
        <v>45</v>
      </c>
      <c r="H7718" s="1" t="s">
        <v>46</v>
      </c>
      <c r="I7718"/>
      <c r="J7718"/>
      <c r="K7718"/>
      <c r="L7718"/>
      <c r="M7718"/>
      <c r="N7718"/>
      <c r="O7718"/>
      <c r="Q7718" t="s">
        <v>25</v>
      </c>
      <c r="R7718" s="1" t="s">
        <v>12067</v>
      </c>
      <c r="S7718" s="1"/>
      <c r="T7718" s="1" t="s">
        <v>594</v>
      </c>
      <c r="U7718" s="1" t="s">
        <v>53</v>
      </c>
      <c r="V7718" t="s">
        <v>29</v>
      </c>
      <c r="W7718"/>
      <c r="X7718" t="s">
        <v>30</v>
      </c>
    </row>
    <row r="7719" spans="2:24">
      <c r="B7719" s="2" t="s">
        <v>12068</v>
      </c>
      <c r="C7719" s="1">
        <v>9064718123</v>
      </c>
      <c r="D7719" s="1"/>
      <c r="E7719" s="1"/>
      <c r="F7719" s="1"/>
      <c r="G7719" s="1" t="s">
        <v>45</v>
      </c>
      <c r="H7719" s="1" t="s">
        <v>57</v>
      </c>
      <c r="I7719"/>
      <c r="J7719"/>
      <c r="K7719"/>
      <c r="L7719"/>
      <c r="M7719"/>
      <c r="N7719"/>
      <c r="O7719"/>
      <c r="Q7719" t="s">
        <v>25</v>
      </c>
      <c r="R7719" s="1" t="s">
        <v>12069</v>
      </c>
      <c r="S7719" s="1"/>
      <c r="T7719" s="1" t="s">
        <v>389</v>
      </c>
      <c r="U7719" s="1" t="s">
        <v>70</v>
      </c>
      <c r="V7719" t="s">
        <v>29</v>
      </c>
      <c r="W7719"/>
      <c r="X7719" t="s">
        <v>30</v>
      </c>
    </row>
    <row r="7720" spans="2:24">
      <c r="B7720" s="2" t="s">
        <v>12070</v>
      </c>
      <c r="C7720" s="1">
        <v>9529080097</v>
      </c>
      <c r="D7720" s="1"/>
      <c r="E7720" s="1"/>
      <c r="F7720" s="1"/>
      <c r="G7720" s="1" t="s">
        <v>56</v>
      </c>
      <c r="H7720" s="1" t="s">
        <v>46</v>
      </c>
      <c r="I7720"/>
      <c r="J7720"/>
      <c r="K7720"/>
      <c r="L7720"/>
      <c r="M7720"/>
      <c r="N7720"/>
      <c r="O7720"/>
      <c r="Q7720" t="s">
        <v>25</v>
      </c>
      <c r="R7720" s="1"/>
      <c r="S7720" s="1"/>
      <c r="T7720" s="1" t="s">
        <v>313</v>
      </c>
      <c r="U7720" s="1" t="s">
        <v>43</v>
      </c>
      <c r="V7720" t="s">
        <v>29</v>
      </c>
      <c r="W7720"/>
      <c r="X7720" t="s">
        <v>30</v>
      </c>
    </row>
    <row r="7721" spans="2:24">
      <c r="B7721" s="2" t="s">
        <v>12071</v>
      </c>
      <c r="C7721" s="1">
        <v>9818589720</v>
      </c>
      <c r="D7721" s="1"/>
      <c r="E7721" s="1"/>
      <c r="F7721" s="1"/>
      <c r="G7721" s="1" t="s">
        <v>45</v>
      </c>
      <c r="H7721" s="1" t="s">
        <v>57</v>
      </c>
      <c r="I7721"/>
      <c r="J7721"/>
      <c r="K7721"/>
      <c r="L7721"/>
      <c r="M7721"/>
      <c r="N7721"/>
      <c r="O7721"/>
      <c r="Q7721" t="s">
        <v>25</v>
      </c>
      <c r="R7721" s="1" t="s">
        <v>12072</v>
      </c>
      <c r="S7721" s="1"/>
      <c r="T7721" s="1" t="s">
        <v>39</v>
      </c>
      <c r="U7721" s="1" t="s">
        <v>28</v>
      </c>
      <c r="V7721" t="s">
        <v>29</v>
      </c>
      <c r="W7721"/>
      <c r="X7721" t="s">
        <v>30</v>
      </c>
    </row>
    <row r="7722" spans="2:24">
      <c r="B7722" s="2" t="s">
        <v>12073</v>
      </c>
      <c r="C7722" s="1">
        <v>9634524786</v>
      </c>
      <c r="D7722" s="1"/>
      <c r="E7722" s="1"/>
      <c r="F7722" s="1"/>
      <c r="G7722" s="1" t="s">
        <v>56</v>
      </c>
      <c r="H7722" s="1" t="s">
        <v>57</v>
      </c>
      <c r="I7722"/>
      <c r="J7722"/>
      <c r="K7722"/>
      <c r="L7722"/>
      <c r="M7722"/>
      <c r="N7722"/>
      <c r="O7722"/>
      <c r="Q7722" t="s">
        <v>25</v>
      </c>
      <c r="R7722" s="1" t="s">
        <v>12074</v>
      </c>
      <c r="S7722" s="1"/>
      <c r="T7722" s="1" t="s">
        <v>12075</v>
      </c>
      <c r="U7722" s="1" t="s">
        <v>28</v>
      </c>
      <c r="V7722" t="s">
        <v>29</v>
      </c>
      <c r="W7722"/>
      <c r="X7722" t="s">
        <v>30</v>
      </c>
    </row>
    <row r="7723" spans="2:24">
      <c r="B7723" s="2" t="s">
        <v>12076</v>
      </c>
      <c r="C7723" s="1">
        <v>7045447189</v>
      </c>
      <c r="D7723" s="1"/>
      <c r="E7723" s="1"/>
      <c r="F7723" s="1"/>
      <c r="G7723" s="1" t="s">
        <v>45</v>
      </c>
      <c r="H7723" s="1" t="s">
        <v>46</v>
      </c>
      <c r="I7723"/>
      <c r="J7723"/>
      <c r="K7723"/>
      <c r="L7723"/>
      <c r="M7723"/>
      <c r="N7723"/>
      <c r="O7723"/>
      <c r="Q7723" t="s">
        <v>25</v>
      </c>
      <c r="R7723" s="1" t="s">
        <v>12077</v>
      </c>
      <c r="S7723" s="1"/>
      <c r="T7723" s="1" t="s">
        <v>474</v>
      </c>
      <c r="U7723" s="1" t="s">
        <v>33</v>
      </c>
      <c r="V7723" t="s">
        <v>29</v>
      </c>
      <c r="W7723"/>
      <c r="X7723" t="s">
        <v>30</v>
      </c>
    </row>
    <row r="7724" spans="2:24">
      <c r="B7724" s="2" t="s">
        <v>12078</v>
      </c>
      <c r="C7724" s="1">
        <v>9324585407</v>
      </c>
      <c r="D7724" s="1"/>
      <c r="E7724" s="1"/>
      <c r="F7724" s="1"/>
      <c r="G7724" s="1" t="s">
        <v>146</v>
      </c>
      <c r="H7724" s="1" t="s">
        <v>331</v>
      </c>
      <c r="I7724"/>
      <c r="J7724"/>
      <c r="K7724"/>
      <c r="L7724"/>
      <c r="M7724"/>
      <c r="N7724"/>
      <c r="O7724"/>
      <c r="Q7724" t="s">
        <v>25</v>
      </c>
      <c r="R7724" s="1" t="s">
        <v>12079</v>
      </c>
      <c r="S7724" s="1"/>
      <c r="T7724" s="1" t="s">
        <v>211</v>
      </c>
      <c r="U7724" s="1" t="s">
        <v>33</v>
      </c>
      <c r="V7724" t="s">
        <v>29</v>
      </c>
      <c r="W7724"/>
      <c r="X7724" t="s">
        <v>30</v>
      </c>
    </row>
    <row r="7725" spans="2:24">
      <c r="B7725" s="2" t="s">
        <v>12080</v>
      </c>
      <c r="C7725" s="1">
        <v>9000527696</v>
      </c>
      <c r="D7725" s="1"/>
      <c r="E7725" s="1"/>
      <c r="F7725" s="1"/>
      <c r="G7725" s="1" t="s">
        <v>2849</v>
      </c>
      <c r="H7725" s="1" t="s">
        <v>46</v>
      </c>
      <c r="I7725"/>
      <c r="J7725"/>
      <c r="K7725"/>
      <c r="L7725"/>
      <c r="M7725"/>
      <c r="N7725"/>
      <c r="O7725"/>
      <c r="Q7725" t="s">
        <v>25</v>
      </c>
      <c r="R7725" s="1" t="s">
        <v>12081</v>
      </c>
      <c r="S7725" s="1"/>
      <c r="T7725" s="1" t="s">
        <v>746</v>
      </c>
      <c r="U7725" s="1" t="s">
        <v>78</v>
      </c>
      <c r="V7725" t="s">
        <v>29</v>
      </c>
      <c r="W7725"/>
      <c r="X7725" t="s">
        <v>30</v>
      </c>
    </row>
    <row r="7726" spans="2:24">
      <c r="B7726" s="2" t="s">
        <v>12082</v>
      </c>
      <c r="C7726" s="1">
        <v>9824900316</v>
      </c>
      <c r="D7726" s="1"/>
      <c r="E7726" s="1"/>
      <c r="F7726" s="1"/>
      <c r="G7726" s="1" t="s">
        <v>45</v>
      </c>
      <c r="H7726" s="1" t="s">
        <v>57</v>
      </c>
      <c r="I7726"/>
      <c r="J7726"/>
      <c r="K7726"/>
      <c r="L7726"/>
      <c r="M7726"/>
      <c r="N7726"/>
      <c r="O7726"/>
      <c r="Q7726" t="s">
        <v>25</v>
      </c>
      <c r="R7726" s="1" t="s">
        <v>12083</v>
      </c>
      <c r="S7726" s="1"/>
      <c r="T7726" s="1" t="s">
        <v>12084</v>
      </c>
      <c r="U7726" s="1" t="s">
        <v>116</v>
      </c>
      <c r="V7726" t="s">
        <v>29</v>
      </c>
      <c r="W7726"/>
      <c r="X7726" t="s">
        <v>30</v>
      </c>
    </row>
    <row r="7727" spans="2:24">
      <c r="B7727" s="2" t="s">
        <v>12085</v>
      </c>
      <c r="C7727" s="1">
        <v>7400120024</v>
      </c>
      <c r="D7727" s="1"/>
      <c r="E7727" s="1"/>
      <c r="F7727" s="1"/>
      <c r="G7727" s="1" t="s">
        <v>45</v>
      </c>
      <c r="H7727" s="1" t="s">
        <v>57</v>
      </c>
      <c r="I7727"/>
      <c r="J7727"/>
      <c r="K7727"/>
      <c r="L7727"/>
      <c r="M7727"/>
      <c r="N7727"/>
      <c r="O7727"/>
      <c r="Q7727" t="s">
        <v>25</v>
      </c>
      <c r="R7727" s="1" t="s">
        <v>12086</v>
      </c>
      <c r="S7727" s="1"/>
      <c r="T7727" s="1" t="s">
        <v>457</v>
      </c>
      <c r="U7727" s="1" t="s">
        <v>33</v>
      </c>
      <c r="V7727" t="s">
        <v>29</v>
      </c>
      <c r="W7727"/>
      <c r="X7727" t="s">
        <v>30</v>
      </c>
    </row>
    <row r="7728" spans="2:24">
      <c r="B7728" s="2" t="s">
        <v>12087</v>
      </c>
      <c r="C7728" s="1">
        <v>8770555924</v>
      </c>
      <c r="D7728" s="1"/>
      <c r="E7728" s="1"/>
      <c r="F7728" s="1"/>
      <c r="G7728" s="1" t="s">
        <v>2644</v>
      </c>
      <c r="H7728" s="1" t="s">
        <v>57</v>
      </c>
      <c r="I7728"/>
      <c r="J7728"/>
      <c r="K7728"/>
      <c r="L7728"/>
      <c r="M7728"/>
      <c r="N7728"/>
      <c r="O7728"/>
      <c r="Q7728" t="s">
        <v>25</v>
      </c>
      <c r="R7728" s="1" t="s">
        <v>12088</v>
      </c>
      <c r="S7728" s="1"/>
      <c r="T7728" s="1" t="s">
        <v>1836</v>
      </c>
      <c r="U7728" s="1" t="s">
        <v>105</v>
      </c>
      <c r="V7728" t="s">
        <v>29</v>
      </c>
      <c r="W7728"/>
      <c r="X7728" t="s">
        <v>30</v>
      </c>
    </row>
    <row r="7729" spans="2:24">
      <c r="B7729" s="2" t="s">
        <v>12089</v>
      </c>
      <c r="C7729" s="1">
        <v>8866984698</v>
      </c>
      <c r="D7729" s="1"/>
      <c r="E7729" s="1"/>
      <c r="F7729" s="1"/>
      <c r="G7729" s="1" t="s">
        <v>2644</v>
      </c>
      <c r="H7729" s="1" t="s">
        <v>57</v>
      </c>
      <c r="I7729"/>
      <c r="J7729"/>
      <c r="K7729"/>
      <c r="L7729"/>
      <c r="M7729"/>
      <c r="N7729"/>
      <c r="O7729"/>
      <c r="Q7729" t="s">
        <v>25</v>
      </c>
      <c r="R7729" s="1" t="s">
        <v>12090</v>
      </c>
      <c r="S7729" s="1"/>
      <c r="T7729" s="1" t="s">
        <v>115</v>
      </c>
      <c r="U7729" s="1" t="s">
        <v>116</v>
      </c>
      <c r="V7729" t="s">
        <v>29</v>
      </c>
      <c r="W7729"/>
      <c r="X7729" t="s">
        <v>30</v>
      </c>
    </row>
    <row r="7730" spans="2:24">
      <c r="B7730" s="2" t="s">
        <v>12091</v>
      </c>
      <c r="C7730" s="1">
        <f>917426994244</f>
        <v>917426994244</v>
      </c>
      <c r="D7730" s="1"/>
      <c r="E7730" s="1"/>
      <c r="F7730" s="1"/>
      <c r="G7730" s="1" t="s">
        <v>731</v>
      </c>
      <c r="H7730" s="1" t="s">
        <v>57</v>
      </c>
      <c r="I7730"/>
      <c r="J7730"/>
      <c r="K7730"/>
      <c r="L7730"/>
      <c r="M7730"/>
      <c r="N7730"/>
      <c r="O7730"/>
      <c r="Q7730" t="s">
        <v>25</v>
      </c>
      <c r="R7730" s="1" t="s">
        <v>12092</v>
      </c>
      <c r="S7730" s="1"/>
      <c r="T7730" s="1" t="s">
        <v>271</v>
      </c>
      <c r="U7730" s="1" t="s">
        <v>78</v>
      </c>
      <c r="V7730" t="s">
        <v>29</v>
      </c>
      <c r="W7730"/>
      <c r="X7730" t="s">
        <v>30</v>
      </c>
    </row>
    <row r="7731" spans="2:24">
      <c r="B7731" s="2" t="s">
        <v>12093</v>
      </c>
      <c r="C7731" s="1">
        <v>9896067892</v>
      </c>
      <c r="D7731" s="1"/>
      <c r="E7731" s="1"/>
      <c r="F7731" s="1"/>
      <c r="G7731" s="1" t="s">
        <v>45</v>
      </c>
      <c r="H7731" s="1" t="s">
        <v>46</v>
      </c>
      <c r="I7731"/>
      <c r="J7731"/>
      <c r="K7731"/>
      <c r="L7731"/>
      <c r="M7731"/>
      <c r="N7731"/>
      <c r="O7731"/>
      <c r="Q7731" t="s">
        <v>25</v>
      </c>
      <c r="R7731" s="1" t="s">
        <v>12094</v>
      </c>
      <c r="S7731" s="1"/>
      <c r="T7731" s="1" t="s">
        <v>7923</v>
      </c>
      <c r="U7731" s="1" t="s">
        <v>78</v>
      </c>
      <c r="V7731" t="s">
        <v>29</v>
      </c>
      <c r="W7731"/>
      <c r="X7731" t="s">
        <v>30</v>
      </c>
    </row>
    <row r="7732" spans="2:24">
      <c r="B7732" s="2" t="s">
        <v>12095</v>
      </c>
      <c r="C7732" s="1">
        <v>8553387013</v>
      </c>
      <c r="D7732" s="1"/>
      <c r="E7732" s="1"/>
      <c r="F7732" s="1"/>
      <c r="G7732" s="1" t="s">
        <v>72</v>
      </c>
      <c r="H7732" s="1" t="s">
        <v>46</v>
      </c>
      <c r="I7732"/>
      <c r="J7732"/>
      <c r="K7732"/>
      <c r="L7732"/>
      <c r="M7732"/>
      <c r="N7732"/>
      <c r="O7732"/>
      <c r="Q7732" t="s">
        <v>25</v>
      </c>
      <c r="R7732" s="1" t="s">
        <v>12096</v>
      </c>
      <c r="S7732" s="1"/>
      <c r="T7732" s="1" t="s">
        <v>5007</v>
      </c>
      <c r="U7732" s="1" t="s">
        <v>43</v>
      </c>
      <c r="V7732" t="s">
        <v>29</v>
      </c>
      <c r="W7732"/>
      <c r="X7732" t="s">
        <v>30</v>
      </c>
    </row>
    <row r="7733" spans="2:24">
      <c r="B7733" s="2" t="s">
        <v>12097</v>
      </c>
      <c r="C7733" s="1">
        <v>7016108751</v>
      </c>
      <c r="D7733" s="1"/>
      <c r="E7733" s="1"/>
      <c r="F7733" s="1"/>
      <c r="G7733" s="1" t="s">
        <v>199</v>
      </c>
      <c r="H7733" s="1" t="s">
        <v>46</v>
      </c>
      <c r="I7733"/>
      <c r="J7733"/>
      <c r="K7733"/>
      <c r="L7733"/>
      <c r="M7733"/>
      <c r="N7733"/>
      <c r="O7733"/>
      <c r="Q7733" t="s">
        <v>25</v>
      </c>
      <c r="R7733" s="1" t="s">
        <v>12098</v>
      </c>
      <c r="S7733" s="1"/>
      <c r="T7733" s="1" t="s">
        <v>558</v>
      </c>
      <c r="U7733" s="1" t="s">
        <v>116</v>
      </c>
      <c r="V7733" t="s">
        <v>29</v>
      </c>
      <c r="W7733"/>
      <c r="X7733" t="s">
        <v>30</v>
      </c>
    </row>
    <row r="7734" spans="2:24">
      <c r="B7734" s="2" t="s">
        <v>12099</v>
      </c>
      <c r="C7734" s="1">
        <v>7355045000</v>
      </c>
      <c r="D7734" s="1"/>
      <c r="E7734" s="1"/>
      <c r="F7734" s="1"/>
      <c r="G7734" s="1" t="s">
        <v>2644</v>
      </c>
      <c r="H7734" s="1" t="s">
        <v>57</v>
      </c>
      <c r="I7734"/>
      <c r="J7734"/>
      <c r="K7734"/>
      <c r="L7734"/>
      <c r="M7734"/>
      <c r="N7734"/>
      <c r="O7734"/>
      <c r="Q7734" t="s">
        <v>25</v>
      </c>
      <c r="R7734" s="1" t="s">
        <v>12100</v>
      </c>
      <c r="S7734" s="1"/>
      <c r="T7734" s="1" t="s">
        <v>6130</v>
      </c>
      <c r="U7734" s="1" t="s">
        <v>90</v>
      </c>
      <c r="V7734" t="s">
        <v>29</v>
      </c>
      <c r="W7734"/>
      <c r="X7734" t="s">
        <v>30</v>
      </c>
    </row>
    <row r="7735" spans="2:24">
      <c r="B7735" s="2" t="s">
        <v>12101</v>
      </c>
      <c r="C7735" s="1">
        <v>9918192225</v>
      </c>
      <c r="D7735" s="1"/>
      <c r="E7735" s="1"/>
      <c r="F7735" s="1"/>
      <c r="G7735" s="1" t="s">
        <v>2644</v>
      </c>
      <c r="H7735" s="1" t="s">
        <v>57</v>
      </c>
      <c r="I7735"/>
      <c r="J7735"/>
      <c r="K7735"/>
      <c r="L7735"/>
      <c r="M7735"/>
      <c r="N7735"/>
      <c r="O7735"/>
      <c r="Q7735" t="s">
        <v>25</v>
      </c>
      <c r="R7735" s="1" t="s">
        <v>12102</v>
      </c>
      <c r="S7735" s="1"/>
      <c r="T7735" s="1" t="s">
        <v>264</v>
      </c>
      <c r="U7735" s="1" t="s">
        <v>28</v>
      </c>
      <c r="V7735" t="s">
        <v>29</v>
      </c>
      <c r="W7735"/>
      <c r="X7735" t="s">
        <v>30</v>
      </c>
    </row>
    <row r="7736" spans="2:24">
      <c r="B7736" s="2" t="s">
        <v>12103</v>
      </c>
      <c r="C7736" s="1">
        <v>8919815085</v>
      </c>
      <c r="D7736" s="1"/>
      <c r="E7736" s="1"/>
      <c r="F7736" s="1"/>
      <c r="G7736" s="1" t="s">
        <v>199</v>
      </c>
      <c r="H7736" s="1" t="s">
        <v>46</v>
      </c>
      <c r="I7736"/>
      <c r="J7736"/>
      <c r="K7736"/>
      <c r="L7736"/>
      <c r="M7736"/>
      <c r="N7736"/>
      <c r="O7736"/>
      <c r="Q7736" t="s">
        <v>25</v>
      </c>
      <c r="R7736" s="1" t="s">
        <v>12104</v>
      </c>
      <c r="S7736" s="1"/>
      <c r="T7736" s="1" t="s">
        <v>184</v>
      </c>
      <c r="U7736" s="1" t="s">
        <v>185</v>
      </c>
      <c r="V7736" t="s">
        <v>29</v>
      </c>
      <c r="W7736"/>
      <c r="X7736" t="s">
        <v>30</v>
      </c>
    </row>
    <row r="7737" spans="2:24">
      <c r="B7737" s="2" t="s">
        <v>12105</v>
      </c>
      <c r="C7737" s="1">
        <v>8976535363</v>
      </c>
      <c r="D7737" s="1"/>
      <c r="E7737" s="1"/>
      <c r="F7737" s="1"/>
      <c r="G7737" s="1" t="s">
        <v>45</v>
      </c>
      <c r="H7737" s="1" t="s">
        <v>57</v>
      </c>
      <c r="I7737"/>
      <c r="J7737"/>
      <c r="K7737"/>
      <c r="L7737"/>
      <c r="M7737"/>
      <c r="N7737"/>
      <c r="O7737"/>
      <c r="Q7737" t="s">
        <v>25</v>
      </c>
      <c r="R7737" s="1" t="s">
        <v>12106</v>
      </c>
      <c r="S7737" s="1"/>
      <c r="T7737" s="1" t="s">
        <v>2664</v>
      </c>
      <c r="U7737" s="1" t="s">
        <v>33</v>
      </c>
      <c r="V7737" t="s">
        <v>29</v>
      </c>
      <c r="W7737"/>
      <c r="X7737" t="s">
        <v>30</v>
      </c>
    </row>
    <row r="7738" spans="2:24">
      <c r="B7738" s="2" t="s">
        <v>12107</v>
      </c>
      <c r="C7738" s="1">
        <v>9800376229</v>
      </c>
      <c r="D7738" s="1"/>
      <c r="E7738" s="1"/>
      <c r="F7738" s="1"/>
      <c r="G7738" s="1" t="s">
        <v>72</v>
      </c>
      <c r="H7738" s="1" t="s">
        <v>46</v>
      </c>
      <c r="I7738"/>
      <c r="J7738"/>
      <c r="K7738"/>
      <c r="L7738"/>
      <c r="M7738"/>
      <c r="N7738"/>
      <c r="O7738"/>
      <c r="Q7738" t="s">
        <v>25</v>
      </c>
      <c r="R7738" s="1" t="s">
        <v>12108</v>
      </c>
      <c r="S7738" s="1"/>
      <c r="T7738" s="1" t="s">
        <v>389</v>
      </c>
      <c r="U7738" s="1" t="s">
        <v>70</v>
      </c>
      <c r="V7738" t="s">
        <v>29</v>
      </c>
      <c r="W7738"/>
      <c r="X7738" t="s">
        <v>30</v>
      </c>
    </row>
    <row r="7739" spans="2:24">
      <c r="B7739" s="2" t="s">
        <v>12109</v>
      </c>
      <c r="C7739" s="1">
        <f>919825800667</f>
        <v>919825800667</v>
      </c>
      <c r="D7739" s="1"/>
      <c r="E7739" s="1"/>
      <c r="F7739" s="1"/>
      <c r="G7739" s="1" t="s">
        <v>146</v>
      </c>
      <c r="H7739" s="1" t="s">
        <v>247</v>
      </c>
      <c r="I7739"/>
      <c r="J7739"/>
      <c r="K7739"/>
      <c r="L7739"/>
      <c r="M7739"/>
      <c r="N7739"/>
      <c r="O7739"/>
      <c r="Q7739" t="s">
        <v>25</v>
      </c>
      <c r="R7739" s="1" t="s">
        <v>12110</v>
      </c>
      <c r="S7739" s="1"/>
      <c r="T7739" s="1" t="s">
        <v>255</v>
      </c>
      <c r="U7739" s="1" t="s">
        <v>116</v>
      </c>
      <c r="V7739" t="s">
        <v>29</v>
      </c>
      <c r="W7739"/>
      <c r="X7739" t="s">
        <v>30</v>
      </c>
    </row>
    <row r="7740" spans="2:24">
      <c r="B7740" s="2" t="s">
        <v>12111</v>
      </c>
      <c r="C7740" s="1">
        <f>919900976639</f>
        <v>919900976639</v>
      </c>
      <c r="D7740" s="1"/>
      <c r="E7740" s="1"/>
      <c r="F7740" s="1"/>
      <c r="G7740" s="1" t="s">
        <v>146</v>
      </c>
      <c r="H7740" s="1" t="s">
        <v>1268</v>
      </c>
      <c r="I7740"/>
      <c r="J7740"/>
      <c r="K7740"/>
      <c r="L7740"/>
      <c r="M7740"/>
      <c r="N7740"/>
      <c r="O7740"/>
      <c r="Q7740" t="s">
        <v>25</v>
      </c>
      <c r="R7740" s="1" t="s">
        <v>12112</v>
      </c>
      <c r="S7740" s="1"/>
      <c r="T7740" s="1" t="s">
        <v>184</v>
      </c>
      <c r="U7740" s="1" t="s">
        <v>185</v>
      </c>
      <c r="V7740" t="s">
        <v>29</v>
      </c>
      <c r="W7740"/>
      <c r="X7740" t="s">
        <v>30</v>
      </c>
    </row>
    <row r="7741" spans="2:24">
      <c r="B7741" s="2" t="s">
        <v>12113</v>
      </c>
      <c r="C7741" s="1">
        <f>919212944622</f>
        <v>919212944622</v>
      </c>
      <c r="D7741" s="1"/>
      <c r="E7741" s="1"/>
      <c r="F7741" s="1"/>
      <c r="G7741" s="1" t="s">
        <v>45</v>
      </c>
      <c r="H7741" s="1" t="s">
        <v>1268</v>
      </c>
      <c r="I7741"/>
      <c r="J7741"/>
      <c r="K7741"/>
      <c r="L7741"/>
      <c r="M7741"/>
      <c r="N7741"/>
      <c r="O7741"/>
      <c r="Q7741" t="s">
        <v>25</v>
      </c>
      <c r="R7741" s="1" t="s">
        <v>12114</v>
      </c>
      <c r="S7741" s="1"/>
      <c r="T7741" s="1" t="s">
        <v>660</v>
      </c>
      <c r="U7741" s="1" t="s">
        <v>53</v>
      </c>
      <c r="V7741" t="s">
        <v>29</v>
      </c>
      <c r="W7741"/>
      <c r="X7741" t="s">
        <v>30</v>
      </c>
    </row>
    <row r="7742" spans="2:24">
      <c r="B7742" s="2" t="s">
        <v>12115</v>
      </c>
      <c r="C7742" s="1">
        <f>919888441145</f>
        <v>919888441145</v>
      </c>
      <c r="D7742" s="1"/>
      <c r="E7742" s="1"/>
      <c r="F7742" s="1"/>
      <c r="G7742" s="1" t="s">
        <v>146</v>
      </c>
      <c r="H7742" s="1" t="s">
        <v>1268</v>
      </c>
      <c r="I7742"/>
      <c r="J7742"/>
      <c r="K7742"/>
      <c r="L7742"/>
      <c r="M7742"/>
      <c r="N7742"/>
      <c r="O7742"/>
      <c r="Q7742" t="s">
        <v>25</v>
      </c>
      <c r="R7742" s="1" t="s">
        <v>12116</v>
      </c>
      <c r="S7742" s="1"/>
      <c r="T7742" s="1" t="s">
        <v>361</v>
      </c>
      <c r="U7742" s="1" t="s">
        <v>90</v>
      </c>
      <c r="V7742" t="s">
        <v>29</v>
      </c>
      <c r="W7742"/>
      <c r="X7742" t="s">
        <v>30</v>
      </c>
    </row>
    <row r="7743" spans="2:24">
      <c r="B7743" s="2" t="s">
        <v>12117</v>
      </c>
      <c r="C7743" s="1">
        <f>919315480680</f>
        <v>919315480680</v>
      </c>
      <c r="D7743" s="1"/>
      <c r="E7743" s="1"/>
      <c r="F7743" s="1"/>
      <c r="G7743" s="1" t="s">
        <v>146</v>
      </c>
      <c r="H7743" s="1" t="s">
        <v>331</v>
      </c>
      <c r="I7743"/>
      <c r="J7743"/>
      <c r="K7743"/>
      <c r="L7743"/>
      <c r="M7743"/>
      <c r="N7743"/>
      <c r="O7743"/>
      <c r="Q7743" t="s">
        <v>25</v>
      </c>
      <c r="R7743" s="1" t="s">
        <v>12118</v>
      </c>
      <c r="S7743" s="1"/>
      <c r="T7743" s="1" t="s">
        <v>73</v>
      </c>
      <c r="U7743" s="1" t="s">
        <v>53</v>
      </c>
      <c r="V7743" t="s">
        <v>29</v>
      </c>
      <c r="W7743"/>
      <c r="X7743" t="s">
        <v>30</v>
      </c>
    </row>
    <row r="7744" spans="2:24">
      <c r="B7744" s="2" t="s">
        <v>12119</v>
      </c>
      <c r="C7744" s="1">
        <f>919821920069</f>
        <v>919821920069</v>
      </c>
      <c r="D7744" s="1"/>
      <c r="E7744" s="1"/>
      <c r="F7744" s="1"/>
      <c r="G7744" s="1" t="s">
        <v>146</v>
      </c>
      <c r="H7744" s="1" t="s">
        <v>695</v>
      </c>
      <c r="I7744"/>
      <c r="J7744"/>
      <c r="K7744"/>
      <c r="L7744"/>
      <c r="M7744"/>
      <c r="N7744"/>
      <c r="O7744"/>
      <c r="Q7744" t="s">
        <v>25</v>
      </c>
      <c r="R7744" s="1" t="s">
        <v>12120</v>
      </c>
      <c r="S7744" s="1"/>
      <c r="T7744" s="1" t="s">
        <v>115</v>
      </c>
      <c r="U7744" s="1" t="s">
        <v>116</v>
      </c>
      <c r="V7744" t="s">
        <v>29</v>
      </c>
      <c r="W7744"/>
      <c r="X7744" t="s">
        <v>30</v>
      </c>
    </row>
    <row r="7745" spans="2:24">
      <c r="B7745" s="2" t="s">
        <v>12121</v>
      </c>
      <c r="C7745" s="1">
        <f>919810333819</f>
        <v>919810333819</v>
      </c>
      <c r="D7745" s="1"/>
      <c r="E7745" s="1"/>
      <c r="F7745" s="1"/>
      <c r="G7745" s="1" t="s">
        <v>146</v>
      </c>
      <c r="H7745" s="1" t="s">
        <v>331</v>
      </c>
      <c r="I7745"/>
      <c r="J7745"/>
      <c r="K7745"/>
      <c r="L7745"/>
      <c r="M7745"/>
      <c r="N7745"/>
      <c r="O7745"/>
      <c r="Q7745" t="s">
        <v>25</v>
      </c>
      <c r="R7745" s="1" t="s">
        <v>12122</v>
      </c>
      <c r="S7745" s="1"/>
      <c r="T7745" s="1" t="s">
        <v>594</v>
      </c>
      <c r="U7745" s="1" t="s">
        <v>53</v>
      </c>
      <c r="V7745" t="s">
        <v>29</v>
      </c>
      <c r="W7745"/>
      <c r="X7745" t="s">
        <v>30</v>
      </c>
    </row>
    <row r="7746" spans="2:24">
      <c r="B7746" s="2" t="s">
        <v>12123</v>
      </c>
      <c r="C7746" s="1">
        <f>917905207637</f>
        <v>917905207637</v>
      </c>
      <c r="D7746" s="1"/>
      <c r="E7746" s="1"/>
      <c r="F7746" s="1"/>
      <c r="G7746" s="1" t="s">
        <v>146</v>
      </c>
      <c r="H7746" s="1" t="s">
        <v>695</v>
      </c>
      <c r="I7746"/>
      <c r="J7746"/>
      <c r="K7746"/>
      <c r="L7746"/>
      <c r="M7746"/>
      <c r="N7746"/>
      <c r="O7746"/>
      <c r="Q7746" t="s">
        <v>25</v>
      </c>
      <c r="R7746" s="1" t="s">
        <v>12124</v>
      </c>
      <c r="S7746" s="1"/>
      <c r="T7746" s="1" t="s">
        <v>10739</v>
      </c>
      <c r="U7746" s="1" t="s">
        <v>28</v>
      </c>
      <c r="V7746" t="s">
        <v>29</v>
      </c>
      <c r="W7746"/>
      <c r="X7746" t="s">
        <v>30</v>
      </c>
    </row>
    <row r="7747" spans="2:24">
      <c r="B7747" s="2" t="s">
        <v>12125</v>
      </c>
      <c r="C7747" s="1">
        <v>7351131658</v>
      </c>
      <c r="D7747" s="1"/>
      <c r="E7747" s="1"/>
      <c r="F7747" s="1"/>
      <c r="G7747" s="1" t="s">
        <v>45</v>
      </c>
      <c r="H7747" s="1" t="s">
        <v>46</v>
      </c>
      <c r="I7747"/>
      <c r="J7747"/>
      <c r="K7747"/>
      <c r="L7747"/>
      <c r="M7747"/>
      <c r="N7747"/>
      <c r="O7747"/>
      <c r="Q7747" t="s">
        <v>25</v>
      </c>
      <c r="R7747" s="1" t="s">
        <v>12126</v>
      </c>
      <c r="S7747" s="1"/>
      <c r="T7747" s="1" t="s">
        <v>423</v>
      </c>
      <c r="U7747" s="1" t="s">
        <v>28</v>
      </c>
      <c r="V7747" t="s">
        <v>29</v>
      </c>
      <c r="W7747"/>
      <c r="X7747" t="s">
        <v>30</v>
      </c>
    </row>
    <row r="7748" spans="2:24">
      <c r="B7748" s="2" t="s">
        <v>12127</v>
      </c>
      <c r="C7748" s="1">
        <v>8307305801</v>
      </c>
      <c r="D7748" s="1"/>
      <c r="E7748" s="1"/>
      <c r="F7748" s="1"/>
      <c r="G7748" s="1" t="s">
        <v>146</v>
      </c>
      <c r="H7748" s="1" t="s">
        <v>695</v>
      </c>
      <c r="I7748"/>
      <c r="J7748"/>
      <c r="K7748"/>
      <c r="L7748"/>
      <c r="M7748"/>
      <c r="N7748"/>
      <c r="O7748"/>
      <c r="Q7748" t="s">
        <v>25</v>
      </c>
      <c r="R7748" s="1" t="s">
        <v>12128</v>
      </c>
      <c r="S7748" s="1"/>
      <c r="T7748" s="1" t="s">
        <v>734</v>
      </c>
      <c r="U7748" s="1" t="s">
        <v>289</v>
      </c>
      <c r="V7748" t="s">
        <v>29</v>
      </c>
      <c r="W7748"/>
      <c r="X7748" t="s">
        <v>30</v>
      </c>
    </row>
    <row r="7749" spans="2:24">
      <c r="B7749" s="2" t="s">
        <v>12129</v>
      </c>
      <c r="C7749" s="1">
        <v>8825169893</v>
      </c>
      <c r="D7749" s="1"/>
      <c r="E7749" s="1"/>
      <c r="F7749" s="1"/>
      <c r="G7749" s="1" t="s">
        <v>146</v>
      </c>
      <c r="H7749" s="1" t="s">
        <v>695</v>
      </c>
      <c r="I7749"/>
      <c r="J7749"/>
      <c r="K7749"/>
      <c r="L7749"/>
      <c r="M7749"/>
      <c r="N7749"/>
      <c r="O7749"/>
      <c r="Q7749" t="s">
        <v>25</v>
      </c>
      <c r="R7749" s="1" t="s">
        <v>12130</v>
      </c>
      <c r="S7749" s="1"/>
      <c r="T7749" s="1" t="s">
        <v>2672</v>
      </c>
      <c r="U7749" s="1" t="s">
        <v>284</v>
      </c>
      <c r="V7749" t="s">
        <v>29</v>
      </c>
      <c r="W7749"/>
      <c r="X7749" t="s">
        <v>30</v>
      </c>
    </row>
    <row r="7750" spans="2:24">
      <c r="B7750" s="2" t="s">
        <v>12131</v>
      </c>
      <c r="C7750" s="1">
        <f>919438531650</f>
        <v>919438531650</v>
      </c>
      <c r="D7750" s="1"/>
      <c r="E7750" s="1"/>
      <c r="F7750" s="1"/>
      <c r="G7750" s="1" t="s">
        <v>146</v>
      </c>
      <c r="H7750" s="1" t="s">
        <v>1268</v>
      </c>
      <c r="I7750"/>
      <c r="J7750"/>
      <c r="K7750"/>
      <c r="L7750"/>
      <c r="M7750"/>
      <c r="N7750"/>
      <c r="O7750"/>
      <c r="Q7750" t="s">
        <v>25</v>
      </c>
      <c r="R7750" s="1" t="s">
        <v>12132</v>
      </c>
      <c r="S7750" s="1"/>
      <c r="T7750" s="1" t="s">
        <v>3517</v>
      </c>
      <c r="U7750" s="1" t="s">
        <v>240</v>
      </c>
      <c r="V7750" t="s">
        <v>29</v>
      </c>
      <c r="W7750"/>
      <c r="X7750" t="s">
        <v>30</v>
      </c>
    </row>
    <row r="7751" spans="2:24">
      <c r="B7751" s="2" t="s">
        <v>12133</v>
      </c>
      <c r="C7751" s="1">
        <v>7878710822</v>
      </c>
      <c r="D7751" s="1"/>
      <c r="E7751" s="1"/>
      <c r="F7751" s="1"/>
      <c r="G7751" s="1" t="s">
        <v>146</v>
      </c>
      <c r="H7751" s="1" t="s">
        <v>695</v>
      </c>
      <c r="I7751"/>
      <c r="J7751"/>
      <c r="K7751"/>
      <c r="L7751"/>
      <c r="M7751"/>
      <c r="N7751"/>
      <c r="O7751"/>
      <c r="Q7751" t="s">
        <v>25</v>
      </c>
      <c r="R7751" s="1" t="s">
        <v>12134</v>
      </c>
      <c r="S7751" s="1"/>
      <c r="T7751" s="1" t="s">
        <v>42</v>
      </c>
      <c r="U7751" s="1" t="s">
        <v>43</v>
      </c>
      <c r="V7751" t="s">
        <v>29</v>
      </c>
      <c r="W7751"/>
      <c r="X7751" t="s">
        <v>30</v>
      </c>
    </row>
    <row r="7752" spans="2:24">
      <c r="B7752" s="2" t="s">
        <v>12135</v>
      </c>
      <c r="C7752" s="1">
        <f>917908106072</f>
        <v>917908106072</v>
      </c>
      <c r="D7752" s="1"/>
      <c r="E7752" s="1"/>
      <c r="F7752" s="1"/>
      <c r="G7752" s="1" t="s">
        <v>146</v>
      </c>
      <c r="H7752" s="1" t="s">
        <v>1268</v>
      </c>
      <c r="I7752"/>
      <c r="J7752"/>
      <c r="K7752"/>
      <c r="L7752"/>
      <c r="M7752"/>
      <c r="N7752"/>
      <c r="O7752"/>
      <c r="Q7752" t="s">
        <v>25</v>
      </c>
      <c r="R7752" s="1" t="s">
        <v>12136</v>
      </c>
      <c r="S7752" s="1"/>
      <c r="T7752" s="1" t="s">
        <v>1509</v>
      </c>
      <c r="U7752" s="1" t="s">
        <v>70</v>
      </c>
      <c r="V7752" t="s">
        <v>29</v>
      </c>
      <c r="W7752"/>
      <c r="X7752" t="s">
        <v>30</v>
      </c>
    </row>
    <row r="7753" spans="2:24">
      <c r="B7753" s="2" t="s">
        <v>12137</v>
      </c>
      <c r="C7753" s="1">
        <f>919680088386</f>
        <v>919680088386</v>
      </c>
      <c r="D7753" s="1"/>
      <c r="E7753" s="1"/>
      <c r="F7753" s="1"/>
      <c r="G7753" s="1" t="s">
        <v>146</v>
      </c>
      <c r="H7753" s="1" t="s">
        <v>695</v>
      </c>
      <c r="I7753"/>
      <c r="J7753"/>
      <c r="K7753"/>
      <c r="L7753"/>
      <c r="M7753"/>
      <c r="N7753"/>
      <c r="O7753"/>
      <c r="Q7753" t="s">
        <v>25</v>
      </c>
      <c r="R7753" s="1" t="s">
        <v>12138</v>
      </c>
      <c r="S7753" s="1"/>
      <c r="T7753" s="1" t="s">
        <v>172</v>
      </c>
      <c r="U7753" s="1" t="s">
        <v>43</v>
      </c>
      <c r="V7753" t="s">
        <v>29</v>
      </c>
      <c r="W7753"/>
      <c r="X7753" t="s">
        <v>30</v>
      </c>
    </row>
    <row r="7754" spans="2:24">
      <c r="B7754" s="2" t="s">
        <v>12139</v>
      </c>
      <c r="C7754" s="1">
        <f>919356246238</f>
        <v>919356246238</v>
      </c>
      <c r="D7754" s="1"/>
      <c r="E7754" s="1"/>
      <c r="F7754" s="1"/>
      <c r="G7754" s="1" t="s">
        <v>45</v>
      </c>
      <c r="H7754" s="1" t="s">
        <v>331</v>
      </c>
      <c r="I7754"/>
      <c r="J7754"/>
      <c r="K7754"/>
      <c r="L7754"/>
      <c r="M7754"/>
      <c r="N7754"/>
      <c r="O7754"/>
      <c r="Q7754" t="s">
        <v>25</v>
      </c>
      <c r="R7754" s="1" t="s">
        <v>12140</v>
      </c>
      <c r="S7754" s="1"/>
      <c r="T7754" s="1" t="s">
        <v>12141</v>
      </c>
      <c r="U7754" s="1" t="s">
        <v>182</v>
      </c>
      <c r="V7754" t="s">
        <v>29</v>
      </c>
      <c r="W7754"/>
      <c r="X7754" t="s">
        <v>30</v>
      </c>
    </row>
    <row r="7755" spans="2:24">
      <c r="B7755" s="2" t="s">
        <v>12142</v>
      </c>
      <c r="C7755" s="1">
        <f>918630886018</f>
        <v>918630886018</v>
      </c>
      <c r="D7755" s="1"/>
      <c r="E7755" s="1"/>
      <c r="F7755" s="1"/>
      <c r="G7755" s="1" t="s">
        <v>146</v>
      </c>
      <c r="H7755" s="1" t="s">
        <v>695</v>
      </c>
      <c r="I7755"/>
      <c r="J7755"/>
      <c r="K7755"/>
      <c r="L7755"/>
      <c r="M7755"/>
      <c r="N7755"/>
      <c r="O7755"/>
      <c r="Q7755" t="s">
        <v>25</v>
      </c>
      <c r="R7755" s="1" t="s">
        <v>12143</v>
      </c>
      <c r="S7755" s="1"/>
      <c r="T7755" s="1" t="s">
        <v>1326</v>
      </c>
      <c r="U7755" s="1" t="s">
        <v>28</v>
      </c>
      <c r="V7755" t="s">
        <v>29</v>
      </c>
      <c r="W7755"/>
      <c r="X7755" t="s">
        <v>30</v>
      </c>
    </row>
    <row r="7756" spans="2:24">
      <c r="B7756" s="2" t="s">
        <v>12144</v>
      </c>
      <c r="C7756" s="1">
        <f>917827663754</f>
        <v>917827663754</v>
      </c>
      <c r="D7756" s="1"/>
      <c r="E7756" s="1"/>
      <c r="F7756" s="1"/>
      <c r="G7756" s="1" t="s">
        <v>915</v>
      </c>
      <c r="H7756" s="1" t="s">
        <v>57</v>
      </c>
      <c r="I7756"/>
      <c r="J7756"/>
      <c r="K7756"/>
      <c r="L7756"/>
      <c r="M7756"/>
      <c r="N7756"/>
      <c r="O7756"/>
      <c r="Q7756" t="s">
        <v>25</v>
      </c>
      <c r="R7756" s="1" t="s">
        <v>12145</v>
      </c>
      <c r="S7756" s="1"/>
      <c r="T7756" s="1" t="s">
        <v>73</v>
      </c>
      <c r="U7756" s="1" t="s">
        <v>53</v>
      </c>
      <c r="V7756" t="s">
        <v>29</v>
      </c>
      <c r="W7756"/>
      <c r="X7756" t="s">
        <v>30</v>
      </c>
    </row>
    <row r="7757" spans="2:24">
      <c r="B7757" s="2" t="s">
        <v>12146</v>
      </c>
      <c r="C7757" s="1">
        <f>919966114003</f>
        <v>919966114003</v>
      </c>
      <c r="D7757" s="1"/>
      <c r="E7757" s="1"/>
      <c r="F7757" s="1"/>
      <c r="G7757" s="1" t="s">
        <v>146</v>
      </c>
      <c r="H7757" s="1" t="s">
        <v>247</v>
      </c>
      <c r="I7757"/>
      <c r="J7757"/>
      <c r="K7757"/>
      <c r="L7757"/>
      <c r="M7757"/>
      <c r="N7757"/>
      <c r="O7757"/>
      <c r="Q7757" t="s">
        <v>25</v>
      </c>
      <c r="R7757" s="1" t="s">
        <v>12147</v>
      </c>
      <c r="S7757" s="1"/>
      <c r="T7757" s="1" t="s">
        <v>184</v>
      </c>
      <c r="U7757" s="1" t="s">
        <v>185</v>
      </c>
      <c r="V7757" t="s">
        <v>29</v>
      </c>
      <c r="W7757"/>
      <c r="X7757" t="s">
        <v>30</v>
      </c>
    </row>
    <row r="7758" spans="2:24">
      <c r="B7758" s="2" t="s">
        <v>12148</v>
      </c>
      <c r="C7758" s="1">
        <f>919210087908</f>
        <v>919210087908</v>
      </c>
      <c r="D7758" s="1"/>
      <c r="E7758" s="1"/>
      <c r="F7758" s="1"/>
      <c r="G7758" s="1" t="s">
        <v>146</v>
      </c>
      <c r="H7758" s="1" t="s">
        <v>247</v>
      </c>
      <c r="I7758"/>
      <c r="J7758"/>
      <c r="K7758"/>
      <c r="L7758"/>
      <c r="M7758"/>
      <c r="N7758"/>
      <c r="O7758"/>
      <c r="Q7758" t="s">
        <v>25</v>
      </c>
      <c r="R7758" s="1" t="s">
        <v>12149</v>
      </c>
      <c r="S7758" s="1"/>
      <c r="T7758" s="1" t="s">
        <v>374</v>
      </c>
      <c r="U7758" s="1" t="s">
        <v>78</v>
      </c>
      <c r="V7758" t="s">
        <v>29</v>
      </c>
      <c r="W7758"/>
      <c r="X7758" t="s">
        <v>30</v>
      </c>
    </row>
    <row r="7759" spans="2:24">
      <c r="B7759" s="2" t="s">
        <v>12150</v>
      </c>
      <c r="C7759" s="1">
        <f>919557821644</f>
        <v>919557821644</v>
      </c>
      <c r="D7759" s="1"/>
      <c r="E7759" s="1"/>
      <c r="F7759" s="1"/>
      <c r="G7759" s="1" t="s">
        <v>146</v>
      </c>
      <c r="H7759" s="1" t="s">
        <v>331</v>
      </c>
      <c r="I7759"/>
      <c r="J7759"/>
      <c r="K7759"/>
      <c r="L7759"/>
      <c r="M7759"/>
      <c r="N7759"/>
      <c r="O7759"/>
      <c r="Q7759" t="s">
        <v>25</v>
      </c>
      <c r="R7759" s="1"/>
      <c r="S7759" s="1"/>
      <c r="T7759" s="1" t="s">
        <v>8511</v>
      </c>
      <c r="U7759" s="1" t="s">
        <v>28</v>
      </c>
      <c r="V7759" t="s">
        <v>29</v>
      </c>
      <c r="W7759"/>
      <c r="X7759" t="s">
        <v>30</v>
      </c>
    </row>
    <row r="7760" spans="2:24">
      <c r="B7760" s="2" t="s">
        <v>12151</v>
      </c>
      <c r="C7760" s="1">
        <f>918697846822</f>
        <v>918697846822</v>
      </c>
      <c r="D7760" s="1"/>
      <c r="E7760" s="1"/>
      <c r="F7760" s="1"/>
      <c r="G7760" s="1" t="s">
        <v>146</v>
      </c>
      <c r="H7760" s="1" t="s">
        <v>695</v>
      </c>
      <c r="I7760"/>
      <c r="J7760"/>
      <c r="K7760"/>
      <c r="L7760"/>
      <c r="M7760"/>
      <c r="N7760"/>
      <c r="O7760"/>
      <c r="Q7760" t="s">
        <v>25</v>
      </c>
      <c r="R7760" s="1" t="s">
        <v>12152</v>
      </c>
      <c r="S7760" s="1"/>
      <c r="T7760" s="1" t="s">
        <v>614</v>
      </c>
      <c r="U7760" s="1" t="s">
        <v>70</v>
      </c>
      <c r="V7760" t="s">
        <v>29</v>
      </c>
      <c r="W7760"/>
      <c r="X7760" t="s">
        <v>30</v>
      </c>
    </row>
    <row r="7761" spans="2:24">
      <c r="B7761" s="2" t="s">
        <v>12153</v>
      </c>
      <c r="C7761" s="1">
        <f>917001938862</f>
        <v>917001938862</v>
      </c>
      <c r="D7761" s="1"/>
      <c r="E7761" s="1"/>
      <c r="F7761" s="1"/>
      <c r="G7761" s="1" t="s">
        <v>146</v>
      </c>
      <c r="H7761" s="1" t="s">
        <v>331</v>
      </c>
      <c r="I7761"/>
      <c r="J7761"/>
      <c r="K7761"/>
      <c r="L7761"/>
      <c r="M7761"/>
      <c r="N7761"/>
      <c r="O7761"/>
      <c r="Q7761" t="s">
        <v>25</v>
      </c>
      <c r="R7761" s="1" t="s">
        <v>12154</v>
      </c>
      <c r="S7761" s="1"/>
      <c r="T7761" s="1" t="s">
        <v>12155</v>
      </c>
      <c r="U7761" s="1" t="s">
        <v>70</v>
      </c>
      <c r="V7761" t="s">
        <v>29</v>
      </c>
      <c r="W7761"/>
      <c r="X7761" t="s">
        <v>30</v>
      </c>
    </row>
    <row r="7762" spans="2:24">
      <c r="B7762" s="2" t="s">
        <v>12156</v>
      </c>
      <c r="C7762" s="1">
        <f>919582325459</f>
        <v>919582325459</v>
      </c>
      <c r="D7762" s="1"/>
      <c r="E7762" s="1"/>
      <c r="F7762" s="1"/>
      <c r="G7762" s="1" t="s">
        <v>146</v>
      </c>
      <c r="H7762" s="1" t="s">
        <v>247</v>
      </c>
      <c r="I7762"/>
      <c r="J7762"/>
      <c r="K7762"/>
      <c r="L7762"/>
      <c r="M7762"/>
      <c r="N7762"/>
      <c r="O7762"/>
      <c r="Q7762" t="s">
        <v>25</v>
      </c>
      <c r="R7762" s="1" t="s">
        <v>12157</v>
      </c>
      <c r="S7762" s="1"/>
      <c r="T7762" s="1" t="s">
        <v>39</v>
      </c>
      <c r="U7762" s="1" t="s">
        <v>28</v>
      </c>
      <c r="V7762" t="s">
        <v>29</v>
      </c>
      <c r="W7762"/>
      <c r="X7762" t="s">
        <v>30</v>
      </c>
    </row>
    <row r="7763" spans="2:24">
      <c r="B7763" s="2" t="s">
        <v>12158</v>
      </c>
      <c r="C7763" s="1">
        <f>919826741157</f>
        <v>919826741157</v>
      </c>
      <c r="D7763" s="1"/>
      <c r="E7763" s="1"/>
      <c r="F7763" s="1"/>
      <c r="G7763" s="1" t="s">
        <v>146</v>
      </c>
      <c r="H7763" s="1" t="s">
        <v>247</v>
      </c>
      <c r="I7763"/>
      <c r="J7763"/>
      <c r="K7763"/>
      <c r="L7763"/>
      <c r="M7763"/>
      <c r="N7763"/>
      <c r="O7763"/>
      <c r="Q7763" t="s">
        <v>25</v>
      </c>
      <c r="R7763" s="1" t="s">
        <v>12159</v>
      </c>
      <c r="S7763" s="1"/>
      <c r="T7763" s="1" t="s">
        <v>12160</v>
      </c>
      <c r="U7763" s="1" t="s">
        <v>105</v>
      </c>
      <c r="V7763" t="s">
        <v>29</v>
      </c>
      <c r="W7763"/>
      <c r="X7763" t="s">
        <v>30</v>
      </c>
    </row>
    <row r="7764" spans="2:24">
      <c r="B7764" s="2" t="s">
        <v>12161</v>
      </c>
      <c r="C7764" s="1">
        <v>7004238742</v>
      </c>
      <c r="D7764" s="1"/>
      <c r="E7764" s="1"/>
      <c r="F7764" s="1"/>
      <c r="G7764" s="1" t="s">
        <v>230</v>
      </c>
      <c r="H7764" s="1" t="s">
        <v>46</v>
      </c>
      <c r="I7764"/>
      <c r="J7764"/>
      <c r="K7764"/>
      <c r="L7764"/>
      <c r="M7764"/>
      <c r="N7764"/>
      <c r="O7764"/>
      <c r="Q7764" t="s">
        <v>25</v>
      </c>
      <c r="R7764" s="1" t="s">
        <v>12162</v>
      </c>
      <c r="S7764" s="1"/>
      <c r="T7764" s="1" t="s">
        <v>849</v>
      </c>
      <c r="U7764" s="1" t="s">
        <v>284</v>
      </c>
      <c r="V7764" t="s">
        <v>29</v>
      </c>
      <c r="W7764"/>
      <c r="X7764" t="s">
        <v>30</v>
      </c>
    </row>
    <row r="7765" spans="2:24">
      <c r="B7765" s="2" t="s">
        <v>12163</v>
      </c>
      <c r="C7765" s="1">
        <f>917786954150</f>
        <v>917786954150</v>
      </c>
      <c r="D7765" s="1"/>
      <c r="E7765" s="1"/>
      <c r="F7765" s="1"/>
      <c r="G7765" s="1" t="s">
        <v>45</v>
      </c>
      <c r="H7765" s="1" t="s">
        <v>46</v>
      </c>
      <c r="I7765"/>
      <c r="J7765"/>
      <c r="K7765"/>
      <c r="L7765"/>
      <c r="M7765"/>
      <c r="N7765"/>
      <c r="O7765"/>
      <c r="Q7765" t="s">
        <v>25</v>
      </c>
      <c r="R7765" s="1" t="s">
        <v>12164</v>
      </c>
      <c r="S7765" s="1"/>
      <c r="T7765" s="1" t="s">
        <v>264</v>
      </c>
      <c r="U7765" s="1" t="s">
        <v>28</v>
      </c>
      <c r="V7765" t="s">
        <v>29</v>
      </c>
      <c r="W7765"/>
      <c r="X7765" t="s">
        <v>30</v>
      </c>
    </row>
    <row r="7766" spans="2:24">
      <c r="B7766" s="2" t="s">
        <v>12165</v>
      </c>
      <c r="C7766" s="1">
        <f>916362943054</f>
        <v>916362943054</v>
      </c>
      <c r="D7766" s="1"/>
      <c r="E7766" s="1"/>
      <c r="F7766" s="1"/>
      <c r="G7766" s="1" t="s">
        <v>146</v>
      </c>
      <c r="H7766" s="1" t="s">
        <v>247</v>
      </c>
      <c r="I7766"/>
      <c r="J7766"/>
      <c r="K7766"/>
      <c r="L7766"/>
      <c r="M7766"/>
      <c r="N7766"/>
      <c r="O7766"/>
      <c r="Q7766" t="s">
        <v>25</v>
      </c>
      <c r="R7766" s="1" t="s">
        <v>12166</v>
      </c>
      <c r="S7766" s="1"/>
      <c r="T7766" s="1" t="s">
        <v>631</v>
      </c>
      <c r="U7766" s="1" t="s">
        <v>102</v>
      </c>
      <c r="V7766" t="s">
        <v>29</v>
      </c>
      <c r="W7766"/>
      <c r="X7766" t="s">
        <v>30</v>
      </c>
    </row>
    <row r="7767" spans="2:24">
      <c r="B7767" s="2" t="s">
        <v>12167</v>
      </c>
      <c r="C7767" s="1">
        <v>9871727575</v>
      </c>
      <c r="D7767" s="1"/>
      <c r="E7767" s="1"/>
      <c r="F7767" s="1"/>
      <c r="G7767" s="1" t="s">
        <v>56</v>
      </c>
      <c r="H7767" s="1" t="s">
        <v>46</v>
      </c>
      <c r="I7767"/>
      <c r="J7767"/>
      <c r="K7767"/>
      <c r="L7767"/>
      <c r="M7767"/>
      <c r="N7767"/>
      <c r="O7767"/>
      <c r="Q7767" t="s">
        <v>25</v>
      </c>
      <c r="R7767" s="1" t="s">
        <v>12168</v>
      </c>
      <c r="S7767" s="1"/>
      <c r="T7767" s="1" t="s">
        <v>301</v>
      </c>
      <c r="U7767" s="1" t="s">
        <v>53</v>
      </c>
      <c r="V7767" t="s">
        <v>29</v>
      </c>
      <c r="W7767"/>
      <c r="X7767" t="s">
        <v>30</v>
      </c>
    </row>
    <row r="7768" spans="2:24">
      <c r="B7768" s="2" t="s">
        <v>12169</v>
      </c>
      <c r="C7768" s="1">
        <v>9215961861</v>
      </c>
      <c r="D7768" s="1"/>
      <c r="E7768" s="1"/>
      <c r="F7768" s="1"/>
      <c r="G7768" s="1" t="s">
        <v>146</v>
      </c>
      <c r="H7768" s="1" t="s">
        <v>331</v>
      </c>
      <c r="I7768"/>
      <c r="J7768"/>
      <c r="K7768"/>
      <c r="L7768"/>
      <c r="M7768"/>
      <c r="N7768"/>
      <c r="O7768"/>
      <c r="Q7768" t="s">
        <v>25</v>
      </c>
      <c r="R7768" s="1" t="s">
        <v>12170</v>
      </c>
      <c r="S7768" s="1"/>
      <c r="T7768" s="1" t="s">
        <v>758</v>
      </c>
      <c r="U7768" s="1" t="s">
        <v>78</v>
      </c>
      <c r="V7768" t="s">
        <v>29</v>
      </c>
      <c r="W7768"/>
      <c r="X7768" t="s">
        <v>30</v>
      </c>
    </row>
    <row r="7769" spans="2:24">
      <c r="B7769" s="2" t="s">
        <v>12171</v>
      </c>
      <c r="C7769" s="1">
        <f>919532192724</f>
        <v>919532192724</v>
      </c>
      <c r="D7769" s="1"/>
      <c r="E7769" s="1"/>
      <c r="F7769" s="1"/>
      <c r="G7769" s="1" t="s">
        <v>45</v>
      </c>
      <c r="H7769" s="1" t="s">
        <v>331</v>
      </c>
      <c r="I7769"/>
      <c r="J7769"/>
      <c r="K7769"/>
      <c r="L7769"/>
      <c r="M7769"/>
      <c r="N7769"/>
      <c r="O7769"/>
      <c r="Q7769" t="s">
        <v>25</v>
      </c>
      <c r="R7769" s="1" t="s">
        <v>12172</v>
      </c>
      <c r="S7769" s="1"/>
      <c r="T7769" s="1" t="s">
        <v>2416</v>
      </c>
      <c r="U7769" s="1" t="s">
        <v>28</v>
      </c>
      <c r="V7769" t="s">
        <v>29</v>
      </c>
      <c r="W7769"/>
      <c r="X7769" t="s">
        <v>30</v>
      </c>
    </row>
    <row r="7770" spans="2:24">
      <c r="B7770" s="2" t="s">
        <v>12173</v>
      </c>
      <c r="C7770" s="1">
        <f>919414208367</f>
        <v>919414208367</v>
      </c>
      <c r="D7770" s="1"/>
      <c r="E7770" s="1"/>
      <c r="F7770" s="1"/>
      <c r="G7770" s="1" t="s">
        <v>146</v>
      </c>
      <c r="H7770" s="1" t="s">
        <v>331</v>
      </c>
      <c r="I7770"/>
      <c r="J7770"/>
      <c r="K7770"/>
      <c r="L7770"/>
      <c r="M7770"/>
      <c r="N7770"/>
      <c r="O7770"/>
      <c r="Q7770" t="s">
        <v>25</v>
      </c>
      <c r="R7770" s="1" t="s">
        <v>12174</v>
      </c>
      <c r="S7770" s="1"/>
      <c r="T7770" s="1" t="s">
        <v>787</v>
      </c>
      <c r="U7770" s="1" t="s">
        <v>43</v>
      </c>
      <c r="V7770" t="s">
        <v>29</v>
      </c>
      <c r="W7770"/>
      <c r="X7770" t="s">
        <v>30</v>
      </c>
    </row>
    <row r="7771" spans="2:24">
      <c r="B7771" s="2" t="s">
        <v>12175</v>
      </c>
      <c r="C7771" s="1">
        <f>919953169746</f>
        <v>919953169746</v>
      </c>
      <c r="D7771" s="1"/>
      <c r="E7771" s="1"/>
      <c r="F7771" s="1"/>
      <c r="G7771" s="1" t="s">
        <v>146</v>
      </c>
      <c r="H7771" s="1" t="s">
        <v>247</v>
      </c>
      <c r="I7771"/>
      <c r="J7771"/>
      <c r="K7771"/>
      <c r="L7771"/>
      <c r="M7771"/>
      <c r="N7771"/>
      <c r="O7771"/>
      <c r="Q7771" t="s">
        <v>25</v>
      </c>
      <c r="R7771" s="1" t="s">
        <v>12176</v>
      </c>
      <c r="S7771" s="1"/>
      <c r="T7771" s="1" t="s">
        <v>374</v>
      </c>
      <c r="U7771" s="1" t="s">
        <v>78</v>
      </c>
      <c r="V7771" t="s">
        <v>29</v>
      </c>
      <c r="W7771"/>
      <c r="X7771" t="s">
        <v>30</v>
      </c>
    </row>
    <row r="7772" spans="2:24">
      <c r="B7772" s="2" t="s">
        <v>12177</v>
      </c>
      <c r="C7772" s="1">
        <f>919989234132</f>
        <v>919989234132</v>
      </c>
      <c r="D7772" s="1"/>
      <c r="E7772" s="1"/>
      <c r="F7772" s="1"/>
      <c r="G7772" s="1" t="s">
        <v>146</v>
      </c>
      <c r="H7772" s="1" t="s">
        <v>247</v>
      </c>
      <c r="I7772"/>
      <c r="J7772"/>
      <c r="K7772"/>
      <c r="L7772"/>
      <c r="M7772"/>
      <c r="N7772"/>
      <c r="O7772"/>
      <c r="Q7772" t="s">
        <v>25</v>
      </c>
      <c r="R7772" s="1" t="s">
        <v>12178</v>
      </c>
      <c r="S7772" s="1"/>
      <c r="T7772" s="1" t="s">
        <v>184</v>
      </c>
      <c r="U7772" s="1" t="s">
        <v>185</v>
      </c>
      <c r="V7772" t="s">
        <v>29</v>
      </c>
      <c r="W7772"/>
      <c r="X7772" t="s">
        <v>30</v>
      </c>
    </row>
    <row r="7773" spans="2:24">
      <c r="B7773" s="2" t="s">
        <v>12179</v>
      </c>
      <c r="C7773" s="1">
        <v>6203169907</v>
      </c>
      <c r="D7773" s="1"/>
      <c r="E7773" s="1"/>
      <c r="F7773" s="1"/>
      <c r="G7773" s="1" t="s">
        <v>45</v>
      </c>
      <c r="H7773" s="1" t="s">
        <v>247</v>
      </c>
      <c r="I7773"/>
      <c r="J7773"/>
      <c r="K7773"/>
      <c r="L7773"/>
      <c r="M7773"/>
      <c r="N7773"/>
      <c r="O7773"/>
      <c r="Q7773" t="s">
        <v>25</v>
      </c>
      <c r="R7773" s="1" t="s">
        <v>12180</v>
      </c>
      <c r="S7773" s="1"/>
      <c r="T7773" s="1" t="s">
        <v>2672</v>
      </c>
      <c r="U7773" s="1" t="s">
        <v>284</v>
      </c>
      <c r="V7773" t="s">
        <v>29</v>
      </c>
      <c r="W7773"/>
      <c r="X7773" t="s">
        <v>30</v>
      </c>
    </row>
    <row r="7774" spans="2:24">
      <c r="B7774" s="2" t="s">
        <v>12181</v>
      </c>
      <c r="C7774" s="1">
        <f>919926585467</f>
        <v>919926585467</v>
      </c>
      <c r="D7774" s="1"/>
      <c r="E7774" s="1"/>
      <c r="F7774" s="1"/>
      <c r="G7774" s="1" t="s">
        <v>146</v>
      </c>
      <c r="H7774" s="1" t="s">
        <v>331</v>
      </c>
      <c r="I7774"/>
      <c r="J7774"/>
      <c r="K7774"/>
      <c r="L7774"/>
      <c r="M7774"/>
      <c r="N7774"/>
      <c r="O7774"/>
      <c r="Q7774" t="s">
        <v>25</v>
      </c>
      <c r="R7774" s="1" t="s">
        <v>12182</v>
      </c>
      <c r="S7774" s="1"/>
      <c r="T7774" s="1" t="s">
        <v>1738</v>
      </c>
      <c r="U7774" s="1" t="s">
        <v>105</v>
      </c>
      <c r="V7774" t="s">
        <v>29</v>
      </c>
      <c r="W7774"/>
      <c r="X7774" t="s">
        <v>30</v>
      </c>
    </row>
    <row r="7775" spans="2:24">
      <c r="B7775" s="2" t="s">
        <v>12183</v>
      </c>
      <c r="C7775" s="1">
        <f>918527524550</f>
        <v>918527524550</v>
      </c>
      <c r="D7775" s="1"/>
      <c r="E7775" s="1"/>
      <c r="F7775" s="1"/>
      <c r="G7775" s="1" t="s">
        <v>146</v>
      </c>
      <c r="H7775" s="1" t="s">
        <v>247</v>
      </c>
      <c r="I7775"/>
      <c r="J7775"/>
      <c r="K7775"/>
      <c r="L7775"/>
      <c r="M7775"/>
      <c r="N7775"/>
      <c r="O7775"/>
      <c r="Q7775" t="s">
        <v>25</v>
      </c>
      <c r="R7775" s="1" t="s">
        <v>12184</v>
      </c>
      <c r="S7775" s="1"/>
      <c r="T7775" s="1" t="s">
        <v>73</v>
      </c>
      <c r="U7775" s="1" t="s">
        <v>53</v>
      </c>
      <c r="V7775" t="s">
        <v>29</v>
      </c>
      <c r="W7775"/>
      <c r="X7775" t="s">
        <v>30</v>
      </c>
    </row>
    <row r="7776" spans="2:24">
      <c r="B7776" s="2" t="s">
        <v>12185</v>
      </c>
      <c r="C7776" s="1">
        <f>918054801799</f>
        <v>918054801799</v>
      </c>
      <c r="D7776" s="1"/>
      <c r="E7776" s="1"/>
      <c r="F7776" s="1"/>
      <c r="G7776" s="1" t="s">
        <v>146</v>
      </c>
      <c r="H7776" s="1" t="s">
        <v>331</v>
      </c>
      <c r="I7776"/>
      <c r="J7776"/>
      <c r="K7776"/>
      <c r="L7776"/>
      <c r="M7776"/>
      <c r="N7776"/>
      <c r="O7776"/>
      <c r="Q7776" t="s">
        <v>25</v>
      </c>
      <c r="R7776" s="1" t="s">
        <v>12186</v>
      </c>
      <c r="S7776" s="1"/>
      <c r="T7776" s="1" t="s">
        <v>321</v>
      </c>
      <c r="U7776" s="1" t="s">
        <v>90</v>
      </c>
      <c r="V7776" t="s">
        <v>29</v>
      </c>
      <c r="W7776"/>
      <c r="X7776" t="s">
        <v>30</v>
      </c>
    </row>
    <row r="7777" spans="2:24">
      <c r="B7777" s="2" t="s">
        <v>12187</v>
      </c>
      <c r="C7777" s="1">
        <f>919131348684</f>
        <v>919131348684</v>
      </c>
      <c r="D7777" s="1"/>
      <c r="E7777" s="1"/>
      <c r="F7777" s="1"/>
      <c r="G7777" s="1" t="s">
        <v>146</v>
      </c>
      <c r="H7777" s="1" t="s">
        <v>331</v>
      </c>
      <c r="I7777"/>
      <c r="J7777"/>
      <c r="K7777"/>
      <c r="L7777"/>
      <c r="M7777"/>
      <c r="N7777"/>
      <c r="O7777"/>
      <c r="Q7777" t="s">
        <v>25</v>
      </c>
      <c r="R7777" s="1" t="s">
        <v>12188</v>
      </c>
      <c r="S7777" s="1"/>
      <c r="T7777" s="1" t="s">
        <v>1106</v>
      </c>
      <c r="U7777" s="1" t="s">
        <v>105</v>
      </c>
      <c r="V7777" t="s">
        <v>29</v>
      </c>
      <c r="W7777"/>
      <c r="X7777" t="s">
        <v>30</v>
      </c>
    </row>
    <row r="7778" spans="2:24">
      <c r="B7778" s="2" t="s">
        <v>12189</v>
      </c>
      <c r="C7778" s="1">
        <f>917848898230</f>
        <v>917848898230</v>
      </c>
      <c r="D7778" s="1"/>
      <c r="E7778" s="1"/>
      <c r="F7778" s="1"/>
      <c r="G7778" s="1" t="s">
        <v>146</v>
      </c>
      <c r="H7778" s="1" t="s">
        <v>247</v>
      </c>
      <c r="I7778"/>
      <c r="J7778"/>
      <c r="K7778"/>
      <c r="L7778"/>
      <c r="M7778"/>
      <c r="N7778"/>
      <c r="O7778"/>
      <c r="Q7778" t="s">
        <v>25</v>
      </c>
      <c r="R7778" s="1"/>
      <c r="S7778" s="1"/>
      <c r="T7778" s="1" t="s">
        <v>631</v>
      </c>
      <c r="U7778" s="1" t="s">
        <v>102</v>
      </c>
      <c r="V7778" t="s">
        <v>29</v>
      </c>
      <c r="W7778"/>
      <c r="X7778" t="s">
        <v>30</v>
      </c>
    </row>
    <row r="7779" spans="2:24">
      <c r="B7779" s="2" t="s">
        <v>12190</v>
      </c>
      <c r="C7779" s="1">
        <f>919718286321</f>
        <v>919718286321</v>
      </c>
      <c r="D7779" s="1"/>
      <c r="E7779" s="1"/>
      <c r="F7779" s="1"/>
      <c r="G7779" s="1" t="s">
        <v>146</v>
      </c>
      <c r="H7779" s="1" t="s">
        <v>331</v>
      </c>
      <c r="I7779"/>
      <c r="J7779"/>
      <c r="K7779"/>
      <c r="L7779"/>
      <c r="M7779"/>
      <c r="N7779"/>
      <c r="O7779"/>
      <c r="Q7779" t="s">
        <v>25</v>
      </c>
      <c r="R7779" s="1" t="s">
        <v>12191</v>
      </c>
      <c r="S7779" s="1"/>
      <c r="T7779" s="1" t="s">
        <v>301</v>
      </c>
      <c r="U7779" s="1" t="s">
        <v>53</v>
      </c>
      <c r="V7779" t="s">
        <v>29</v>
      </c>
      <c r="W7779"/>
      <c r="X7779" t="s">
        <v>30</v>
      </c>
    </row>
    <row r="7780" spans="2:24">
      <c r="B7780" s="2" t="s">
        <v>12192</v>
      </c>
      <c r="C7780" s="1">
        <f>917011590471</f>
        <v>917011590471</v>
      </c>
      <c r="D7780" s="1"/>
      <c r="E7780" s="1"/>
      <c r="F7780" s="1"/>
      <c r="G7780" s="1" t="s">
        <v>146</v>
      </c>
      <c r="H7780" s="1" t="s">
        <v>247</v>
      </c>
      <c r="I7780"/>
      <c r="J7780"/>
      <c r="K7780"/>
      <c r="L7780"/>
      <c r="M7780"/>
      <c r="N7780"/>
      <c r="O7780"/>
      <c r="Q7780" t="s">
        <v>25</v>
      </c>
      <c r="R7780" s="1" t="s">
        <v>12193</v>
      </c>
      <c r="S7780" s="1"/>
      <c r="T7780" s="1" t="s">
        <v>374</v>
      </c>
      <c r="U7780" s="1" t="s">
        <v>78</v>
      </c>
      <c r="V7780" t="s">
        <v>29</v>
      </c>
      <c r="W7780"/>
      <c r="X7780" t="s">
        <v>30</v>
      </c>
    </row>
    <row r="7781" spans="2:24">
      <c r="B7781" s="2" t="s">
        <v>12194</v>
      </c>
      <c r="C7781" s="1">
        <v>9334117200</v>
      </c>
      <c r="D7781" s="1"/>
      <c r="E7781" s="1"/>
      <c r="F7781" s="1"/>
      <c r="G7781" s="1" t="s">
        <v>45</v>
      </c>
      <c r="H7781" s="1" t="s">
        <v>331</v>
      </c>
      <c r="I7781"/>
      <c r="J7781"/>
      <c r="K7781"/>
      <c r="L7781"/>
      <c r="M7781"/>
      <c r="N7781"/>
      <c r="O7781"/>
      <c r="Q7781" t="s">
        <v>25</v>
      </c>
      <c r="R7781" s="1" t="s">
        <v>12195</v>
      </c>
      <c r="S7781" s="1"/>
      <c r="T7781" s="1" t="s">
        <v>2732</v>
      </c>
      <c r="U7781" s="1" t="s">
        <v>284</v>
      </c>
      <c r="V7781" t="s">
        <v>29</v>
      </c>
      <c r="W7781"/>
      <c r="X7781" t="s">
        <v>30</v>
      </c>
    </row>
    <row r="7782" spans="2:24">
      <c r="B7782" s="2" t="s">
        <v>12196</v>
      </c>
      <c r="C7782" s="1">
        <f>917320842982</f>
        <v>917320842982</v>
      </c>
      <c r="D7782" s="1"/>
      <c r="E7782" s="1"/>
      <c r="F7782" s="1"/>
      <c r="G7782" s="1" t="s">
        <v>146</v>
      </c>
      <c r="H7782" s="1" t="s">
        <v>331</v>
      </c>
      <c r="I7782"/>
      <c r="J7782"/>
      <c r="K7782"/>
      <c r="L7782"/>
      <c r="M7782"/>
      <c r="N7782"/>
      <c r="O7782"/>
      <c r="Q7782" t="s">
        <v>25</v>
      </c>
      <c r="R7782" s="1" t="s">
        <v>12197</v>
      </c>
      <c r="S7782" s="1"/>
      <c r="T7782" s="1" t="s">
        <v>849</v>
      </c>
      <c r="U7782" s="1" t="s">
        <v>284</v>
      </c>
      <c r="V7782" t="s">
        <v>29</v>
      </c>
      <c r="W7782"/>
      <c r="X7782" t="s">
        <v>30</v>
      </c>
    </row>
    <row r="7783" spans="2:24">
      <c r="B7783" s="2" t="s">
        <v>12198</v>
      </c>
      <c r="C7783" s="1">
        <f>919815924722</f>
        <v>919815924722</v>
      </c>
      <c r="D7783" s="1"/>
      <c r="E7783" s="1"/>
      <c r="F7783" s="1"/>
      <c r="G7783" s="1" t="s">
        <v>146</v>
      </c>
      <c r="H7783" s="1" t="s">
        <v>331</v>
      </c>
      <c r="I7783"/>
      <c r="J7783"/>
      <c r="K7783"/>
      <c r="L7783"/>
      <c r="M7783"/>
      <c r="N7783"/>
      <c r="O7783"/>
      <c r="Q7783" t="s">
        <v>25</v>
      </c>
      <c r="R7783" s="1" t="s">
        <v>12199</v>
      </c>
      <c r="S7783" s="1"/>
      <c r="T7783" s="1" t="s">
        <v>1877</v>
      </c>
      <c r="U7783" s="1" t="s">
        <v>90</v>
      </c>
      <c r="V7783" t="s">
        <v>29</v>
      </c>
      <c r="W7783"/>
      <c r="X7783" t="s">
        <v>30</v>
      </c>
    </row>
    <row r="7784" spans="2:24">
      <c r="B7784" s="2" t="s">
        <v>12200</v>
      </c>
      <c r="C7784" s="1">
        <v>9501012218</v>
      </c>
      <c r="D7784" s="1"/>
      <c r="E7784" s="1"/>
      <c r="F7784" s="1"/>
      <c r="G7784" s="1" t="s">
        <v>146</v>
      </c>
      <c r="H7784" s="1" t="s">
        <v>331</v>
      </c>
      <c r="I7784"/>
      <c r="J7784"/>
      <c r="K7784"/>
      <c r="L7784"/>
      <c r="M7784"/>
      <c r="N7784"/>
      <c r="O7784"/>
      <c r="Q7784" t="s">
        <v>25</v>
      </c>
      <c r="R7784" s="1" t="s">
        <v>12201</v>
      </c>
      <c r="S7784" s="1"/>
      <c r="T7784" s="1" t="s">
        <v>1877</v>
      </c>
      <c r="U7784" s="1" t="s">
        <v>90</v>
      </c>
      <c r="V7784" t="s">
        <v>29</v>
      </c>
      <c r="W7784"/>
      <c r="X7784" t="s">
        <v>30</v>
      </c>
    </row>
    <row r="7785" spans="2:24">
      <c r="B7785" s="2" t="s">
        <v>12202</v>
      </c>
      <c r="C7785" s="1">
        <f>918888000085</f>
        <v>918888000085</v>
      </c>
      <c r="D7785" s="1"/>
      <c r="E7785" s="1"/>
      <c r="F7785" s="1"/>
      <c r="G7785" s="1" t="s">
        <v>708</v>
      </c>
      <c r="H7785" s="1" t="s">
        <v>46</v>
      </c>
      <c r="I7785"/>
      <c r="J7785"/>
      <c r="K7785"/>
      <c r="L7785"/>
      <c r="M7785"/>
      <c r="N7785"/>
      <c r="O7785"/>
      <c r="Q7785" t="s">
        <v>25</v>
      </c>
      <c r="R7785" s="1" t="s">
        <v>12203</v>
      </c>
      <c r="S7785" s="1"/>
      <c r="T7785" s="1" t="s">
        <v>457</v>
      </c>
      <c r="U7785" s="1" t="s">
        <v>33</v>
      </c>
      <c r="V7785" t="s">
        <v>29</v>
      </c>
      <c r="W7785"/>
      <c r="X7785" t="s">
        <v>30</v>
      </c>
    </row>
    <row r="7786" spans="2:24">
      <c r="B7786" s="2" t="s">
        <v>12204</v>
      </c>
      <c r="C7786" s="1">
        <v>9990818490</v>
      </c>
      <c r="D7786" s="1"/>
      <c r="E7786" s="1"/>
      <c r="F7786" s="1"/>
      <c r="G7786" s="1" t="s">
        <v>45</v>
      </c>
      <c r="H7786" s="1" t="s">
        <v>46</v>
      </c>
      <c r="I7786"/>
      <c r="J7786"/>
      <c r="K7786"/>
      <c r="L7786"/>
      <c r="M7786"/>
      <c r="N7786"/>
      <c r="O7786"/>
      <c r="Q7786" t="s">
        <v>25</v>
      </c>
      <c r="R7786" s="1" t="s">
        <v>12205</v>
      </c>
      <c r="S7786" s="1"/>
      <c r="T7786" s="1" t="s">
        <v>84</v>
      </c>
      <c r="U7786" s="1" t="s">
        <v>53</v>
      </c>
      <c r="V7786" t="s">
        <v>29</v>
      </c>
      <c r="W7786"/>
      <c r="X7786" t="s">
        <v>30</v>
      </c>
    </row>
    <row r="7787" spans="2:24">
      <c r="B7787" s="2" t="s">
        <v>12206</v>
      </c>
      <c r="C7787" s="1">
        <f>917060220173</f>
        <v>917060220173</v>
      </c>
      <c r="D7787" s="1"/>
      <c r="E7787" s="1"/>
      <c r="F7787" s="1"/>
      <c r="G7787" s="1" t="s">
        <v>915</v>
      </c>
      <c r="H7787" s="1" t="s">
        <v>46</v>
      </c>
      <c r="I7787"/>
      <c r="J7787"/>
      <c r="K7787"/>
      <c r="L7787"/>
      <c r="M7787"/>
      <c r="N7787"/>
      <c r="O7787"/>
      <c r="Q7787" t="s">
        <v>25</v>
      </c>
      <c r="R7787" s="1" t="s">
        <v>12207</v>
      </c>
      <c r="S7787" s="1"/>
      <c r="T7787" s="1" t="s">
        <v>128</v>
      </c>
      <c r="U7787" s="1" t="s">
        <v>43</v>
      </c>
      <c r="V7787" t="s">
        <v>29</v>
      </c>
      <c r="W7787"/>
      <c r="X7787" t="s">
        <v>30</v>
      </c>
    </row>
    <row r="7788" spans="2:24">
      <c r="B7788" s="2" t="s">
        <v>12208</v>
      </c>
      <c r="C7788" s="1">
        <v>9899610600</v>
      </c>
      <c r="D7788" s="1"/>
      <c r="E7788" s="1"/>
      <c r="F7788" s="1"/>
      <c r="G7788" s="1" t="s">
        <v>230</v>
      </c>
      <c r="H7788" s="1" t="s">
        <v>57</v>
      </c>
      <c r="I7788"/>
      <c r="J7788"/>
      <c r="K7788"/>
      <c r="L7788"/>
      <c r="M7788"/>
      <c r="N7788"/>
      <c r="O7788"/>
      <c r="Q7788" t="s">
        <v>25</v>
      </c>
      <c r="R7788" s="1" t="s">
        <v>12209</v>
      </c>
      <c r="S7788" s="1"/>
      <c r="T7788" s="1" t="s">
        <v>423</v>
      </c>
      <c r="U7788" s="1" t="s">
        <v>28</v>
      </c>
      <c r="V7788" t="s">
        <v>29</v>
      </c>
      <c r="W7788"/>
      <c r="X7788" t="s">
        <v>30</v>
      </c>
    </row>
    <row r="7789" spans="2:24">
      <c r="B7789" s="2" t="s">
        <v>12210</v>
      </c>
      <c r="C7789" s="1">
        <f>917708526266</f>
        <v>917708526266</v>
      </c>
      <c r="D7789" s="1"/>
      <c r="E7789" s="1"/>
      <c r="F7789" s="1"/>
      <c r="G7789" s="1" t="s">
        <v>45</v>
      </c>
      <c r="H7789" s="1" t="s">
        <v>331</v>
      </c>
      <c r="I7789"/>
      <c r="J7789"/>
      <c r="K7789"/>
      <c r="L7789"/>
      <c r="M7789"/>
      <c r="N7789"/>
      <c r="O7789"/>
      <c r="Q7789" t="s">
        <v>25</v>
      </c>
      <c r="R7789" s="1" t="s">
        <v>12211</v>
      </c>
      <c r="S7789" s="1"/>
      <c r="T7789" s="1" t="s">
        <v>784</v>
      </c>
      <c r="U7789" s="1" t="s">
        <v>179</v>
      </c>
      <c r="V7789" t="s">
        <v>29</v>
      </c>
      <c r="W7789"/>
      <c r="X7789" t="s">
        <v>30</v>
      </c>
    </row>
    <row r="7790" spans="2:24">
      <c r="B7790" s="2" t="s">
        <v>12212</v>
      </c>
      <c r="C7790" s="1">
        <v>9334820257</v>
      </c>
      <c r="D7790" s="1"/>
      <c r="E7790" s="1"/>
      <c r="F7790" s="1"/>
      <c r="G7790" s="1" t="s">
        <v>45</v>
      </c>
      <c r="H7790" s="1" t="s">
        <v>331</v>
      </c>
      <c r="I7790"/>
      <c r="J7790"/>
      <c r="K7790"/>
      <c r="L7790"/>
      <c r="M7790"/>
      <c r="N7790"/>
      <c r="O7790"/>
      <c r="Q7790" t="s">
        <v>25</v>
      </c>
      <c r="R7790" s="1" t="s">
        <v>12213</v>
      </c>
      <c r="S7790" s="1"/>
      <c r="T7790" s="1" t="s">
        <v>2545</v>
      </c>
      <c r="U7790" s="1" t="s">
        <v>158</v>
      </c>
      <c r="V7790" t="s">
        <v>29</v>
      </c>
      <c r="W7790"/>
      <c r="X7790" t="s">
        <v>30</v>
      </c>
    </row>
    <row r="7791" spans="2:24">
      <c r="B7791" s="2" t="s">
        <v>12214</v>
      </c>
      <c r="C7791" s="1">
        <v>9895599111</v>
      </c>
      <c r="D7791" s="1"/>
      <c r="E7791" s="1"/>
      <c r="F7791" s="1"/>
      <c r="G7791" s="1" t="s">
        <v>45</v>
      </c>
      <c r="H7791" s="1" t="s">
        <v>331</v>
      </c>
      <c r="I7791"/>
      <c r="J7791"/>
      <c r="K7791"/>
      <c r="L7791"/>
      <c r="M7791"/>
      <c r="N7791"/>
      <c r="O7791"/>
      <c r="Q7791" t="s">
        <v>25</v>
      </c>
      <c r="R7791" s="1" t="s">
        <v>12215</v>
      </c>
      <c r="S7791" s="1"/>
      <c r="T7791" s="1" t="s">
        <v>651</v>
      </c>
      <c r="U7791" s="1" t="s">
        <v>60</v>
      </c>
      <c r="V7791" t="s">
        <v>29</v>
      </c>
      <c r="W7791"/>
      <c r="X7791" t="s">
        <v>30</v>
      </c>
    </row>
    <row r="7792" spans="2:24">
      <c r="B7792" s="2" t="s">
        <v>12216</v>
      </c>
      <c r="C7792" s="1">
        <f>919811076805</f>
        <v>919811076805</v>
      </c>
      <c r="D7792" s="1"/>
      <c r="E7792" s="1"/>
      <c r="F7792" s="1"/>
      <c r="G7792" s="1" t="s">
        <v>2644</v>
      </c>
      <c r="H7792" s="1" t="s">
        <v>46</v>
      </c>
      <c r="I7792"/>
      <c r="J7792"/>
      <c r="K7792"/>
      <c r="L7792"/>
      <c r="M7792"/>
      <c r="N7792"/>
      <c r="O7792"/>
      <c r="Q7792" t="s">
        <v>25</v>
      </c>
      <c r="R7792" s="1" t="s">
        <v>12217</v>
      </c>
      <c r="S7792" s="1"/>
      <c r="T7792" s="1" t="s">
        <v>84</v>
      </c>
      <c r="U7792" s="1" t="s">
        <v>53</v>
      </c>
      <c r="V7792" t="s">
        <v>29</v>
      </c>
      <c r="W7792"/>
      <c r="X7792" t="s">
        <v>30</v>
      </c>
    </row>
    <row r="7793" spans="2:24">
      <c r="B7793" s="2" t="s">
        <v>12218</v>
      </c>
      <c r="C7793" s="1">
        <f>919745005002</f>
        <v>919745005002</v>
      </c>
      <c r="D7793" s="1"/>
      <c r="E7793" s="1"/>
      <c r="F7793" s="1"/>
      <c r="G7793" s="1" t="s">
        <v>1216</v>
      </c>
      <c r="H7793" s="1" t="s">
        <v>331</v>
      </c>
      <c r="I7793"/>
      <c r="J7793"/>
      <c r="K7793"/>
      <c r="L7793"/>
      <c r="M7793"/>
      <c r="N7793"/>
      <c r="O7793"/>
      <c r="Q7793" t="s">
        <v>25</v>
      </c>
      <c r="R7793" s="1" t="s">
        <v>12219</v>
      </c>
      <c r="S7793" s="1"/>
      <c r="T7793" s="1" t="s">
        <v>59</v>
      </c>
      <c r="U7793" s="1" t="s">
        <v>60</v>
      </c>
      <c r="V7793" t="s">
        <v>29</v>
      </c>
      <c r="W7793"/>
      <c r="X7793" t="s">
        <v>30</v>
      </c>
    </row>
    <row r="7794" spans="2:24">
      <c r="B7794" s="2" t="s">
        <v>12220</v>
      </c>
      <c r="C7794" s="1">
        <v>9920204599</v>
      </c>
      <c r="D7794" s="1"/>
      <c r="E7794" s="1"/>
      <c r="F7794" s="1"/>
      <c r="G7794" s="1" t="s">
        <v>45</v>
      </c>
      <c r="H7794" s="1" t="s">
        <v>331</v>
      </c>
      <c r="I7794"/>
      <c r="J7794"/>
      <c r="K7794"/>
      <c r="L7794"/>
      <c r="M7794"/>
      <c r="N7794"/>
      <c r="O7794"/>
      <c r="Q7794" t="s">
        <v>25</v>
      </c>
      <c r="R7794" s="1" t="s">
        <v>12221</v>
      </c>
      <c r="S7794" s="1"/>
      <c r="T7794" s="1" t="s">
        <v>457</v>
      </c>
      <c r="U7794" s="1" t="s">
        <v>33</v>
      </c>
      <c r="V7794" t="s">
        <v>29</v>
      </c>
      <c r="W7794"/>
      <c r="X7794" t="s">
        <v>30</v>
      </c>
    </row>
    <row r="7795" spans="2:24">
      <c r="B7795" s="2" t="s">
        <v>12222</v>
      </c>
      <c r="C7795" s="1">
        <f>919818588803</f>
        <v>919818588803</v>
      </c>
      <c r="D7795" s="1"/>
      <c r="E7795" s="1"/>
      <c r="F7795" s="1"/>
      <c r="G7795" s="1" t="s">
        <v>146</v>
      </c>
      <c r="H7795" s="1" t="s">
        <v>331</v>
      </c>
      <c r="I7795"/>
      <c r="J7795"/>
      <c r="K7795"/>
      <c r="L7795"/>
      <c r="M7795"/>
      <c r="N7795"/>
      <c r="O7795"/>
      <c r="Q7795" t="s">
        <v>25</v>
      </c>
      <c r="R7795" s="1" t="s">
        <v>12223</v>
      </c>
      <c r="S7795" s="1"/>
      <c r="T7795" s="1" t="s">
        <v>594</v>
      </c>
      <c r="U7795" s="1" t="s">
        <v>53</v>
      </c>
      <c r="V7795" t="s">
        <v>29</v>
      </c>
      <c r="W7795"/>
      <c r="X7795" t="s">
        <v>30</v>
      </c>
    </row>
    <row r="7796" spans="2:24">
      <c r="B7796" s="2" t="s">
        <v>12224</v>
      </c>
      <c r="C7796" s="1">
        <f>919075833177</f>
        <v>919075833177</v>
      </c>
      <c r="D7796" s="1"/>
      <c r="E7796" s="1"/>
      <c r="F7796" s="1"/>
      <c r="G7796" s="1" t="s">
        <v>146</v>
      </c>
      <c r="H7796" s="1" t="s">
        <v>331</v>
      </c>
      <c r="I7796"/>
      <c r="J7796"/>
      <c r="K7796"/>
      <c r="L7796"/>
      <c r="M7796"/>
      <c r="N7796"/>
      <c r="O7796"/>
      <c r="Q7796" t="s">
        <v>25</v>
      </c>
      <c r="R7796" s="1" t="s">
        <v>12225</v>
      </c>
      <c r="S7796" s="1"/>
      <c r="T7796" s="1" t="s">
        <v>12226</v>
      </c>
      <c r="U7796" s="1" t="s">
        <v>319</v>
      </c>
      <c r="V7796" t="s">
        <v>29</v>
      </c>
      <c r="W7796"/>
      <c r="X7796" t="s">
        <v>30</v>
      </c>
    </row>
    <row r="7797" spans="2:24">
      <c r="B7797" s="2" t="s">
        <v>12227</v>
      </c>
      <c r="C7797" s="1">
        <v>9899085710</v>
      </c>
      <c r="D7797" s="1"/>
      <c r="E7797" s="1"/>
      <c r="F7797" s="1"/>
      <c r="G7797" s="1" t="s">
        <v>45</v>
      </c>
      <c r="H7797" s="1" t="s">
        <v>510</v>
      </c>
      <c r="I7797"/>
      <c r="J7797"/>
      <c r="K7797"/>
      <c r="L7797"/>
      <c r="M7797"/>
      <c r="N7797"/>
      <c r="O7797"/>
      <c r="Q7797" t="s">
        <v>25</v>
      </c>
      <c r="R7797" s="1" t="s">
        <v>12228</v>
      </c>
      <c r="S7797" s="1"/>
      <c r="T7797" s="1" t="s">
        <v>73</v>
      </c>
      <c r="U7797" s="1" t="s">
        <v>53</v>
      </c>
      <c r="V7797" t="s">
        <v>29</v>
      </c>
      <c r="W7797"/>
      <c r="X7797" t="s">
        <v>30</v>
      </c>
    </row>
    <row r="7798" spans="2:24">
      <c r="B7798" s="2" t="s">
        <v>12229</v>
      </c>
      <c r="C7798" s="1">
        <f>919414510414</f>
        <v>919414510414</v>
      </c>
      <c r="D7798" s="1"/>
      <c r="E7798" s="1"/>
      <c r="F7798" s="1"/>
      <c r="G7798" s="1" t="s">
        <v>230</v>
      </c>
      <c r="H7798" s="1" t="s">
        <v>46</v>
      </c>
      <c r="I7798"/>
      <c r="J7798"/>
      <c r="K7798"/>
      <c r="L7798"/>
      <c r="M7798"/>
      <c r="N7798"/>
      <c r="O7798"/>
      <c r="Q7798" t="s">
        <v>25</v>
      </c>
      <c r="R7798" s="1" t="s">
        <v>12230</v>
      </c>
      <c r="S7798" s="1"/>
      <c r="T7798" s="1" t="s">
        <v>12231</v>
      </c>
      <c r="U7798" s="1" t="s">
        <v>43</v>
      </c>
      <c r="V7798" t="s">
        <v>29</v>
      </c>
      <c r="W7798"/>
      <c r="X7798" t="s">
        <v>30</v>
      </c>
    </row>
    <row r="7799" spans="2:24">
      <c r="B7799" s="2" t="s">
        <v>12232</v>
      </c>
      <c r="C7799" s="1">
        <f>918905602572</f>
        <v>918905602572</v>
      </c>
      <c r="D7799" s="1"/>
      <c r="E7799" s="1"/>
      <c r="F7799" s="1"/>
      <c r="G7799" s="1" t="s">
        <v>146</v>
      </c>
      <c r="H7799" s="1" t="s">
        <v>331</v>
      </c>
      <c r="I7799"/>
      <c r="J7799"/>
      <c r="K7799"/>
      <c r="L7799"/>
      <c r="M7799"/>
      <c r="N7799"/>
      <c r="O7799"/>
      <c r="Q7799" t="s">
        <v>25</v>
      </c>
      <c r="R7799" s="1" t="s">
        <v>12233</v>
      </c>
      <c r="S7799" s="1"/>
      <c r="T7799" s="1" t="s">
        <v>1151</v>
      </c>
      <c r="U7799" s="1" t="s">
        <v>43</v>
      </c>
      <c r="V7799" t="s">
        <v>29</v>
      </c>
      <c r="W7799"/>
      <c r="X7799" t="s">
        <v>30</v>
      </c>
    </row>
    <row r="7800" spans="2:24">
      <c r="B7800" s="2" t="s">
        <v>12234</v>
      </c>
      <c r="C7800" s="1">
        <v>8281780693</v>
      </c>
      <c r="D7800" s="1"/>
      <c r="E7800" s="1"/>
      <c r="F7800" s="1"/>
      <c r="G7800" s="1" t="s">
        <v>1216</v>
      </c>
      <c r="H7800" s="1" t="s">
        <v>46</v>
      </c>
      <c r="I7800"/>
      <c r="J7800"/>
      <c r="K7800"/>
      <c r="L7800"/>
      <c r="M7800"/>
      <c r="N7800"/>
      <c r="O7800"/>
      <c r="Q7800" t="s">
        <v>25</v>
      </c>
      <c r="R7800" s="1" t="s">
        <v>12235</v>
      </c>
      <c r="S7800" s="1"/>
      <c r="T7800" s="1" t="s">
        <v>59</v>
      </c>
      <c r="U7800" s="1" t="s">
        <v>60</v>
      </c>
      <c r="V7800" t="s">
        <v>29</v>
      </c>
      <c r="W7800"/>
      <c r="X7800" t="s">
        <v>30</v>
      </c>
    </row>
    <row r="7801" spans="2:24">
      <c r="B7801" s="2" t="s">
        <v>12236</v>
      </c>
      <c r="C7801" s="1">
        <f>919826199367</f>
        <v>919826199367</v>
      </c>
      <c r="D7801" s="1"/>
      <c r="E7801" s="1"/>
      <c r="F7801" s="1"/>
      <c r="G7801" s="1" t="s">
        <v>146</v>
      </c>
      <c r="H7801" s="1" t="s">
        <v>331</v>
      </c>
      <c r="I7801"/>
      <c r="J7801"/>
      <c r="K7801"/>
      <c r="L7801"/>
      <c r="M7801"/>
      <c r="N7801"/>
      <c r="O7801"/>
      <c r="Q7801" t="s">
        <v>25</v>
      </c>
      <c r="R7801" s="1"/>
      <c r="S7801" s="1"/>
      <c r="T7801" s="1" t="s">
        <v>1738</v>
      </c>
      <c r="U7801" s="1" t="s">
        <v>105</v>
      </c>
      <c r="V7801" t="s">
        <v>29</v>
      </c>
      <c r="W7801"/>
      <c r="X7801" t="s">
        <v>30</v>
      </c>
    </row>
    <row r="7802" spans="2:24">
      <c r="B7802" s="2" t="s">
        <v>12237</v>
      </c>
      <c r="C7802" s="1">
        <f>919672830996</f>
        <v>919672830996</v>
      </c>
      <c r="D7802" s="1"/>
      <c r="E7802" s="1"/>
      <c r="F7802" s="1"/>
      <c r="G7802" s="1" t="s">
        <v>146</v>
      </c>
      <c r="H7802" s="1" t="s">
        <v>331</v>
      </c>
      <c r="I7802"/>
      <c r="J7802"/>
      <c r="K7802"/>
      <c r="L7802"/>
      <c r="M7802"/>
      <c r="N7802"/>
      <c r="O7802"/>
      <c r="Q7802" t="s">
        <v>25</v>
      </c>
      <c r="R7802" s="1" t="s">
        <v>12238</v>
      </c>
      <c r="S7802" s="1"/>
      <c r="T7802" s="1" t="s">
        <v>42</v>
      </c>
      <c r="U7802" s="1" t="s">
        <v>43</v>
      </c>
      <c r="V7802" t="s">
        <v>29</v>
      </c>
      <c r="W7802"/>
      <c r="X7802" t="s">
        <v>30</v>
      </c>
    </row>
    <row r="7803" spans="2:24">
      <c r="B7803" s="2" t="s">
        <v>12239</v>
      </c>
      <c r="C7803" s="1">
        <f>918329412128</f>
        <v>918329412128</v>
      </c>
      <c r="D7803" s="1"/>
      <c r="E7803" s="1"/>
      <c r="F7803" s="1"/>
      <c r="G7803" s="1" t="s">
        <v>1216</v>
      </c>
      <c r="H7803" s="1" t="s">
        <v>46</v>
      </c>
      <c r="I7803"/>
      <c r="J7803"/>
      <c r="K7803"/>
      <c r="L7803"/>
      <c r="M7803"/>
      <c r="N7803"/>
      <c r="O7803"/>
      <c r="Q7803" t="s">
        <v>25</v>
      </c>
      <c r="R7803" s="1" t="s">
        <v>12240</v>
      </c>
      <c r="S7803" s="1"/>
      <c r="T7803" s="1" t="s">
        <v>142</v>
      </c>
      <c r="U7803" s="1" t="s">
        <v>33</v>
      </c>
      <c r="V7803" t="s">
        <v>29</v>
      </c>
      <c r="W7803"/>
      <c r="X7803" t="s">
        <v>30</v>
      </c>
    </row>
    <row r="7804" spans="2:24">
      <c r="B7804" s="2" t="s">
        <v>12241</v>
      </c>
      <c r="C7804" s="1">
        <f>919811588590</f>
        <v>919811588590</v>
      </c>
      <c r="D7804" s="1"/>
      <c r="E7804" s="1"/>
      <c r="F7804" s="1"/>
      <c r="G7804" s="1" t="s">
        <v>919</v>
      </c>
      <c r="H7804" s="1" t="s">
        <v>331</v>
      </c>
      <c r="I7804"/>
      <c r="J7804"/>
      <c r="K7804"/>
      <c r="L7804"/>
      <c r="M7804"/>
      <c r="N7804"/>
      <c r="O7804"/>
      <c r="Q7804" t="s">
        <v>25</v>
      </c>
      <c r="R7804" s="1" t="s">
        <v>12242</v>
      </c>
      <c r="S7804" s="1"/>
      <c r="T7804" s="1" t="s">
        <v>594</v>
      </c>
      <c r="U7804" s="1" t="s">
        <v>53</v>
      </c>
      <c r="V7804" t="s">
        <v>29</v>
      </c>
      <c r="W7804"/>
      <c r="X7804" t="s">
        <v>30</v>
      </c>
    </row>
    <row r="7805" spans="2:24">
      <c r="B7805" s="2" t="s">
        <v>12243</v>
      </c>
      <c r="C7805" s="1">
        <f>919540576836</f>
        <v>919540576836</v>
      </c>
      <c r="D7805" s="1"/>
      <c r="E7805" s="1"/>
      <c r="F7805" s="1"/>
      <c r="G7805" s="1" t="s">
        <v>45</v>
      </c>
      <c r="H7805" s="1" t="s">
        <v>46</v>
      </c>
      <c r="I7805"/>
      <c r="J7805"/>
      <c r="K7805"/>
      <c r="L7805"/>
      <c r="M7805"/>
      <c r="N7805"/>
      <c r="O7805"/>
      <c r="Q7805" t="s">
        <v>25</v>
      </c>
      <c r="R7805" s="1" t="s">
        <v>12244</v>
      </c>
      <c r="S7805" s="1"/>
      <c r="T7805" s="1" t="s">
        <v>73</v>
      </c>
      <c r="U7805" s="1" t="s">
        <v>53</v>
      </c>
      <c r="V7805" t="s">
        <v>29</v>
      </c>
      <c r="W7805"/>
      <c r="X7805" t="s">
        <v>30</v>
      </c>
    </row>
    <row r="7806" spans="2:24">
      <c r="B7806" s="2" t="s">
        <v>12245</v>
      </c>
      <c r="C7806" s="1">
        <f>919814001878</f>
        <v>919814001878</v>
      </c>
      <c r="D7806" s="1"/>
      <c r="E7806" s="1"/>
      <c r="F7806" s="1"/>
      <c r="G7806" s="1" t="s">
        <v>146</v>
      </c>
      <c r="H7806" s="1" t="s">
        <v>331</v>
      </c>
      <c r="I7806"/>
      <c r="J7806"/>
      <c r="K7806"/>
      <c r="L7806"/>
      <c r="M7806"/>
      <c r="N7806"/>
      <c r="O7806"/>
      <c r="Q7806" t="s">
        <v>25</v>
      </c>
      <c r="R7806" s="1" t="s">
        <v>12246</v>
      </c>
      <c r="S7806" s="1"/>
      <c r="T7806" s="1" t="s">
        <v>12247</v>
      </c>
      <c r="U7806" s="1" t="s">
        <v>90</v>
      </c>
      <c r="V7806" t="s">
        <v>29</v>
      </c>
      <c r="W7806"/>
      <c r="X7806" t="s">
        <v>30</v>
      </c>
    </row>
    <row r="7807" spans="2:24">
      <c r="B7807" s="2" t="s">
        <v>12248</v>
      </c>
      <c r="C7807" s="1">
        <f>919981718736</f>
        <v>919981718736</v>
      </c>
      <c r="D7807" s="1"/>
      <c r="E7807" s="1"/>
      <c r="F7807" s="1"/>
      <c r="G7807" s="1" t="s">
        <v>146</v>
      </c>
      <c r="H7807" s="1" t="s">
        <v>331</v>
      </c>
      <c r="I7807"/>
      <c r="J7807"/>
      <c r="K7807"/>
      <c r="L7807"/>
      <c r="M7807"/>
      <c r="N7807"/>
      <c r="O7807"/>
      <c r="Q7807" t="s">
        <v>25</v>
      </c>
      <c r="R7807" s="1" t="s">
        <v>12249</v>
      </c>
      <c r="S7807" s="1"/>
      <c r="T7807" s="1" t="s">
        <v>1106</v>
      </c>
      <c r="U7807" s="1" t="s">
        <v>105</v>
      </c>
      <c r="V7807" t="s">
        <v>29</v>
      </c>
      <c r="W7807"/>
      <c r="X7807" t="s">
        <v>30</v>
      </c>
    </row>
    <row r="7808" spans="2:24">
      <c r="B7808" s="2" t="s">
        <v>12250</v>
      </c>
      <c r="C7808" s="1">
        <v>9718278641</v>
      </c>
      <c r="D7808" s="1"/>
      <c r="E7808" s="1"/>
      <c r="F7808" s="1"/>
      <c r="G7808" s="1" t="s">
        <v>45</v>
      </c>
      <c r="H7808" s="1" t="s">
        <v>57</v>
      </c>
      <c r="I7808"/>
      <c r="J7808"/>
      <c r="K7808"/>
      <c r="L7808"/>
      <c r="M7808"/>
      <c r="N7808"/>
      <c r="O7808"/>
      <c r="Q7808" t="s">
        <v>25</v>
      </c>
      <c r="R7808" s="1" t="s">
        <v>12251</v>
      </c>
      <c r="S7808" s="1"/>
      <c r="T7808" s="1" t="s">
        <v>3520</v>
      </c>
      <c r="U7808" s="1" t="s">
        <v>28</v>
      </c>
      <c r="V7808" t="s">
        <v>29</v>
      </c>
      <c r="W7808"/>
      <c r="X7808" t="s">
        <v>30</v>
      </c>
    </row>
    <row r="7809" spans="2:24">
      <c r="B7809" s="2" t="s">
        <v>12252</v>
      </c>
      <c r="C7809" s="1">
        <v>9350949429</v>
      </c>
      <c r="D7809" s="1"/>
      <c r="E7809" s="1"/>
      <c r="F7809" s="1"/>
      <c r="G7809" s="1" t="s">
        <v>45</v>
      </c>
      <c r="H7809" s="1" t="s">
        <v>695</v>
      </c>
      <c r="I7809"/>
      <c r="J7809"/>
      <c r="K7809"/>
      <c r="L7809"/>
      <c r="M7809"/>
      <c r="N7809"/>
      <c r="O7809"/>
      <c r="Q7809" t="s">
        <v>25</v>
      </c>
      <c r="R7809" s="1" t="s">
        <v>12253</v>
      </c>
      <c r="S7809" s="1"/>
      <c r="T7809" s="1" t="s">
        <v>39</v>
      </c>
      <c r="U7809" s="1" t="s">
        <v>28</v>
      </c>
      <c r="V7809" t="s">
        <v>29</v>
      </c>
      <c r="W7809"/>
      <c r="X7809" t="s">
        <v>30</v>
      </c>
    </row>
    <row r="7810" spans="2:24">
      <c r="B7810" s="2" t="s">
        <v>12254</v>
      </c>
      <c r="C7810" s="1">
        <v>9926565144</v>
      </c>
      <c r="D7810" s="1"/>
      <c r="E7810" s="1"/>
      <c r="F7810" s="1"/>
      <c r="G7810" s="1" t="s">
        <v>45</v>
      </c>
      <c r="H7810" s="1" t="s">
        <v>331</v>
      </c>
      <c r="I7810"/>
      <c r="J7810"/>
      <c r="K7810"/>
      <c r="L7810"/>
      <c r="M7810"/>
      <c r="N7810"/>
      <c r="O7810"/>
      <c r="Q7810" t="s">
        <v>25</v>
      </c>
      <c r="R7810" s="1" t="s">
        <v>12255</v>
      </c>
      <c r="S7810" s="1"/>
      <c r="T7810" s="1" t="s">
        <v>110</v>
      </c>
      <c r="U7810" s="1" t="s">
        <v>105</v>
      </c>
      <c r="V7810" t="s">
        <v>29</v>
      </c>
      <c r="W7810"/>
      <c r="X7810" t="s">
        <v>30</v>
      </c>
    </row>
    <row r="7811" spans="2:24">
      <c r="B7811" s="2" t="s">
        <v>12256</v>
      </c>
      <c r="C7811" s="1">
        <f>919926863858</f>
        <v>919926863858</v>
      </c>
      <c r="D7811" s="1"/>
      <c r="E7811" s="1"/>
      <c r="F7811" s="1"/>
      <c r="G7811" s="1" t="s">
        <v>146</v>
      </c>
      <c r="H7811" s="1" t="s">
        <v>331</v>
      </c>
      <c r="I7811"/>
      <c r="J7811"/>
      <c r="K7811"/>
      <c r="L7811"/>
      <c r="M7811"/>
      <c r="N7811"/>
      <c r="O7811"/>
      <c r="Q7811" t="s">
        <v>25</v>
      </c>
      <c r="R7811" s="1" t="s">
        <v>12257</v>
      </c>
      <c r="S7811" s="1"/>
      <c r="T7811" s="1" t="s">
        <v>1106</v>
      </c>
      <c r="U7811" s="1" t="s">
        <v>105</v>
      </c>
      <c r="V7811" t="s">
        <v>29</v>
      </c>
      <c r="W7811"/>
      <c r="X7811" t="s">
        <v>30</v>
      </c>
    </row>
    <row r="7812" spans="2:24">
      <c r="B7812" s="2" t="s">
        <v>12258</v>
      </c>
      <c r="C7812" s="1">
        <f>919951403488</f>
        <v>919951403488</v>
      </c>
      <c r="D7812" s="1"/>
      <c r="E7812" s="1"/>
      <c r="F7812" s="1"/>
      <c r="G7812" s="1" t="s">
        <v>146</v>
      </c>
      <c r="H7812" s="1" t="s">
        <v>247</v>
      </c>
      <c r="I7812"/>
      <c r="J7812"/>
      <c r="K7812"/>
      <c r="L7812"/>
      <c r="M7812"/>
      <c r="N7812"/>
      <c r="O7812"/>
      <c r="Q7812" t="s">
        <v>25</v>
      </c>
      <c r="R7812" s="1" t="s">
        <v>12259</v>
      </c>
      <c r="S7812" s="1"/>
      <c r="T7812" s="1" t="s">
        <v>184</v>
      </c>
      <c r="U7812" s="1" t="s">
        <v>185</v>
      </c>
      <c r="V7812" t="s">
        <v>29</v>
      </c>
      <c r="W7812"/>
      <c r="X7812" t="s">
        <v>30</v>
      </c>
    </row>
    <row r="7813" spans="2:24">
      <c r="B7813" s="2" t="s">
        <v>12260</v>
      </c>
      <c r="C7813" s="1">
        <f>919958708311</f>
        <v>919958708311</v>
      </c>
      <c r="D7813" s="1"/>
      <c r="E7813" s="1"/>
      <c r="F7813" s="1"/>
      <c r="G7813" s="1" t="s">
        <v>45</v>
      </c>
      <c r="H7813" s="1" t="s">
        <v>46</v>
      </c>
      <c r="I7813"/>
      <c r="J7813"/>
      <c r="K7813"/>
      <c r="L7813"/>
      <c r="M7813"/>
      <c r="N7813"/>
      <c r="O7813"/>
      <c r="Q7813" t="s">
        <v>25</v>
      </c>
      <c r="R7813" s="1" t="s">
        <v>12261</v>
      </c>
      <c r="S7813" s="1"/>
      <c r="T7813" s="1" t="s">
        <v>423</v>
      </c>
      <c r="U7813" s="1" t="s">
        <v>28</v>
      </c>
      <c r="V7813" t="s">
        <v>29</v>
      </c>
      <c r="W7813"/>
      <c r="X7813" t="s">
        <v>30</v>
      </c>
    </row>
    <row r="7814" spans="2:24">
      <c r="B7814" s="2" t="s">
        <v>12262</v>
      </c>
      <c r="C7814" s="1">
        <f>918178019033</f>
        <v>918178019033</v>
      </c>
      <c r="D7814" s="1"/>
      <c r="E7814" s="1"/>
      <c r="F7814" s="1"/>
      <c r="G7814" s="1" t="s">
        <v>146</v>
      </c>
      <c r="H7814" s="1" t="s">
        <v>331</v>
      </c>
      <c r="I7814"/>
      <c r="J7814"/>
      <c r="K7814"/>
      <c r="L7814"/>
      <c r="M7814"/>
      <c r="N7814"/>
      <c r="O7814"/>
      <c r="Q7814" t="s">
        <v>25</v>
      </c>
      <c r="R7814" s="1" t="s">
        <v>12263</v>
      </c>
      <c r="S7814" s="1"/>
      <c r="T7814" s="1" t="s">
        <v>594</v>
      </c>
      <c r="U7814" s="1" t="s">
        <v>53</v>
      </c>
      <c r="V7814" t="s">
        <v>29</v>
      </c>
      <c r="W7814"/>
      <c r="X7814" t="s">
        <v>30</v>
      </c>
    </row>
    <row r="7815" spans="2:24">
      <c r="B7815" s="2" t="s">
        <v>12264</v>
      </c>
      <c r="C7815" s="1">
        <f>919555744433</f>
        <v>919555744433</v>
      </c>
      <c r="D7815" s="1"/>
      <c r="E7815" s="1"/>
      <c r="F7815" s="1"/>
      <c r="G7815" s="1" t="s">
        <v>915</v>
      </c>
      <c r="H7815" s="1" t="s">
        <v>57</v>
      </c>
      <c r="I7815"/>
      <c r="J7815"/>
      <c r="K7815"/>
      <c r="L7815"/>
      <c r="M7815"/>
      <c r="N7815"/>
      <c r="O7815"/>
      <c r="Q7815" t="s">
        <v>25</v>
      </c>
      <c r="R7815" s="1" t="s">
        <v>12265</v>
      </c>
      <c r="S7815" s="1"/>
      <c r="T7815" s="1" t="s">
        <v>594</v>
      </c>
      <c r="U7815" s="1" t="s">
        <v>53</v>
      </c>
      <c r="V7815" t="s">
        <v>29</v>
      </c>
      <c r="W7815"/>
      <c r="X7815" t="s">
        <v>30</v>
      </c>
    </row>
    <row r="7816" spans="2:24">
      <c r="B7816" s="2" t="s">
        <v>12266</v>
      </c>
      <c r="C7816" s="1">
        <f>918667795557</f>
        <v>918667795557</v>
      </c>
      <c r="D7816" s="1"/>
      <c r="E7816" s="1"/>
      <c r="F7816" s="1"/>
      <c r="G7816" s="1" t="s">
        <v>230</v>
      </c>
      <c r="H7816" s="1" t="s">
        <v>46</v>
      </c>
      <c r="I7816"/>
      <c r="J7816"/>
      <c r="K7816"/>
      <c r="L7816"/>
      <c r="M7816"/>
      <c r="N7816"/>
      <c r="O7816"/>
      <c r="Q7816" t="s">
        <v>25</v>
      </c>
      <c r="R7816" s="1"/>
      <c r="S7816" s="1"/>
      <c r="T7816" s="1" t="s">
        <v>7347</v>
      </c>
      <c r="U7816" s="1" t="s">
        <v>179</v>
      </c>
      <c r="V7816" t="s">
        <v>29</v>
      </c>
      <c r="W7816"/>
      <c r="X7816" t="s">
        <v>30</v>
      </c>
    </row>
    <row r="7817" spans="2:24">
      <c r="B7817" s="2" t="s">
        <v>12267</v>
      </c>
      <c r="C7817" s="1">
        <f>917385030542</f>
        <v>917385030542</v>
      </c>
      <c r="D7817" s="1"/>
      <c r="E7817" s="1"/>
      <c r="F7817" s="1"/>
      <c r="G7817" s="1" t="s">
        <v>45</v>
      </c>
      <c r="H7817" s="1" t="s">
        <v>331</v>
      </c>
      <c r="I7817"/>
      <c r="J7817"/>
      <c r="K7817"/>
      <c r="L7817"/>
      <c r="M7817"/>
      <c r="N7817"/>
      <c r="O7817"/>
      <c r="Q7817" t="s">
        <v>25</v>
      </c>
      <c r="R7817" s="1"/>
      <c r="S7817" s="1"/>
      <c r="T7817" s="1" t="s">
        <v>3792</v>
      </c>
      <c r="U7817" s="1" t="s">
        <v>33</v>
      </c>
      <c r="V7817" t="s">
        <v>29</v>
      </c>
      <c r="W7817"/>
      <c r="X7817" t="s">
        <v>30</v>
      </c>
    </row>
    <row r="7818" spans="2:24">
      <c r="B7818" s="2" t="s">
        <v>12268</v>
      </c>
      <c r="C7818" s="1">
        <f>918019806561</f>
        <v>918019806561</v>
      </c>
      <c r="D7818" s="1"/>
      <c r="E7818" s="1"/>
      <c r="F7818" s="1"/>
      <c r="G7818" s="1" t="s">
        <v>146</v>
      </c>
      <c r="H7818" s="1" t="s">
        <v>247</v>
      </c>
      <c r="I7818"/>
      <c r="J7818"/>
      <c r="K7818"/>
      <c r="L7818"/>
      <c r="M7818"/>
      <c r="N7818"/>
      <c r="O7818"/>
      <c r="Q7818" t="s">
        <v>25</v>
      </c>
      <c r="R7818" s="1" t="s">
        <v>12269</v>
      </c>
      <c r="S7818" s="1"/>
      <c r="T7818" s="1" t="s">
        <v>184</v>
      </c>
      <c r="U7818" s="1" t="s">
        <v>185</v>
      </c>
      <c r="V7818" t="s">
        <v>29</v>
      </c>
      <c r="W7818"/>
      <c r="X7818" t="s">
        <v>30</v>
      </c>
    </row>
    <row r="7819" spans="2:24">
      <c r="B7819" s="2" t="s">
        <v>12270</v>
      </c>
      <c r="C7819" s="1">
        <f>917034785683</f>
        <v>917034785683</v>
      </c>
      <c r="D7819" s="1"/>
      <c r="E7819" s="1"/>
      <c r="F7819" s="1"/>
      <c r="G7819" s="1" t="s">
        <v>146</v>
      </c>
      <c r="H7819" s="1" t="s">
        <v>247</v>
      </c>
      <c r="I7819"/>
      <c r="J7819"/>
      <c r="K7819"/>
      <c r="L7819"/>
      <c r="M7819"/>
      <c r="N7819"/>
      <c r="O7819"/>
      <c r="Q7819" t="s">
        <v>25</v>
      </c>
      <c r="R7819" s="1" t="s">
        <v>12271</v>
      </c>
      <c r="S7819" s="1"/>
      <c r="T7819" s="1" t="s">
        <v>59</v>
      </c>
      <c r="U7819" s="1" t="s">
        <v>60</v>
      </c>
      <c r="V7819" t="s">
        <v>29</v>
      </c>
      <c r="W7819"/>
      <c r="X7819" t="s">
        <v>30</v>
      </c>
    </row>
    <row r="7820" spans="2:24">
      <c r="B7820" s="2" t="s">
        <v>12272</v>
      </c>
      <c r="C7820" s="1">
        <f>919744505164</f>
        <v>919744505164</v>
      </c>
      <c r="D7820" s="1"/>
      <c r="E7820" s="1"/>
      <c r="F7820" s="1"/>
      <c r="G7820" s="1" t="s">
        <v>146</v>
      </c>
      <c r="H7820" s="1" t="s">
        <v>331</v>
      </c>
      <c r="I7820"/>
      <c r="J7820"/>
      <c r="K7820"/>
      <c r="L7820"/>
      <c r="M7820"/>
      <c r="N7820"/>
      <c r="O7820"/>
      <c r="Q7820" t="s">
        <v>25</v>
      </c>
      <c r="R7820" s="1" t="s">
        <v>12273</v>
      </c>
      <c r="S7820" s="1"/>
      <c r="T7820" s="1" t="s">
        <v>59</v>
      </c>
      <c r="U7820" s="1" t="s">
        <v>60</v>
      </c>
      <c r="V7820" t="s">
        <v>29</v>
      </c>
      <c r="W7820"/>
      <c r="X7820" t="s">
        <v>30</v>
      </c>
    </row>
    <row r="7821" spans="2:24">
      <c r="B7821" s="2" t="s">
        <v>12274</v>
      </c>
      <c r="C7821" s="1">
        <f>918652058274</f>
        <v>918652058274</v>
      </c>
      <c r="D7821" s="1"/>
      <c r="E7821" s="1"/>
      <c r="F7821" s="1"/>
      <c r="G7821" s="1" t="s">
        <v>45</v>
      </c>
      <c r="H7821" s="1" t="s">
        <v>247</v>
      </c>
      <c r="I7821"/>
      <c r="J7821"/>
      <c r="K7821"/>
      <c r="L7821"/>
      <c r="M7821"/>
      <c r="N7821"/>
      <c r="O7821"/>
      <c r="Q7821" t="s">
        <v>25</v>
      </c>
      <c r="R7821" s="1" t="s">
        <v>12275</v>
      </c>
      <c r="S7821" s="1"/>
      <c r="T7821" s="1" t="s">
        <v>211</v>
      </c>
      <c r="U7821" s="1" t="s">
        <v>33</v>
      </c>
      <c r="V7821" t="s">
        <v>29</v>
      </c>
      <c r="W7821"/>
      <c r="X7821" t="s">
        <v>30</v>
      </c>
    </row>
    <row r="7822" spans="2:24">
      <c r="B7822" s="2" t="s">
        <v>12276</v>
      </c>
      <c r="C7822" s="1">
        <f>919422470789</f>
        <v>919422470789</v>
      </c>
      <c r="D7822" s="1"/>
      <c r="E7822" s="1"/>
      <c r="F7822" s="1"/>
      <c r="G7822" s="1" t="s">
        <v>230</v>
      </c>
      <c r="H7822" s="1" t="s">
        <v>46</v>
      </c>
      <c r="I7822"/>
      <c r="J7822"/>
      <c r="K7822"/>
      <c r="L7822"/>
      <c r="M7822"/>
      <c r="N7822"/>
      <c r="O7822"/>
      <c r="Q7822" t="s">
        <v>25</v>
      </c>
      <c r="R7822" s="1" t="s">
        <v>12277</v>
      </c>
      <c r="S7822" s="1"/>
      <c r="T7822" s="1" t="s">
        <v>483</v>
      </c>
      <c r="U7822" s="1" t="s">
        <v>33</v>
      </c>
      <c r="V7822" t="s">
        <v>29</v>
      </c>
      <c r="W7822"/>
      <c r="X7822" t="s">
        <v>30</v>
      </c>
    </row>
    <row r="7823" spans="2:24">
      <c r="B7823" s="2" t="s">
        <v>12278</v>
      </c>
      <c r="C7823" s="1">
        <v>8527074935</v>
      </c>
      <c r="D7823" s="1"/>
      <c r="E7823" s="1"/>
      <c r="F7823" s="1"/>
      <c r="G7823" s="1" t="s">
        <v>45</v>
      </c>
      <c r="H7823" s="1" t="s">
        <v>46</v>
      </c>
      <c r="I7823"/>
      <c r="J7823"/>
      <c r="K7823"/>
      <c r="L7823"/>
      <c r="M7823"/>
      <c r="N7823"/>
      <c r="O7823"/>
      <c r="Q7823" t="s">
        <v>25</v>
      </c>
      <c r="R7823" s="1" t="s">
        <v>12279</v>
      </c>
      <c r="S7823" s="1"/>
      <c r="T7823" s="1" t="s">
        <v>594</v>
      </c>
      <c r="U7823" s="1" t="s">
        <v>53</v>
      </c>
      <c r="V7823" t="s">
        <v>29</v>
      </c>
      <c r="W7823"/>
      <c r="X7823" t="s">
        <v>30</v>
      </c>
    </row>
    <row r="7824" spans="2:24">
      <c r="B7824" s="2" t="s">
        <v>12280</v>
      </c>
      <c r="C7824" s="1">
        <f>919873402145</f>
        <v>919873402145</v>
      </c>
      <c r="D7824" s="1"/>
      <c r="E7824" s="1"/>
      <c r="F7824" s="1"/>
      <c r="G7824" s="1" t="s">
        <v>45</v>
      </c>
      <c r="H7824" s="1" t="s">
        <v>46</v>
      </c>
      <c r="I7824"/>
      <c r="J7824"/>
      <c r="K7824"/>
      <c r="L7824"/>
      <c r="M7824"/>
      <c r="N7824"/>
      <c r="O7824"/>
      <c r="Q7824" t="s">
        <v>25</v>
      </c>
      <c r="R7824" s="1" t="s">
        <v>12281</v>
      </c>
      <c r="S7824" s="1"/>
      <c r="T7824" s="1" t="s">
        <v>660</v>
      </c>
      <c r="U7824" s="1" t="s">
        <v>53</v>
      </c>
      <c r="V7824" t="s">
        <v>29</v>
      </c>
      <c r="W7824"/>
      <c r="X7824" t="s">
        <v>30</v>
      </c>
    </row>
    <row r="7825" spans="2:24">
      <c r="B7825" s="2" t="s">
        <v>12282</v>
      </c>
      <c r="C7825" s="1">
        <f>919755527885</f>
        <v>919755527885</v>
      </c>
      <c r="D7825" s="1"/>
      <c r="E7825" s="1"/>
      <c r="F7825" s="1"/>
      <c r="G7825" s="1" t="s">
        <v>45</v>
      </c>
      <c r="H7825" s="1" t="s">
        <v>331</v>
      </c>
      <c r="I7825"/>
      <c r="J7825"/>
      <c r="K7825"/>
      <c r="L7825"/>
      <c r="M7825"/>
      <c r="N7825"/>
      <c r="O7825"/>
      <c r="Q7825" t="s">
        <v>25</v>
      </c>
      <c r="R7825" s="1" t="s">
        <v>12283</v>
      </c>
      <c r="S7825" s="1"/>
      <c r="T7825" s="1" t="s">
        <v>2498</v>
      </c>
      <c r="U7825" s="1" t="s">
        <v>105</v>
      </c>
      <c r="V7825" t="s">
        <v>29</v>
      </c>
      <c r="W7825"/>
      <c r="X7825" t="s">
        <v>30</v>
      </c>
    </row>
    <row r="7826" spans="2:24">
      <c r="B7826" s="2" t="s">
        <v>12284</v>
      </c>
      <c r="C7826" s="1">
        <f>919910370546</f>
        <v>919910370546</v>
      </c>
      <c r="D7826" s="1"/>
      <c r="E7826" s="1"/>
      <c r="F7826" s="1"/>
      <c r="G7826" s="1" t="s">
        <v>45</v>
      </c>
      <c r="H7826" s="1" t="s">
        <v>46</v>
      </c>
      <c r="I7826"/>
      <c r="J7826"/>
      <c r="K7826"/>
      <c r="L7826"/>
      <c r="M7826"/>
      <c r="N7826"/>
      <c r="O7826"/>
      <c r="Q7826" t="s">
        <v>25</v>
      </c>
      <c r="R7826" s="1" t="s">
        <v>12285</v>
      </c>
      <c r="S7826" s="1"/>
      <c r="T7826" s="1" t="s">
        <v>39</v>
      </c>
      <c r="U7826" s="1" t="s">
        <v>28</v>
      </c>
      <c r="V7826" t="s">
        <v>29</v>
      </c>
      <c r="W7826"/>
      <c r="X7826" t="s">
        <v>30</v>
      </c>
    </row>
    <row r="7827" spans="2:24">
      <c r="B7827" s="2" t="s">
        <v>12286</v>
      </c>
      <c r="C7827" s="1">
        <f>919347296644</f>
        <v>919347296644</v>
      </c>
      <c r="D7827" s="1"/>
      <c r="E7827" s="1"/>
      <c r="F7827" s="1"/>
      <c r="G7827" s="1" t="s">
        <v>146</v>
      </c>
      <c r="H7827" s="1" t="s">
        <v>247</v>
      </c>
      <c r="I7827"/>
      <c r="J7827"/>
      <c r="K7827"/>
      <c r="L7827"/>
      <c r="M7827"/>
      <c r="N7827"/>
      <c r="O7827"/>
      <c r="Q7827" t="s">
        <v>25</v>
      </c>
      <c r="R7827" s="1" t="s">
        <v>12287</v>
      </c>
      <c r="S7827" s="1"/>
      <c r="T7827" s="1" t="s">
        <v>184</v>
      </c>
      <c r="U7827" s="1" t="s">
        <v>185</v>
      </c>
      <c r="V7827" t="s">
        <v>29</v>
      </c>
      <c r="W7827"/>
      <c r="X7827" t="s">
        <v>30</v>
      </c>
    </row>
    <row r="7828" spans="2:24">
      <c r="B7828" s="2" t="s">
        <v>12288</v>
      </c>
      <c r="C7828" s="1">
        <f>917799663208</f>
        <v>917799663208</v>
      </c>
      <c r="D7828" s="1"/>
      <c r="E7828" s="1"/>
      <c r="F7828" s="1"/>
      <c r="G7828" s="1" t="s">
        <v>146</v>
      </c>
      <c r="H7828" s="1" t="s">
        <v>247</v>
      </c>
      <c r="I7828"/>
      <c r="J7828"/>
      <c r="K7828"/>
      <c r="L7828"/>
      <c r="M7828"/>
      <c r="N7828"/>
      <c r="O7828"/>
      <c r="Q7828" t="s">
        <v>25</v>
      </c>
      <c r="R7828" s="1" t="s">
        <v>12289</v>
      </c>
      <c r="S7828" s="1"/>
      <c r="T7828" s="1" t="s">
        <v>184</v>
      </c>
      <c r="U7828" s="1" t="s">
        <v>185</v>
      </c>
      <c r="V7828" t="s">
        <v>29</v>
      </c>
      <c r="W7828"/>
      <c r="X7828" t="s">
        <v>30</v>
      </c>
    </row>
    <row r="7829" spans="2:24">
      <c r="B7829" s="2" t="s">
        <v>12290</v>
      </c>
      <c r="C7829" s="1">
        <f>919981064035</f>
        <v>919981064035</v>
      </c>
      <c r="D7829" s="1"/>
      <c r="E7829" s="1"/>
      <c r="F7829" s="1"/>
      <c r="G7829" s="1" t="s">
        <v>146</v>
      </c>
      <c r="H7829" s="1" t="s">
        <v>331</v>
      </c>
      <c r="I7829"/>
      <c r="J7829"/>
      <c r="K7829"/>
      <c r="L7829"/>
      <c r="M7829"/>
      <c r="N7829"/>
      <c r="O7829"/>
      <c r="Q7829" t="s">
        <v>25</v>
      </c>
      <c r="R7829" s="1" t="s">
        <v>12291</v>
      </c>
      <c r="S7829" s="1"/>
      <c r="T7829" s="1" t="s">
        <v>1836</v>
      </c>
      <c r="U7829" s="1" t="s">
        <v>105</v>
      </c>
      <c r="V7829" t="s">
        <v>29</v>
      </c>
      <c r="W7829"/>
      <c r="X7829" t="s">
        <v>30</v>
      </c>
    </row>
    <row r="7830" spans="2:24">
      <c r="B7830" s="2" t="s">
        <v>12292</v>
      </c>
      <c r="C7830" s="1">
        <f>917007869065</f>
        <v>917007869065</v>
      </c>
      <c r="D7830" s="1"/>
      <c r="E7830" s="1"/>
      <c r="F7830" s="1"/>
      <c r="G7830" s="1" t="s">
        <v>45</v>
      </c>
      <c r="H7830" s="1" t="s">
        <v>46</v>
      </c>
      <c r="I7830"/>
      <c r="J7830"/>
      <c r="K7830"/>
      <c r="L7830"/>
      <c r="M7830"/>
      <c r="N7830"/>
      <c r="O7830"/>
      <c r="Q7830" t="s">
        <v>25</v>
      </c>
      <c r="R7830" s="1" t="s">
        <v>12293</v>
      </c>
      <c r="S7830" s="1"/>
      <c r="T7830" s="1" t="s">
        <v>12294</v>
      </c>
      <c r="U7830" s="1" t="s">
        <v>28</v>
      </c>
      <c r="V7830" t="s">
        <v>29</v>
      </c>
      <c r="W7830"/>
      <c r="X7830" t="s">
        <v>30</v>
      </c>
    </row>
    <row r="7831" spans="2:24">
      <c r="B7831" s="2" t="s">
        <v>12295</v>
      </c>
      <c r="C7831" s="1">
        <f>919586767374</f>
        <v>919586767374</v>
      </c>
      <c r="D7831" s="1"/>
      <c r="E7831" s="1"/>
      <c r="F7831" s="1"/>
      <c r="G7831" s="1" t="s">
        <v>45</v>
      </c>
      <c r="H7831" s="1" t="s">
        <v>331</v>
      </c>
      <c r="I7831"/>
      <c r="J7831"/>
      <c r="K7831"/>
      <c r="L7831"/>
      <c r="M7831"/>
      <c r="N7831"/>
      <c r="O7831"/>
      <c r="Q7831" t="s">
        <v>25</v>
      </c>
      <c r="R7831" s="1" t="s">
        <v>12296</v>
      </c>
      <c r="S7831" s="1"/>
      <c r="T7831" s="1" t="s">
        <v>12297</v>
      </c>
      <c r="U7831" s="1" t="s">
        <v>116</v>
      </c>
      <c r="V7831" t="s">
        <v>29</v>
      </c>
      <c r="W7831"/>
      <c r="X7831" t="s">
        <v>30</v>
      </c>
    </row>
    <row r="7832" spans="2:24">
      <c r="B7832" s="2" t="s">
        <v>12298</v>
      </c>
      <c r="C7832" s="1">
        <f>918971676670</f>
        <v>918971676670</v>
      </c>
      <c r="D7832" s="1"/>
      <c r="E7832" s="1"/>
      <c r="F7832" s="1"/>
      <c r="G7832" s="1" t="s">
        <v>146</v>
      </c>
      <c r="H7832" s="1" t="s">
        <v>331</v>
      </c>
      <c r="I7832"/>
      <c r="J7832"/>
      <c r="K7832"/>
      <c r="L7832"/>
      <c r="M7832"/>
      <c r="N7832"/>
      <c r="O7832"/>
      <c r="Q7832" t="s">
        <v>25</v>
      </c>
      <c r="R7832" s="1" t="s">
        <v>12299</v>
      </c>
      <c r="S7832" s="1"/>
      <c r="T7832" s="1" t="s">
        <v>184</v>
      </c>
      <c r="U7832" s="1" t="s">
        <v>185</v>
      </c>
      <c r="V7832" t="s">
        <v>29</v>
      </c>
      <c r="W7832"/>
      <c r="X7832" t="s">
        <v>30</v>
      </c>
    </row>
    <row r="7833" spans="2:24">
      <c r="B7833" s="2" t="s">
        <v>12300</v>
      </c>
      <c r="C7833" s="1">
        <f>918826567122</f>
        <v>918826567122</v>
      </c>
      <c r="D7833" s="1"/>
      <c r="E7833" s="1"/>
      <c r="F7833" s="1"/>
      <c r="G7833" s="1" t="s">
        <v>45</v>
      </c>
      <c r="H7833" s="1" t="s">
        <v>46</v>
      </c>
      <c r="I7833"/>
      <c r="J7833"/>
      <c r="K7833"/>
      <c r="L7833"/>
      <c r="M7833"/>
      <c r="N7833"/>
      <c r="O7833"/>
      <c r="Q7833" t="s">
        <v>25</v>
      </c>
      <c r="R7833" s="1" t="s">
        <v>12301</v>
      </c>
      <c r="S7833" s="1"/>
      <c r="T7833" s="1" t="s">
        <v>594</v>
      </c>
      <c r="U7833" s="1" t="s">
        <v>53</v>
      </c>
      <c r="V7833" t="s">
        <v>29</v>
      </c>
      <c r="W7833"/>
      <c r="X7833" t="s">
        <v>30</v>
      </c>
    </row>
    <row r="7834" spans="2:24">
      <c r="B7834" s="2" t="s">
        <v>12302</v>
      </c>
      <c r="C7834" s="1">
        <f>919843750534</f>
        <v>919843750534</v>
      </c>
      <c r="D7834" s="1"/>
      <c r="E7834" s="1"/>
      <c r="F7834" s="1"/>
      <c r="G7834" s="1" t="s">
        <v>230</v>
      </c>
      <c r="H7834" s="1" t="s">
        <v>46</v>
      </c>
      <c r="I7834"/>
      <c r="J7834"/>
      <c r="K7834"/>
      <c r="L7834"/>
      <c r="M7834"/>
      <c r="N7834"/>
      <c r="O7834"/>
      <c r="Q7834" t="s">
        <v>25</v>
      </c>
      <c r="R7834" s="1"/>
      <c r="S7834" s="1"/>
      <c r="T7834" s="1" t="s">
        <v>1225</v>
      </c>
      <c r="U7834" s="1" t="s">
        <v>179</v>
      </c>
      <c r="V7834" t="s">
        <v>29</v>
      </c>
      <c r="W7834"/>
      <c r="X7834" t="s">
        <v>30</v>
      </c>
    </row>
    <row r="7835" spans="2:24">
      <c r="B7835" s="2" t="s">
        <v>12303</v>
      </c>
      <c r="C7835" s="1">
        <f>919742949477</f>
        <v>919742949477</v>
      </c>
      <c r="D7835" s="1"/>
      <c r="E7835" s="1"/>
      <c r="F7835" s="1"/>
      <c r="G7835" s="1" t="s">
        <v>230</v>
      </c>
      <c r="H7835" s="1" t="s">
        <v>46</v>
      </c>
      <c r="I7835"/>
      <c r="J7835"/>
      <c r="K7835"/>
      <c r="L7835"/>
      <c r="M7835"/>
      <c r="N7835"/>
      <c r="O7835"/>
      <c r="Q7835" t="s">
        <v>25</v>
      </c>
      <c r="R7835" s="1" t="s">
        <v>12304</v>
      </c>
      <c r="S7835" s="1"/>
      <c r="T7835" s="1" t="s">
        <v>631</v>
      </c>
      <c r="U7835" s="1" t="s">
        <v>102</v>
      </c>
      <c r="V7835" t="s">
        <v>29</v>
      </c>
      <c r="W7835"/>
      <c r="X7835" t="s">
        <v>30</v>
      </c>
    </row>
    <row r="7836" spans="2:24">
      <c r="B7836" s="2" t="s">
        <v>12305</v>
      </c>
      <c r="C7836" s="1">
        <f>917389260504</f>
        <v>917389260504</v>
      </c>
      <c r="D7836" s="1"/>
      <c r="E7836" s="1"/>
      <c r="F7836" s="1"/>
      <c r="G7836" s="1" t="s">
        <v>146</v>
      </c>
      <c r="H7836" s="1" t="s">
        <v>331</v>
      </c>
      <c r="I7836"/>
      <c r="J7836"/>
      <c r="K7836"/>
      <c r="L7836"/>
      <c r="M7836"/>
      <c r="N7836"/>
      <c r="O7836"/>
      <c r="Q7836" t="s">
        <v>25</v>
      </c>
      <c r="R7836" s="1" t="s">
        <v>12306</v>
      </c>
      <c r="S7836" s="1"/>
      <c r="T7836" s="1" t="s">
        <v>1106</v>
      </c>
      <c r="U7836" s="1" t="s">
        <v>105</v>
      </c>
      <c r="V7836" t="s">
        <v>29</v>
      </c>
      <c r="W7836"/>
      <c r="X7836" t="s">
        <v>30</v>
      </c>
    </row>
    <row r="7837" spans="2:24">
      <c r="B7837" s="2" t="s">
        <v>12307</v>
      </c>
      <c r="C7837" s="1">
        <v>9425214627</v>
      </c>
      <c r="D7837" s="1"/>
      <c r="E7837" s="1"/>
      <c r="F7837" s="1"/>
      <c r="G7837" s="1" t="s">
        <v>146</v>
      </c>
      <c r="H7837" s="1" t="s">
        <v>331</v>
      </c>
      <c r="I7837"/>
      <c r="J7837"/>
      <c r="K7837"/>
      <c r="L7837"/>
      <c r="M7837"/>
      <c r="N7837"/>
      <c r="O7837"/>
      <c r="Q7837" t="s">
        <v>25</v>
      </c>
      <c r="R7837" s="1" t="s">
        <v>12308</v>
      </c>
      <c r="S7837" s="1"/>
      <c r="T7837" s="1" t="s">
        <v>12309</v>
      </c>
      <c r="U7837" s="1" t="s">
        <v>350</v>
      </c>
      <c r="V7837" t="s">
        <v>29</v>
      </c>
      <c r="W7837"/>
      <c r="X7837" t="s">
        <v>30</v>
      </c>
    </row>
    <row r="7838" spans="2:24">
      <c r="B7838" s="2" t="s">
        <v>12310</v>
      </c>
      <c r="C7838" s="1">
        <f>919871913115</f>
        <v>919871913115</v>
      </c>
      <c r="D7838" s="1"/>
      <c r="E7838" s="1"/>
      <c r="F7838" s="1"/>
      <c r="G7838" s="1" t="s">
        <v>2644</v>
      </c>
      <c r="H7838" s="1" t="s">
        <v>57</v>
      </c>
      <c r="I7838"/>
      <c r="J7838"/>
      <c r="K7838"/>
      <c r="L7838"/>
      <c r="M7838"/>
      <c r="N7838"/>
      <c r="O7838"/>
      <c r="Q7838" t="s">
        <v>25</v>
      </c>
      <c r="R7838" s="1" t="s">
        <v>12311</v>
      </c>
      <c r="S7838" s="1"/>
      <c r="T7838" s="1" t="s">
        <v>301</v>
      </c>
      <c r="U7838" s="1" t="s">
        <v>53</v>
      </c>
      <c r="V7838" t="s">
        <v>29</v>
      </c>
      <c r="W7838"/>
      <c r="X7838" t="s">
        <v>30</v>
      </c>
    </row>
    <row r="7839" spans="2:24">
      <c r="B7839" s="2" t="s">
        <v>12312</v>
      </c>
      <c r="C7839" s="1">
        <f>919381263650</f>
        <v>919381263650</v>
      </c>
      <c r="D7839" s="1"/>
      <c r="E7839" s="1"/>
      <c r="F7839" s="1"/>
      <c r="G7839" s="1" t="s">
        <v>146</v>
      </c>
      <c r="H7839" s="1" t="s">
        <v>247</v>
      </c>
      <c r="I7839"/>
      <c r="J7839"/>
      <c r="K7839"/>
      <c r="L7839"/>
      <c r="M7839"/>
      <c r="N7839"/>
      <c r="O7839"/>
      <c r="Q7839" t="s">
        <v>25</v>
      </c>
      <c r="R7839" s="1" t="s">
        <v>12313</v>
      </c>
      <c r="S7839" s="1"/>
      <c r="T7839" s="1" t="s">
        <v>184</v>
      </c>
      <c r="U7839" s="1" t="s">
        <v>185</v>
      </c>
      <c r="V7839" t="s">
        <v>29</v>
      </c>
      <c r="W7839"/>
      <c r="X7839" t="s">
        <v>30</v>
      </c>
    </row>
    <row r="7840" spans="2:24">
      <c r="B7840" s="2" t="s">
        <v>12314</v>
      </c>
      <c r="C7840" s="1">
        <f>917892252960</f>
        <v>917892252960</v>
      </c>
      <c r="D7840" s="1"/>
      <c r="E7840" s="1"/>
      <c r="F7840" s="1"/>
      <c r="G7840" s="1" t="s">
        <v>45</v>
      </c>
      <c r="H7840" s="1" t="s">
        <v>331</v>
      </c>
      <c r="I7840"/>
      <c r="J7840"/>
      <c r="K7840"/>
      <c r="L7840"/>
      <c r="M7840"/>
      <c r="N7840"/>
      <c r="O7840"/>
      <c r="Q7840" t="s">
        <v>25</v>
      </c>
      <c r="R7840" s="1" t="s">
        <v>12315</v>
      </c>
      <c r="S7840" s="1"/>
      <c r="T7840" s="1" t="s">
        <v>631</v>
      </c>
      <c r="U7840" s="1" t="s">
        <v>102</v>
      </c>
      <c r="V7840" t="s">
        <v>29</v>
      </c>
      <c r="W7840"/>
      <c r="X7840" t="s">
        <v>30</v>
      </c>
    </row>
    <row r="7841" spans="2:24">
      <c r="B7841" s="2" t="s">
        <v>12316</v>
      </c>
      <c r="C7841" s="1">
        <f>919924222212</f>
        <v>919924222212</v>
      </c>
      <c r="D7841" s="1"/>
      <c r="E7841" s="1"/>
      <c r="F7841" s="1"/>
      <c r="G7841" s="1" t="s">
        <v>230</v>
      </c>
      <c r="H7841" s="1" t="s">
        <v>46</v>
      </c>
      <c r="I7841"/>
      <c r="J7841"/>
      <c r="K7841"/>
      <c r="L7841"/>
      <c r="M7841"/>
      <c r="N7841"/>
      <c r="O7841"/>
      <c r="Q7841" t="s">
        <v>25</v>
      </c>
      <c r="R7841" s="1" t="s">
        <v>12317</v>
      </c>
      <c r="S7841" s="1"/>
      <c r="T7841" s="1" t="s">
        <v>118</v>
      </c>
      <c r="U7841" s="1" t="s">
        <v>116</v>
      </c>
      <c r="V7841" t="s">
        <v>29</v>
      </c>
      <c r="W7841"/>
      <c r="X7841" t="s">
        <v>30</v>
      </c>
    </row>
    <row r="7842" spans="2:24">
      <c r="B7842" s="2" t="s">
        <v>12318</v>
      </c>
      <c r="C7842" s="1">
        <f>919994550717</f>
        <v>919994550717</v>
      </c>
      <c r="D7842" s="1"/>
      <c r="E7842" s="1"/>
      <c r="F7842" s="1"/>
      <c r="G7842" s="1" t="s">
        <v>45</v>
      </c>
      <c r="H7842" s="1" t="s">
        <v>247</v>
      </c>
      <c r="I7842"/>
      <c r="J7842"/>
      <c r="K7842"/>
      <c r="L7842"/>
      <c r="M7842"/>
      <c r="N7842"/>
      <c r="O7842"/>
      <c r="Q7842" t="s">
        <v>25</v>
      </c>
      <c r="R7842" s="1" t="s">
        <v>12319</v>
      </c>
      <c r="S7842" s="1"/>
      <c r="T7842" s="1" t="s">
        <v>784</v>
      </c>
      <c r="U7842" s="1" t="s">
        <v>179</v>
      </c>
      <c r="V7842" t="s">
        <v>29</v>
      </c>
      <c r="W7842"/>
      <c r="X7842" t="s">
        <v>30</v>
      </c>
    </row>
    <row r="7843" spans="2:24">
      <c r="B7843" s="2" t="s">
        <v>12320</v>
      </c>
      <c r="C7843" s="1">
        <f>919015866661</f>
        <v>919015866661</v>
      </c>
      <c r="D7843" s="1"/>
      <c r="E7843" s="1"/>
      <c r="F7843" s="1"/>
      <c r="G7843" s="1" t="s">
        <v>2644</v>
      </c>
      <c r="H7843" s="1" t="s">
        <v>57</v>
      </c>
      <c r="I7843"/>
      <c r="J7843"/>
      <c r="K7843"/>
      <c r="L7843"/>
      <c r="M7843"/>
      <c r="N7843"/>
      <c r="O7843"/>
      <c r="Q7843" t="s">
        <v>25</v>
      </c>
      <c r="R7843" s="1" t="s">
        <v>12321</v>
      </c>
      <c r="S7843" s="1"/>
      <c r="T7843" s="1" t="s">
        <v>84</v>
      </c>
      <c r="U7843" s="1" t="s">
        <v>53</v>
      </c>
      <c r="V7843" t="s">
        <v>29</v>
      </c>
      <c r="W7843"/>
      <c r="X7843" t="s">
        <v>30</v>
      </c>
    </row>
    <row r="7844" spans="2:24">
      <c r="B7844" s="2" t="s">
        <v>12322</v>
      </c>
      <c r="C7844" s="1">
        <f>919131493697</f>
        <v>919131493697</v>
      </c>
      <c r="D7844" s="1"/>
      <c r="E7844" s="1"/>
      <c r="F7844" s="1"/>
      <c r="G7844" s="1" t="s">
        <v>2644</v>
      </c>
      <c r="H7844" s="1" t="s">
        <v>57</v>
      </c>
      <c r="I7844"/>
      <c r="J7844"/>
      <c r="K7844"/>
      <c r="L7844"/>
      <c r="M7844"/>
      <c r="N7844"/>
      <c r="O7844"/>
      <c r="Q7844" t="s">
        <v>25</v>
      </c>
      <c r="R7844" s="1" t="s">
        <v>12323</v>
      </c>
      <c r="S7844" s="1"/>
      <c r="T7844" s="1" t="s">
        <v>2585</v>
      </c>
      <c r="U7844" s="1" t="s">
        <v>105</v>
      </c>
      <c r="V7844" t="s">
        <v>29</v>
      </c>
      <c r="W7844"/>
      <c r="X7844" t="s">
        <v>30</v>
      </c>
    </row>
    <row r="7845" spans="2:24">
      <c r="B7845" s="2" t="s">
        <v>12324</v>
      </c>
      <c r="C7845" s="1">
        <f>919428530420</f>
        <v>919428530420</v>
      </c>
      <c r="D7845" s="1"/>
      <c r="E7845" s="1"/>
      <c r="F7845" s="1"/>
      <c r="G7845" s="1" t="s">
        <v>45</v>
      </c>
      <c r="H7845" s="1" t="s">
        <v>46</v>
      </c>
      <c r="I7845"/>
      <c r="J7845"/>
      <c r="K7845"/>
      <c r="L7845"/>
      <c r="M7845"/>
      <c r="N7845"/>
      <c r="O7845"/>
      <c r="Q7845" t="s">
        <v>25</v>
      </c>
      <c r="R7845" s="1" t="s">
        <v>12325</v>
      </c>
      <c r="S7845" s="1"/>
      <c r="T7845" s="1" t="s">
        <v>12326</v>
      </c>
      <c r="U7845" s="1" t="s">
        <v>116</v>
      </c>
      <c r="V7845" t="s">
        <v>29</v>
      </c>
      <c r="W7845"/>
      <c r="X7845" t="s">
        <v>30</v>
      </c>
    </row>
    <row r="7846" spans="2:24">
      <c r="B7846" s="2" t="s">
        <v>12327</v>
      </c>
      <c r="C7846" s="1">
        <f>919428438954</f>
        <v>919428438954</v>
      </c>
      <c r="D7846" s="1"/>
      <c r="E7846" s="1"/>
      <c r="F7846" s="1"/>
      <c r="G7846" s="1" t="s">
        <v>230</v>
      </c>
      <c r="H7846" s="1" t="s">
        <v>46</v>
      </c>
      <c r="I7846"/>
      <c r="J7846"/>
      <c r="K7846"/>
      <c r="L7846"/>
      <c r="M7846"/>
      <c r="N7846"/>
      <c r="O7846"/>
      <c r="Q7846" t="s">
        <v>25</v>
      </c>
      <c r="R7846" s="1" t="s">
        <v>12328</v>
      </c>
      <c r="S7846" s="1"/>
      <c r="T7846" s="1" t="s">
        <v>1394</v>
      </c>
      <c r="U7846" s="1" t="s">
        <v>116</v>
      </c>
      <c r="V7846" t="s">
        <v>29</v>
      </c>
      <c r="W7846"/>
      <c r="X7846" t="s">
        <v>30</v>
      </c>
    </row>
    <row r="7847" spans="2:24">
      <c r="B7847" s="2" t="s">
        <v>12329</v>
      </c>
      <c r="C7847" s="1">
        <f>919415277345</f>
        <v>919415277345</v>
      </c>
      <c r="D7847" s="1"/>
      <c r="E7847" s="1"/>
      <c r="F7847" s="1"/>
      <c r="G7847" s="1" t="s">
        <v>230</v>
      </c>
      <c r="H7847" s="1" t="s">
        <v>46</v>
      </c>
      <c r="I7847"/>
      <c r="J7847"/>
      <c r="K7847"/>
      <c r="L7847"/>
      <c r="M7847"/>
      <c r="N7847"/>
      <c r="O7847"/>
      <c r="Q7847" t="s">
        <v>25</v>
      </c>
      <c r="R7847" s="1" t="s">
        <v>12330</v>
      </c>
      <c r="S7847" s="1"/>
      <c r="T7847" s="1" t="s">
        <v>66</v>
      </c>
      <c r="U7847" s="1" t="s">
        <v>28</v>
      </c>
      <c r="V7847" t="s">
        <v>29</v>
      </c>
      <c r="W7847"/>
      <c r="X7847" t="s">
        <v>30</v>
      </c>
    </row>
    <row r="7848" spans="2:24">
      <c r="B7848" s="2" t="s">
        <v>12331</v>
      </c>
      <c r="C7848" s="1">
        <f>916260694906</f>
        <v>916260694906</v>
      </c>
      <c r="D7848" s="1"/>
      <c r="E7848" s="1"/>
      <c r="F7848" s="1"/>
      <c r="G7848" s="1" t="s">
        <v>230</v>
      </c>
      <c r="H7848" s="1" t="s">
        <v>46</v>
      </c>
      <c r="I7848"/>
      <c r="J7848"/>
      <c r="K7848"/>
      <c r="L7848"/>
      <c r="M7848"/>
      <c r="N7848"/>
      <c r="O7848"/>
      <c r="Q7848" t="s">
        <v>25</v>
      </c>
      <c r="R7848" s="1" t="s">
        <v>12332</v>
      </c>
      <c r="S7848" s="1"/>
      <c r="T7848" s="1" t="s">
        <v>234</v>
      </c>
      <c r="U7848" s="1" t="s">
        <v>105</v>
      </c>
      <c r="V7848" t="s">
        <v>29</v>
      </c>
      <c r="W7848"/>
      <c r="X7848" t="s">
        <v>30</v>
      </c>
    </row>
    <row r="7849" spans="2:24">
      <c r="B7849" s="2" t="s">
        <v>12333</v>
      </c>
      <c r="C7849" s="1">
        <f>919717738449</f>
        <v>919717738449</v>
      </c>
      <c r="D7849" s="1"/>
      <c r="E7849" s="1"/>
      <c r="F7849" s="1"/>
      <c r="G7849" s="1" t="s">
        <v>146</v>
      </c>
      <c r="H7849" s="1" t="s">
        <v>331</v>
      </c>
      <c r="I7849"/>
      <c r="J7849"/>
      <c r="K7849"/>
      <c r="L7849"/>
      <c r="M7849"/>
      <c r="N7849"/>
      <c r="O7849"/>
      <c r="Q7849" t="s">
        <v>25</v>
      </c>
      <c r="R7849" s="1" t="s">
        <v>12334</v>
      </c>
      <c r="S7849" s="1"/>
      <c r="T7849" s="1" t="s">
        <v>73</v>
      </c>
      <c r="U7849" s="1" t="s">
        <v>53</v>
      </c>
      <c r="V7849" t="s">
        <v>29</v>
      </c>
      <c r="W7849"/>
      <c r="X7849" t="s">
        <v>30</v>
      </c>
    </row>
    <row r="7850" spans="2:24">
      <c r="B7850" s="2" t="s">
        <v>12335</v>
      </c>
      <c r="C7850" s="1">
        <f>919971055176</f>
        <v>919971055176</v>
      </c>
      <c r="D7850" s="1"/>
      <c r="E7850" s="1"/>
      <c r="F7850" s="1"/>
      <c r="G7850" s="1" t="s">
        <v>1216</v>
      </c>
      <c r="H7850" s="1" t="s">
        <v>57</v>
      </c>
      <c r="I7850"/>
      <c r="J7850"/>
      <c r="K7850"/>
      <c r="L7850"/>
      <c r="M7850"/>
      <c r="N7850"/>
      <c r="O7850"/>
      <c r="Q7850" t="s">
        <v>25</v>
      </c>
      <c r="R7850" s="1" t="s">
        <v>12336</v>
      </c>
      <c r="S7850" s="1"/>
      <c r="T7850" s="1" t="s">
        <v>84</v>
      </c>
      <c r="U7850" s="1" t="s">
        <v>53</v>
      </c>
      <c r="V7850" t="s">
        <v>29</v>
      </c>
      <c r="W7850"/>
      <c r="X7850" t="s">
        <v>30</v>
      </c>
    </row>
    <row r="7851" spans="2:24">
      <c r="B7851" s="2" t="s">
        <v>12337</v>
      </c>
      <c r="C7851" s="1">
        <f>919445533756</f>
        <v>919445533756</v>
      </c>
      <c r="D7851" s="1"/>
      <c r="E7851" s="1"/>
      <c r="F7851" s="1"/>
      <c r="G7851" s="1" t="s">
        <v>230</v>
      </c>
      <c r="H7851" s="1" t="s">
        <v>46</v>
      </c>
      <c r="I7851"/>
      <c r="J7851"/>
      <c r="K7851"/>
      <c r="L7851"/>
      <c r="M7851"/>
      <c r="N7851"/>
      <c r="O7851"/>
      <c r="Q7851" t="s">
        <v>25</v>
      </c>
      <c r="R7851" s="1" t="s">
        <v>12338</v>
      </c>
      <c r="S7851" s="1"/>
      <c r="T7851" s="1" t="s">
        <v>258</v>
      </c>
      <c r="U7851" s="1" t="s">
        <v>179</v>
      </c>
      <c r="V7851" t="s">
        <v>29</v>
      </c>
      <c r="W7851"/>
      <c r="X7851" t="s">
        <v>30</v>
      </c>
    </row>
    <row r="7852" spans="2:24">
      <c r="B7852" s="2" t="s">
        <v>12339</v>
      </c>
      <c r="C7852" s="1">
        <f>919020804504</f>
        <v>919020804504</v>
      </c>
      <c r="D7852" s="1"/>
      <c r="E7852" s="1"/>
      <c r="F7852" s="1"/>
      <c r="G7852" s="1" t="s">
        <v>230</v>
      </c>
      <c r="H7852" s="1" t="s">
        <v>46</v>
      </c>
      <c r="I7852"/>
      <c r="J7852"/>
      <c r="K7852"/>
      <c r="L7852"/>
      <c r="M7852"/>
      <c r="N7852"/>
      <c r="O7852"/>
      <c r="Q7852" t="s">
        <v>25</v>
      </c>
      <c r="R7852" s="1" t="s">
        <v>12340</v>
      </c>
      <c r="S7852" s="1"/>
      <c r="T7852" s="1" t="s">
        <v>418</v>
      </c>
      <c r="U7852" s="1" t="s">
        <v>60</v>
      </c>
      <c r="V7852" t="s">
        <v>29</v>
      </c>
      <c r="W7852"/>
      <c r="X7852" t="s">
        <v>30</v>
      </c>
    </row>
    <row r="7853" spans="2:24">
      <c r="B7853" s="2" t="s">
        <v>12341</v>
      </c>
      <c r="C7853" s="1">
        <f>919825905122</f>
        <v>919825905122</v>
      </c>
      <c r="D7853" s="1"/>
      <c r="E7853" s="1"/>
      <c r="F7853" s="1"/>
      <c r="G7853" s="1" t="s">
        <v>230</v>
      </c>
      <c r="H7853" s="1" t="s">
        <v>46</v>
      </c>
      <c r="I7853"/>
      <c r="J7853"/>
      <c r="K7853"/>
      <c r="L7853"/>
      <c r="M7853"/>
      <c r="N7853"/>
      <c r="O7853"/>
      <c r="Q7853" t="s">
        <v>25</v>
      </c>
      <c r="R7853" s="1" t="s">
        <v>12342</v>
      </c>
      <c r="S7853" s="1"/>
      <c r="T7853" s="1" t="s">
        <v>558</v>
      </c>
      <c r="U7853" s="1" t="s">
        <v>116</v>
      </c>
      <c r="V7853" t="s">
        <v>29</v>
      </c>
      <c r="W7853"/>
      <c r="X7853" t="s">
        <v>30</v>
      </c>
    </row>
    <row r="7854" spans="2:24">
      <c r="B7854" s="2" t="s">
        <v>12343</v>
      </c>
      <c r="C7854" s="1">
        <f>919328231221</f>
        <v>919328231221</v>
      </c>
      <c r="D7854" s="1"/>
      <c r="E7854" s="1"/>
      <c r="F7854" s="1"/>
      <c r="G7854" s="1" t="s">
        <v>2644</v>
      </c>
      <c r="H7854" s="1" t="s">
        <v>46</v>
      </c>
      <c r="I7854"/>
      <c r="J7854"/>
      <c r="K7854"/>
      <c r="L7854"/>
      <c r="M7854"/>
      <c r="N7854"/>
      <c r="O7854"/>
      <c r="Q7854" t="s">
        <v>25</v>
      </c>
      <c r="R7854" s="1" t="s">
        <v>12344</v>
      </c>
      <c r="S7854" s="1"/>
      <c r="T7854" s="1" t="s">
        <v>118</v>
      </c>
      <c r="U7854" s="1" t="s">
        <v>116</v>
      </c>
      <c r="V7854" t="s">
        <v>29</v>
      </c>
      <c r="W7854"/>
      <c r="X7854" t="s">
        <v>30</v>
      </c>
    </row>
    <row r="7855" spans="2:24">
      <c r="B7855" s="2" t="s">
        <v>12345</v>
      </c>
      <c r="C7855" s="1">
        <f>919422436422</f>
        <v>919422436422</v>
      </c>
      <c r="D7855" s="1"/>
      <c r="E7855" s="1"/>
      <c r="F7855" s="1"/>
      <c r="G7855" s="1" t="s">
        <v>45</v>
      </c>
      <c r="H7855" s="1" t="s">
        <v>57</v>
      </c>
      <c r="I7855"/>
      <c r="J7855"/>
      <c r="K7855"/>
      <c r="L7855"/>
      <c r="M7855"/>
      <c r="N7855"/>
      <c r="O7855"/>
      <c r="Q7855" t="s">
        <v>25</v>
      </c>
      <c r="R7855" s="1" t="s">
        <v>12346</v>
      </c>
      <c r="S7855" s="1"/>
      <c r="T7855" s="1" t="s">
        <v>142</v>
      </c>
      <c r="U7855" s="1" t="s">
        <v>33</v>
      </c>
      <c r="V7855" t="s">
        <v>29</v>
      </c>
      <c r="W7855"/>
      <c r="X7855" t="s">
        <v>30</v>
      </c>
    </row>
    <row r="7856" spans="2:24">
      <c r="B7856" s="2" t="s">
        <v>12347</v>
      </c>
      <c r="C7856" s="1">
        <v>9971855207</v>
      </c>
      <c r="D7856" s="1"/>
      <c r="E7856" s="1"/>
      <c r="F7856" s="1"/>
      <c r="G7856" s="1" t="s">
        <v>2644</v>
      </c>
      <c r="H7856" s="1" t="s">
        <v>46</v>
      </c>
      <c r="I7856"/>
      <c r="J7856"/>
      <c r="K7856"/>
      <c r="L7856"/>
      <c r="M7856"/>
      <c r="N7856"/>
      <c r="O7856"/>
      <c r="Q7856" t="s">
        <v>25</v>
      </c>
      <c r="R7856" s="1" t="s">
        <v>12348</v>
      </c>
      <c r="S7856" s="1"/>
      <c r="T7856" s="1" t="s">
        <v>73</v>
      </c>
      <c r="U7856" s="1" t="s">
        <v>53</v>
      </c>
      <c r="V7856" t="s">
        <v>29</v>
      </c>
      <c r="W7856"/>
      <c r="X7856" t="s">
        <v>30</v>
      </c>
    </row>
    <row r="7857" spans="2:24">
      <c r="B7857" s="2" t="s">
        <v>12349</v>
      </c>
      <c r="C7857" s="1">
        <v>7487954575</v>
      </c>
      <c r="D7857" s="1"/>
      <c r="E7857" s="1"/>
      <c r="F7857" s="1"/>
      <c r="G7857" s="1" t="s">
        <v>45</v>
      </c>
      <c r="H7857" s="1" t="s">
        <v>46</v>
      </c>
      <c r="I7857"/>
      <c r="J7857"/>
      <c r="K7857"/>
      <c r="L7857"/>
      <c r="M7857"/>
      <c r="N7857"/>
      <c r="O7857"/>
      <c r="Q7857" t="s">
        <v>25</v>
      </c>
      <c r="R7857" s="1" t="s">
        <v>12350</v>
      </c>
      <c r="S7857" s="1"/>
      <c r="T7857" s="1" t="s">
        <v>1506</v>
      </c>
      <c r="U7857" s="1" t="s">
        <v>116</v>
      </c>
      <c r="V7857" t="s">
        <v>29</v>
      </c>
      <c r="W7857"/>
      <c r="X7857" t="s">
        <v>30</v>
      </c>
    </row>
    <row r="7858" spans="2:24">
      <c r="B7858" s="2" t="s">
        <v>12351</v>
      </c>
      <c r="C7858" s="1">
        <v>9140097749</v>
      </c>
      <c r="D7858" s="1"/>
      <c r="E7858" s="1"/>
      <c r="F7858" s="1"/>
      <c r="G7858" s="1" t="s">
        <v>45</v>
      </c>
      <c r="H7858" s="1" t="s">
        <v>46</v>
      </c>
      <c r="I7858"/>
      <c r="J7858"/>
      <c r="K7858"/>
      <c r="L7858"/>
      <c r="M7858"/>
      <c r="N7858"/>
      <c r="O7858"/>
      <c r="Q7858" t="s">
        <v>25</v>
      </c>
      <c r="R7858" s="1" t="s">
        <v>12352</v>
      </c>
      <c r="S7858" s="1"/>
      <c r="T7858" s="1" t="s">
        <v>3870</v>
      </c>
      <c r="U7858" s="1" t="s">
        <v>28</v>
      </c>
      <c r="V7858" t="s">
        <v>29</v>
      </c>
      <c r="W7858"/>
      <c r="X7858" t="s">
        <v>30</v>
      </c>
    </row>
    <row r="7859" spans="2:24">
      <c r="B7859" s="2" t="s">
        <v>12353</v>
      </c>
      <c r="C7859" s="1">
        <v>9451740079</v>
      </c>
      <c r="D7859" s="1"/>
      <c r="E7859" s="1"/>
      <c r="F7859" s="1"/>
      <c r="G7859" s="1" t="s">
        <v>230</v>
      </c>
      <c r="H7859" s="1" t="s">
        <v>57</v>
      </c>
      <c r="I7859"/>
      <c r="J7859"/>
      <c r="K7859"/>
      <c r="L7859"/>
      <c r="M7859"/>
      <c r="N7859"/>
      <c r="O7859"/>
      <c r="Q7859" t="s">
        <v>25</v>
      </c>
      <c r="R7859" s="1" t="s">
        <v>12354</v>
      </c>
      <c r="S7859" s="1"/>
      <c r="T7859" s="1" t="s">
        <v>333</v>
      </c>
      <c r="U7859" s="1" t="s">
        <v>28</v>
      </c>
      <c r="V7859" t="s">
        <v>29</v>
      </c>
      <c r="W7859"/>
      <c r="X7859" t="s">
        <v>30</v>
      </c>
    </row>
    <row r="7860" spans="2:24">
      <c r="B7860" s="2" t="s">
        <v>12355</v>
      </c>
      <c r="C7860" s="1">
        <v>9728488345</v>
      </c>
      <c r="D7860" s="1"/>
      <c r="E7860" s="1"/>
      <c r="F7860" s="1"/>
      <c r="G7860" s="1" t="s">
        <v>146</v>
      </c>
      <c r="H7860" s="1" t="s">
        <v>247</v>
      </c>
      <c r="I7860"/>
      <c r="J7860"/>
      <c r="K7860"/>
      <c r="L7860"/>
      <c r="M7860"/>
      <c r="N7860"/>
      <c r="O7860"/>
      <c r="Q7860" t="s">
        <v>25</v>
      </c>
      <c r="R7860" s="1" t="s">
        <v>12356</v>
      </c>
      <c r="S7860" s="1"/>
      <c r="T7860" s="1" t="s">
        <v>660</v>
      </c>
      <c r="U7860" s="1" t="s">
        <v>53</v>
      </c>
      <c r="V7860" t="s">
        <v>29</v>
      </c>
      <c r="W7860"/>
      <c r="X7860" t="s">
        <v>30</v>
      </c>
    </row>
    <row r="7861" spans="2:24">
      <c r="B7861" s="2" t="s">
        <v>12357</v>
      </c>
      <c r="C7861" s="1">
        <v>9911923607</v>
      </c>
      <c r="D7861" s="1"/>
      <c r="E7861" s="1"/>
      <c r="F7861" s="1"/>
      <c r="G7861" s="1" t="s">
        <v>45</v>
      </c>
      <c r="H7861" s="1" t="s">
        <v>46</v>
      </c>
      <c r="I7861"/>
      <c r="J7861"/>
      <c r="K7861"/>
      <c r="L7861"/>
      <c r="M7861"/>
      <c r="N7861"/>
      <c r="O7861"/>
      <c r="Q7861" t="s">
        <v>25</v>
      </c>
      <c r="R7861" s="1" t="s">
        <v>12358</v>
      </c>
      <c r="S7861" s="1"/>
      <c r="T7861" s="1" t="s">
        <v>356</v>
      </c>
      <c r="U7861" s="1" t="s">
        <v>78</v>
      </c>
      <c r="V7861" t="s">
        <v>29</v>
      </c>
      <c r="W7861"/>
      <c r="X7861" t="s">
        <v>30</v>
      </c>
    </row>
    <row r="7862" spans="2:24">
      <c r="B7862" s="2" t="s">
        <v>12359</v>
      </c>
      <c r="C7862" s="1">
        <v>9811085508</v>
      </c>
      <c r="D7862" s="1"/>
      <c r="E7862" s="1"/>
      <c r="F7862" s="1"/>
      <c r="G7862" s="1" t="s">
        <v>230</v>
      </c>
      <c r="H7862" s="1" t="s">
        <v>46</v>
      </c>
      <c r="I7862"/>
      <c r="J7862"/>
      <c r="K7862"/>
      <c r="L7862"/>
      <c r="M7862"/>
      <c r="N7862"/>
      <c r="O7862"/>
      <c r="Q7862" t="s">
        <v>25</v>
      </c>
      <c r="R7862" s="1" t="s">
        <v>12360</v>
      </c>
      <c r="S7862" s="1"/>
      <c r="T7862" s="1" t="s">
        <v>301</v>
      </c>
      <c r="U7862" s="1" t="s">
        <v>53</v>
      </c>
      <c r="V7862" t="s">
        <v>29</v>
      </c>
      <c r="W7862"/>
      <c r="X7862" t="s">
        <v>30</v>
      </c>
    </row>
    <row r="7863" spans="2:24">
      <c r="B7863" s="2" t="s">
        <v>12361</v>
      </c>
      <c r="C7863" s="1">
        <v>9215149520</v>
      </c>
      <c r="D7863" s="1"/>
      <c r="E7863" s="1"/>
      <c r="F7863" s="1"/>
      <c r="G7863" s="1" t="s">
        <v>45</v>
      </c>
      <c r="H7863" s="1" t="s">
        <v>46</v>
      </c>
      <c r="I7863"/>
      <c r="J7863"/>
      <c r="K7863"/>
      <c r="L7863"/>
      <c r="M7863"/>
      <c r="N7863"/>
      <c r="O7863"/>
      <c r="Q7863" t="s">
        <v>25</v>
      </c>
      <c r="R7863" s="1" t="s">
        <v>12362</v>
      </c>
      <c r="S7863" s="1"/>
      <c r="T7863" s="1" t="s">
        <v>746</v>
      </c>
      <c r="U7863" s="1" t="s">
        <v>78</v>
      </c>
      <c r="V7863" t="s">
        <v>29</v>
      </c>
      <c r="W7863"/>
      <c r="X7863" t="s">
        <v>30</v>
      </c>
    </row>
    <row r="7864" spans="2:24">
      <c r="B7864" s="2" t="s">
        <v>12363</v>
      </c>
      <c r="C7864" s="1">
        <v>7631168777</v>
      </c>
      <c r="D7864" s="1"/>
      <c r="E7864" s="1"/>
      <c r="F7864" s="1"/>
      <c r="G7864" s="1" t="s">
        <v>45</v>
      </c>
      <c r="H7864" s="1" t="s">
        <v>57</v>
      </c>
      <c r="I7864"/>
      <c r="J7864"/>
      <c r="K7864"/>
      <c r="L7864"/>
      <c r="M7864"/>
      <c r="N7864"/>
      <c r="O7864"/>
      <c r="Q7864" t="s">
        <v>25</v>
      </c>
      <c r="R7864" s="1" t="s">
        <v>12364</v>
      </c>
      <c r="S7864" s="1"/>
      <c r="T7864" s="1" t="s">
        <v>637</v>
      </c>
      <c r="U7864" s="1" t="s">
        <v>158</v>
      </c>
      <c r="V7864" t="s">
        <v>29</v>
      </c>
      <c r="W7864"/>
      <c r="X7864" t="s">
        <v>30</v>
      </c>
    </row>
    <row r="7865" spans="2:24">
      <c r="B7865" s="2" t="s">
        <v>12365</v>
      </c>
      <c r="C7865" s="1">
        <v>7240417008</v>
      </c>
      <c r="D7865" s="1"/>
      <c r="E7865" s="1"/>
      <c r="F7865" s="1"/>
      <c r="G7865" s="1" t="s">
        <v>45</v>
      </c>
      <c r="H7865" s="1" t="s">
        <v>46</v>
      </c>
      <c r="I7865"/>
      <c r="J7865"/>
      <c r="K7865"/>
      <c r="L7865"/>
      <c r="M7865"/>
      <c r="N7865"/>
      <c r="O7865"/>
      <c r="Q7865" t="s">
        <v>25</v>
      </c>
      <c r="R7865" s="1" t="s">
        <v>12366</v>
      </c>
      <c r="S7865" s="1"/>
      <c r="T7865" s="1" t="s">
        <v>165</v>
      </c>
      <c r="U7865" s="1" t="s">
        <v>43</v>
      </c>
      <c r="V7865" t="s">
        <v>29</v>
      </c>
      <c r="W7865"/>
      <c r="X7865" t="s">
        <v>30</v>
      </c>
    </row>
    <row r="7866" spans="2:24">
      <c r="B7866" s="2" t="s">
        <v>12367</v>
      </c>
      <c r="C7866" s="1">
        <v>8447403502</v>
      </c>
      <c r="D7866" s="1"/>
      <c r="E7866" s="1"/>
      <c r="F7866" s="1"/>
      <c r="G7866" s="1" t="s">
        <v>45</v>
      </c>
      <c r="H7866" s="1" t="s">
        <v>46</v>
      </c>
      <c r="I7866"/>
      <c r="J7866"/>
      <c r="K7866"/>
      <c r="L7866"/>
      <c r="M7866"/>
      <c r="N7866"/>
      <c r="O7866"/>
      <c r="Q7866" t="s">
        <v>25</v>
      </c>
      <c r="R7866" s="1" t="s">
        <v>12368</v>
      </c>
      <c r="S7866" s="1"/>
      <c r="T7866" s="1" t="s">
        <v>39</v>
      </c>
      <c r="U7866" s="1" t="s">
        <v>28</v>
      </c>
      <c r="V7866" t="s">
        <v>29</v>
      </c>
      <c r="W7866"/>
      <c r="X7866" t="s">
        <v>30</v>
      </c>
    </row>
    <row r="7867" spans="2:24">
      <c r="B7867" s="2" t="s">
        <v>12369</v>
      </c>
      <c r="C7867" s="1">
        <v>9831151679</v>
      </c>
      <c r="D7867" s="1"/>
      <c r="E7867" s="1"/>
      <c r="F7867" s="1"/>
      <c r="G7867" s="1" t="s">
        <v>45</v>
      </c>
      <c r="H7867" s="1" t="s">
        <v>46</v>
      </c>
      <c r="I7867"/>
      <c r="J7867"/>
      <c r="K7867"/>
      <c r="L7867"/>
      <c r="M7867"/>
      <c r="N7867"/>
      <c r="O7867"/>
      <c r="Q7867" t="s">
        <v>25</v>
      </c>
      <c r="R7867" s="1" t="s">
        <v>12370</v>
      </c>
      <c r="S7867" s="1"/>
      <c r="T7867" s="1" t="s">
        <v>1709</v>
      </c>
      <c r="U7867" s="1" t="s">
        <v>70</v>
      </c>
      <c r="V7867" t="s">
        <v>29</v>
      </c>
      <c r="W7867"/>
      <c r="X7867" t="s">
        <v>30</v>
      </c>
    </row>
    <row r="7868" spans="2:24">
      <c r="B7868" s="2" t="s">
        <v>12371</v>
      </c>
      <c r="C7868" s="1">
        <v>9736523231</v>
      </c>
      <c r="D7868" s="1"/>
      <c r="E7868" s="1"/>
      <c r="F7868" s="1"/>
      <c r="G7868" s="1" t="s">
        <v>146</v>
      </c>
      <c r="H7868" s="1" t="s">
        <v>331</v>
      </c>
      <c r="I7868"/>
      <c r="J7868"/>
      <c r="K7868"/>
      <c r="L7868"/>
      <c r="M7868"/>
      <c r="N7868"/>
      <c r="O7868"/>
      <c r="Q7868" t="s">
        <v>25</v>
      </c>
      <c r="R7868" s="1" t="s">
        <v>12372</v>
      </c>
      <c r="S7868" s="1"/>
      <c r="T7868" s="1" t="s">
        <v>4895</v>
      </c>
      <c r="U7868" s="1" t="s">
        <v>477</v>
      </c>
      <c r="V7868" t="s">
        <v>29</v>
      </c>
      <c r="W7868"/>
      <c r="X7868" t="s">
        <v>30</v>
      </c>
    </row>
    <row r="7869" spans="2:24">
      <c r="B7869" s="2" t="s">
        <v>12373</v>
      </c>
      <c r="C7869" s="1">
        <v>8103297677</v>
      </c>
      <c r="D7869" s="1"/>
      <c r="E7869" s="1"/>
      <c r="F7869" s="1"/>
      <c r="G7869" s="1" t="s">
        <v>56</v>
      </c>
      <c r="H7869" s="1" t="s">
        <v>57</v>
      </c>
      <c r="I7869"/>
      <c r="J7869"/>
      <c r="K7869"/>
      <c r="L7869"/>
      <c r="M7869"/>
      <c r="N7869"/>
      <c r="O7869"/>
      <c r="Q7869" t="s">
        <v>25</v>
      </c>
      <c r="R7869" s="1" t="s">
        <v>12374</v>
      </c>
      <c r="S7869" s="1"/>
      <c r="T7869" s="1" t="s">
        <v>410</v>
      </c>
      <c r="U7869" s="1" t="s">
        <v>350</v>
      </c>
      <c r="V7869" t="s">
        <v>29</v>
      </c>
      <c r="W7869"/>
      <c r="X7869" t="s">
        <v>30</v>
      </c>
    </row>
    <row r="7870" spans="2:24">
      <c r="B7870" s="2" t="s">
        <v>12375</v>
      </c>
      <c r="C7870" s="1">
        <v>9814722007</v>
      </c>
      <c r="D7870" s="1"/>
      <c r="E7870" s="1"/>
      <c r="F7870" s="1"/>
      <c r="G7870" s="1" t="s">
        <v>45</v>
      </c>
      <c r="H7870" s="1" t="s">
        <v>46</v>
      </c>
      <c r="I7870"/>
      <c r="J7870"/>
      <c r="K7870"/>
      <c r="L7870"/>
      <c r="M7870"/>
      <c r="N7870"/>
      <c r="O7870"/>
      <c r="Q7870" t="s">
        <v>25</v>
      </c>
      <c r="R7870" s="1" t="s">
        <v>12376</v>
      </c>
      <c r="S7870" s="1"/>
      <c r="T7870" s="1" t="s">
        <v>678</v>
      </c>
      <c r="U7870" s="1" t="s">
        <v>90</v>
      </c>
      <c r="V7870" t="s">
        <v>29</v>
      </c>
      <c r="W7870"/>
      <c r="X7870" t="s">
        <v>30</v>
      </c>
    </row>
    <row r="7871" spans="2:24">
      <c r="B7871" s="2" t="s">
        <v>12377</v>
      </c>
      <c r="C7871" s="1">
        <v>9990278505</v>
      </c>
      <c r="D7871" s="1"/>
      <c r="E7871" s="1"/>
      <c r="F7871" s="1"/>
      <c r="G7871" s="1" t="s">
        <v>146</v>
      </c>
      <c r="H7871" s="1" t="s">
        <v>331</v>
      </c>
      <c r="I7871"/>
      <c r="J7871"/>
      <c r="K7871"/>
      <c r="L7871"/>
      <c r="M7871"/>
      <c r="N7871"/>
      <c r="O7871"/>
      <c r="Q7871" t="s">
        <v>25</v>
      </c>
      <c r="R7871" s="1" t="s">
        <v>12378</v>
      </c>
      <c r="S7871" s="1"/>
      <c r="T7871" s="1" t="s">
        <v>84</v>
      </c>
      <c r="U7871" s="1" t="s">
        <v>53</v>
      </c>
      <c r="V7871" t="s">
        <v>29</v>
      </c>
      <c r="W7871"/>
      <c r="X7871" t="s">
        <v>30</v>
      </c>
    </row>
    <row r="7872" spans="2:24">
      <c r="B7872" s="2" t="s">
        <v>12379</v>
      </c>
      <c r="C7872" s="1">
        <v>8588851979</v>
      </c>
      <c r="D7872" s="1"/>
      <c r="E7872" s="1"/>
      <c r="F7872" s="1"/>
      <c r="G7872" s="1" t="s">
        <v>45</v>
      </c>
      <c r="H7872" s="1" t="s">
        <v>46</v>
      </c>
      <c r="I7872"/>
      <c r="J7872"/>
      <c r="K7872"/>
      <c r="L7872"/>
      <c r="M7872"/>
      <c r="N7872"/>
      <c r="O7872"/>
      <c r="Q7872" t="s">
        <v>25</v>
      </c>
      <c r="R7872" s="1" t="s">
        <v>12380</v>
      </c>
      <c r="S7872" s="1"/>
      <c r="T7872" s="1" t="s">
        <v>84</v>
      </c>
      <c r="U7872" s="1" t="s">
        <v>53</v>
      </c>
      <c r="V7872" t="s">
        <v>29</v>
      </c>
      <c r="W7872"/>
      <c r="X7872" t="s">
        <v>30</v>
      </c>
    </row>
    <row r="7873" spans="2:24">
      <c r="B7873" s="2" t="s">
        <v>12381</v>
      </c>
      <c r="C7873" s="1">
        <v>9540860361</v>
      </c>
      <c r="D7873" s="1"/>
      <c r="E7873" s="1"/>
      <c r="F7873" s="1"/>
      <c r="G7873" s="1" t="s">
        <v>45</v>
      </c>
      <c r="H7873" s="1" t="s">
        <v>46</v>
      </c>
      <c r="I7873"/>
      <c r="J7873"/>
      <c r="K7873"/>
      <c r="L7873"/>
      <c r="M7873"/>
      <c r="N7873"/>
      <c r="O7873"/>
      <c r="Q7873" t="s">
        <v>25</v>
      </c>
      <c r="R7873" s="1" t="s">
        <v>12382</v>
      </c>
      <c r="S7873" s="1"/>
      <c r="T7873" s="1" t="s">
        <v>423</v>
      </c>
      <c r="U7873" s="1" t="s">
        <v>28</v>
      </c>
      <c r="V7873" t="s">
        <v>29</v>
      </c>
      <c r="W7873"/>
      <c r="X7873" t="s">
        <v>30</v>
      </c>
    </row>
    <row r="7874" spans="2:24">
      <c r="B7874" s="2" t="s">
        <v>12383</v>
      </c>
      <c r="C7874" s="1">
        <f>919327168433</f>
        <v>919327168433</v>
      </c>
      <c r="D7874" s="1"/>
      <c r="E7874" s="1"/>
      <c r="F7874" s="1"/>
      <c r="G7874" s="1" t="s">
        <v>230</v>
      </c>
      <c r="H7874" s="1" t="s">
        <v>46</v>
      </c>
      <c r="I7874"/>
      <c r="J7874"/>
      <c r="K7874"/>
      <c r="L7874"/>
      <c r="M7874"/>
      <c r="N7874"/>
      <c r="O7874"/>
      <c r="Q7874" t="s">
        <v>25</v>
      </c>
      <c r="R7874" s="1"/>
      <c r="S7874" s="1"/>
      <c r="T7874" s="1" t="s">
        <v>255</v>
      </c>
      <c r="U7874" s="1" t="s">
        <v>116</v>
      </c>
      <c r="V7874" t="s">
        <v>29</v>
      </c>
      <c r="W7874"/>
      <c r="X7874" t="s">
        <v>30</v>
      </c>
    </row>
    <row r="7875" spans="2:24">
      <c r="B7875" s="2" t="s">
        <v>12384</v>
      </c>
      <c r="C7875" s="1">
        <v>9325131307</v>
      </c>
      <c r="D7875" s="1"/>
      <c r="E7875" s="1"/>
      <c r="F7875" s="1"/>
      <c r="G7875" s="1" t="s">
        <v>45</v>
      </c>
      <c r="H7875" s="1" t="s">
        <v>46</v>
      </c>
      <c r="I7875"/>
      <c r="J7875"/>
      <c r="K7875"/>
      <c r="L7875"/>
      <c r="M7875"/>
      <c r="N7875"/>
      <c r="O7875"/>
      <c r="Q7875" t="s">
        <v>25</v>
      </c>
      <c r="R7875" s="1" t="s">
        <v>12385</v>
      </c>
      <c r="S7875" s="1"/>
      <c r="T7875" s="1" t="s">
        <v>32</v>
      </c>
      <c r="U7875" s="1" t="s">
        <v>33</v>
      </c>
      <c r="V7875" t="s">
        <v>29</v>
      </c>
      <c r="W7875"/>
      <c r="X7875" t="s">
        <v>30</v>
      </c>
    </row>
    <row r="7876" spans="2:24">
      <c r="B7876" s="2" t="s">
        <v>12386</v>
      </c>
      <c r="C7876" s="1">
        <v>8368028257</v>
      </c>
      <c r="D7876" s="1"/>
      <c r="E7876" s="1"/>
      <c r="F7876" s="1"/>
      <c r="G7876" s="1" t="s">
        <v>146</v>
      </c>
      <c r="H7876" s="1" t="s">
        <v>331</v>
      </c>
      <c r="I7876"/>
      <c r="J7876"/>
      <c r="K7876"/>
      <c r="L7876"/>
      <c r="M7876"/>
      <c r="N7876"/>
      <c r="O7876"/>
      <c r="Q7876" t="s">
        <v>25</v>
      </c>
      <c r="R7876" s="1" t="s">
        <v>12387</v>
      </c>
      <c r="S7876" s="1"/>
      <c r="T7876" s="1" t="s">
        <v>39</v>
      </c>
      <c r="U7876" s="1" t="s">
        <v>28</v>
      </c>
      <c r="V7876" t="s">
        <v>29</v>
      </c>
      <c r="W7876"/>
      <c r="X7876" t="s">
        <v>30</v>
      </c>
    </row>
    <row r="7877" spans="2:24">
      <c r="B7877" s="2" t="s">
        <v>12388</v>
      </c>
      <c r="C7877" s="1">
        <v>9435071172</v>
      </c>
      <c r="D7877" s="1"/>
      <c r="E7877" s="1"/>
      <c r="F7877" s="1"/>
      <c r="G7877" s="1" t="s">
        <v>146</v>
      </c>
      <c r="H7877" s="1" t="s">
        <v>695</v>
      </c>
      <c r="I7877"/>
      <c r="J7877"/>
      <c r="K7877"/>
      <c r="L7877"/>
      <c r="M7877"/>
      <c r="N7877"/>
      <c r="O7877"/>
      <c r="Q7877" t="s">
        <v>25</v>
      </c>
      <c r="R7877" s="1" t="s">
        <v>12389</v>
      </c>
      <c r="S7877" s="1"/>
      <c r="T7877" s="1" t="s">
        <v>4982</v>
      </c>
      <c r="U7877" s="1" t="s">
        <v>37</v>
      </c>
      <c r="V7877" t="s">
        <v>29</v>
      </c>
      <c r="W7877"/>
      <c r="X7877" t="s">
        <v>30</v>
      </c>
    </row>
    <row r="7878" spans="2:24">
      <c r="B7878" s="2" t="s">
        <v>12390</v>
      </c>
      <c r="C7878" s="1">
        <v>9080208957</v>
      </c>
      <c r="D7878" s="1"/>
      <c r="E7878" s="1"/>
      <c r="F7878" s="1"/>
      <c r="G7878" s="1" t="s">
        <v>45</v>
      </c>
      <c r="H7878" s="1" t="s">
        <v>331</v>
      </c>
      <c r="I7878"/>
      <c r="J7878"/>
      <c r="K7878"/>
      <c r="L7878"/>
      <c r="M7878"/>
      <c r="N7878"/>
      <c r="O7878"/>
      <c r="Q7878" t="s">
        <v>25</v>
      </c>
      <c r="R7878" s="1" t="s">
        <v>12391</v>
      </c>
      <c r="S7878" s="1"/>
      <c r="T7878" s="1" t="s">
        <v>972</v>
      </c>
      <c r="U7878" s="1" t="s">
        <v>179</v>
      </c>
      <c r="V7878" t="s">
        <v>29</v>
      </c>
      <c r="W7878"/>
      <c r="X7878" t="s">
        <v>30</v>
      </c>
    </row>
    <row r="7879" spans="2:24">
      <c r="B7879" s="2" t="s">
        <v>12392</v>
      </c>
      <c r="C7879" s="1">
        <v>9977193974</v>
      </c>
      <c r="D7879" s="1"/>
      <c r="E7879" s="1"/>
      <c r="F7879" s="1"/>
      <c r="G7879" s="1" t="s">
        <v>146</v>
      </c>
      <c r="H7879" s="1" t="s">
        <v>247</v>
      </c>
      <c r="I7879"/>
      <c r="J7879"/>
      <c r="K7879"/>
      <c r="L7879"/>
      <c r="M7879"/>
      <c r="N7879"/>
      <c r="O7879"/>
      <c r="Q7879" t="s">
        <v>25</v>
      </c>
      <c r="R7879" s="1" t="s">
        <v>12393</v>
      </c>
      <c r="S7879" s="1"/>
      <c r="T7879" s="1" t="s">
        <v>519</v>
      </c>
      <c r="U7879" s="1" t="s">
        <v>105</v>
      </c>
      <c r="V7879" t="s">
        <v>29</v>
      </c>
      <c r="W7879"/>
      <c r="X7879" t="s">
        <v>30</v>
      </c>
    </row>
    <row r="7880" spans="2:24">
      <c r="B7880" s="2" t="s">
        <v>12394</v>
      </c>
      <c r="C7880" s="1">
        <v>9820041187</v>
      </c>
      <c r="D7880" s="1"/>
      <c r="E7880" s="1"/>
      <c r="F7880" s="1"/>
      <c r="G7880" s="1" t="s">
        <v>230</v>
      </c>
      <c r="H7880" s="1" t="s">
        <v>46</v>
      </c>
      <c r="I7880"/>
      <c r="J7880"/>
      <c r="K7880"/>
      <c r="L7880"/>
      <c r="M7880"/>
      <c r="N7880"/>
      <c r="O7880"/>
      <c r="Q7880" t="s">
        <v>25</v>
      </c>
      <c r="R7880" s="1" t="s">
        <v>12395</v>
      </c>
      <c r="S7880" s="1"/>
      <c r="T7880" s="1" t="s">
        <v>211</v>
      </c>
      <c r="U7880" s="1" t="s">
        <v>33</v>
      </c>
      <c r="V7880" t="s">
        <v>29</v>
      </c>
      <c r="W7880"/>
      <c r="X7880" t="s">
        <v>30</v>
      </c>
    </row>
    <row r="7881" spans="2:24">
      <c r="B7881" s="2" t="s">
        <v>12396</v>
      </c>
      <c r="C7881" s="1">
        <v>9927031166</v>
      </c>
      <c r="D7881" s="1"/>
      <c r="E7881" s="1"/>
      <c r="F7881" s="1"/>
      <c r="G7881" s="1" t="s">
        <v>2644</v>
      </c>
      <c r="H7881" s="1" t="s">
        <v>46</v>
      </c>
      <c r="I7881"/>
      <c r="J7881"/>
      <c r="K7881"/>
      <c r="L7881"/>
      <c r="M7881"/>
      <c r="N7881"/>
      <c r="O7881"/>
      <c r="Q7881" t="s">
        <v>25</v>
      </c>
      <c r="R7881" s="1" t="s">
        <v>12397</v>
      </c>
      <c r="S7881" s="1"/>
      <c r="T7881" s="1" t="s">
        <v>66</v>
      </c>
      <c r="U7881" s="1" t="s">
        <v>28</v>
      </c>
      <c r="V7881" t="s">
        <v>29</v>
      </c>
      <c r="W7881"/>
      <c r="X7881" t="s">
        <v>30</v>
      </c>
    </row>
    <row r="7882" spans="2:24">
      <c r="B7882" s="2" t="s">
        <v>12398</v>
      </c>
      <c r="C7882" s="1">
        <v>8639697100</v>
      </c>
      <c r="D7882" s="1"/>
      <c r="E7882" s="1"/>
      <c r="F7882" s="1"/>
      <c r="G7882" s="1" t="s">
        <v>146</v>
      </c>
      <c r="H7882" s="1" t="s">
        <v>247</v>
      </c>
      <c r="I7882"/>
      <c r="J7882"/>
      <c r="K7882"/>
      <c r="L7882"/>
      <c r="M7882"/>
      <c r="N7882"/>
      <c r="O7882"/>
      <c r="Q7882" t="s">
        <v>25</v>
      </c>
      <c r="R7882" s="1"/>
      <c r="S7882" s="1"/>
      <c r="T7882" s="1" t="s">
        <v>184</v>
      </c>
      <c r="U7882" s="1" t="s">
        <v>185</v>
      </c>
      <c r="V7882" t="s">
        <v>29</v>
      </c>
      <c r="W7882"/>
      <c r="X7882" t="s">
        <v>30</v>
      </c>
    </row>
    <row r="7883" spans="2:24">
      <c r="B7883" s="2" t="s">
        <v>12399</v>
      </c>
      <c r="C7883" s="1">
        <v>9948314364</v>
      </c>
      <c r="D7883" s="1"/>
      <c r="E7883" s="1"/>
      <c r="F7883" s="1"/>
      <c r="G7883" s="1" t="s">
        <v>146</v>
      </c>
      <c r="H7883" s="1" t="s">
        <v>1268</v>
      </c>
      <c r="I7883"/>
      <c r="J7883"/>
      <c r="K7883"/>
      <c r="L7883"/>
      <c r="M7883"/>
      <c r="N7883"/>
      <c r="O7883"/>
      <c r="Q7883" t="s">
        <v>25</v>
      </c>
      <c r="R7883" s="1" t="s">
        <v>12400</v>
      </c>
      <c r="S7883" s="1"/>
      <c r="T7883" s="1" t="s">
        <v>1405</v>
      </c>
      <c r="U7883" s="1" t="s">
        <v>276</v>
      </c>
      <c r="V7883" t="s">
        <v>29</v>
      </c>
      <c r="W7883"/>
      <c r="X7883" t="s">
        <v>30</v>
      </c>
    </row>
    <row r="7884" spans="2:24">
      <c r="B7884" s="2" t="s">
        <v>12401</v>
      </c>
      <c r="C7884" s="1">
        <v>9960751682</v>
      </c>
      <c r="D7884" s="1"/>
      <c r="E7884" s="1"/>
      <c r="F7884" s="1"/>
      <c r="G7884" s="1" t="s">
        <v>146</v>
      </c>
      <c r="H7884" s="1" t="s">
        <v>331</v>
      </c>
      <c r="I7884"/>
      <c r="J7884"/>
      <c r="K7884"/>
      <c r="L7884"/>
      <c r="M7884"/>
      <c r="N7884"/>
      <c r="O7884"/>
      <c r="Q7884" t="s">
        <v>25</v>
      </c>
      <c r="R7884" s="1" t="s">
        <v>12402</v>
      </c>
      <c r="S7884" s="1"/>
      <c r="T7884" s="1" t="s">
        <v>483</v>
      </c>
      <c r="U7884" s="1" t="s">
        <v>33</v>
      </c>
      <c r="V7884" t="s">
        <v>29</v>
      </c>
      <c r="W7884"/>
      <c r="X7884" t="s">
        <v>30</v>
      </c>
    </row>
    <row r="7885" spans="2:24">
      <c r="B7885" s="2" t="s">
        <v>12403</v>
      </c>
      <c r="C7885" s="1">
        <v>9573577774</v>
      </c>
      <c r="D7885" s="1"/>
      <c r="E7885" s="1"/>
      <c r="F7885" s="1"/>
      <c r="G7885" s="1" t="s">
        <v>45</v>
      </c>
      <c r="H7885" s="1" t="s">
        <v>247</v>
      </c>
      <c r="I7885"/>
      <c r="J7885"/>
      <c r="K7885"/>
      <c r="L7885"/>
      <c r="M7885"/>
      <c r="N7885"/>
      <c r="O7885"/>
      <c r="Q7885" t="s">
        <v>25</v>
      </c>
      <c r="R7885" s="1" t="s">
        <v>12404</v>
      </c>
      <c r="S7885" s="1"/>
      <c r="T7885" s="1" t="s">
        <v>12405</v>
      </c>
      <c r="U7885" s="1" t="s">
        <v>185</v>
      </c>
      <c r="V7885" t="s">
        <v>29</v>
      </c>
      <c r="W7885"/>
      <c r="X7885" t="s">
        <v>30</v>
      </c>
    </row>
    <row r="7886" spans="2:24">
      <c r="B7886" s="2" t="s">
        <v>12406</v>
      </c>
      <c r="C7886" s="1">
        <v>9179377259</v>
      </c>
      <c r="D7886" s="1"/>
      <c r="E7886" s="1"/>
      <c r="F7886" s="1"/>
      <c r="G7886" s="1" t="s">
        <v>146</v>
      </c>
      <c r="H7886" s="1" t="s">
        <v>247</v>
      </c>
      <c r="I7886"/>
      <c r="J7886"/>
      <c r="K7886"/>
      <c r="L7886"/>
      <c r="M7886"/>
      <c r="N7886"/>
      <c r="O7886"/>
      <c r="Q7886" t="s">
        <v>25</v>
      </c>
      <c r="R7886" s="1" t="s">
        <v>12407</v>
      </c>
      <c r="S7886" s="1"/>
      <c r="T7886" s="1" t="s">
        <v>187</v>
      </c>
      <c r="U7886" s="1" t="s">
        <v>105</v>
      </c>
      <c r="V7886" t="s">
        <v>29</v>
      </c>
      <c r="W7886"/>
      <c r="X7886" t="s">
        <v>30</v>
      </c>
    </row>
    <row r="7887" spans="2:24">
      <c r="B7887" s="2" t="s">
        <v>12408</v>
      </c>
      <c r="C7887" s="1">
        <v>7908850668</v>
      </c>
      <c r="D7887" s="1"/>
      <c r="E7887" s="1"/>
      <c r="F7887" s="1"/>
      <c r="G7887" s="1" t="s">
        <v>146</v>
      </c>
      <c r="H7887" s="1" t="s">
        <v>695</v>
      </c>
      <c r="I7887"/>
      <c r="J7887"/>
      <c r="K7887"/>
      <c r="L7887"/>
      <c r="M7887"/>
      <c r="N7887"/>
      <c r="O7887"/>
      <c r="Q7887" t="s">
        <v>25</v>
      </c>
      <c r="R7887" s="1" t="s">
        <v>12409</v>
      </c>
      <c r="S7887" s="1"/>
      <c r="T7887" s="1" t="s">
        <v>1243</v>
      </c>
      <c r="U7887" s="1" t="s">
        <v>70</v>
      </c>
      <c r="V7887" t="s">
        <v>29</v>
      </c>
      <c r="W7887"/>
      <c r="X7887" t="s">
        <v>30</v>
      </c>
    </row>
    <row r="7888" spans="2:24">
      <c r="B7888" s="2" t="s">
        <v>12410</v>
      </c>
      <c r="C7888" s="1">
        <v>8800528991</v>
      </c>
      <c r="D7888" s="1"/>
      <c r="E7888" s="1"/>
      <c r="F7888" s="1"/>
      <c r="G7888" s="1" t="s">
        <v>230</v>
      </c>
      <c r="H7888" s="1" t="s">
        <v>46</v>
      </c>
      <c r="I7888"/>
      <c r="J7888"/>
      <c r="K7888"/>
      <c r="L7888"/>
      <c r="M7888"/>
      <c r="N7888"/>
      <c r="O7888"/>
      <c r="Q7888" t="s">
        <v>25</v>
      </c>
      <c r="R7888" s="1" t="s">
        <v>12411</v>
      </c>
      <c r="S7888" s="1"/>
      <c r="T7888" s="1" t="s">
        <v>211</v>
      </c>
      <c r="U7888" s="1" t="s">
        <v>33</v>
      </c>
      <c r="V7888" t="s">
        <v>29</v>
      </c>
      <c r="W7888"/>
      <c r="X7888" t="s">
        <v>30</v>
      </c>
    </row>
    <row r="7889" spans="2:24">
      <c r="B7889" s="2" t="s">
        <v>12412</v>
      </c>
      <c r="C7889" s="1">
        <v>9456289783</v>
      </c>
      <c r="D7889" s="1"/>
      <c r="E7889" s="1"/>
      <c r="F7889" s="1"/>
      <c r="G7889" s="1" t="s">
        <v>230</v>
      </c>
      <c r="H7889" s="1" t="s">
        <v>57</v>
      </c>
      <c r="I7889"/>
      <c r="J7889"/>
      <c r="K7889"/>
      <c r="L7889"/>
      <c r="M7889"/>
      <c r="N7889"/>
      <c r="O7889"/>
      <c r="Q7889" t="s">
        <v>25</v>
      </c>
      <c r="R7889" s="1" t="s">
        <v>12413</v>
      </c>
      <c r="S7889" s="1"/>
      <c r="T7889" s="1" t="s">
        <v>286</v>
      </c>
      <c r="U7889" s="1" t="s">
        <v>28</v>
      </c>
      <c r="V7889" t="s">
        <v>29</v>
      </c>
      <c r="W7889"/>
      <c r="X7889" t="s">
        <v>30</v>
      </c>
    </row>
    <row r="7890" spans="2:24">
      <c r="B7890" s="2" t="s">
        <v>12414</v>
      </c>
      <c r="C7890" s="1">
        <v>8802775116</v>
      </c>
      <c r="D7890" s="1"/>
      <c r="E7890" s="1"/>
      <c r="F7890" s="1"/>
      <c r="G7890" s="1" t="s">
        <v>146</v>
      </c>
      <c r="H7890" s="1" t="s">
        <v>331</v>
      </c>
      <c r="I7890"/>
      <c r="J7890"/>
      <c r="K7890"/>
      <c r="L7890"/>
      <c r="M7890"/>
      <c r="N7890"/>
      <c r="O7890"/>
      <c r="Q7890" t="s">
        <v>25</v>
      </c>
      <c r="R7890" s="1" t="s">
        <v>12415</v>
      </c>
      <c r="S7890" s="1"/>
      <c r="T7890" s="1" t="s">
        <v>84</v>
      </c>
      <c r="U7890" s="1" t="s">
        <v>53</v>
      </c>
      <c r="V7890" t="s">
        <v>29</v>
      </c>
      <c r="W7890"/>
      <c r="X7890" t="s">
        <v>30</v>
      </c>
    </row>
    <row r="7891" spans="2:24">
      <c r="B7891" s="2" t="s">
        <v>12416</v>
      </c>
      <c r="C7891" s="1">
        <v>9990450720</v>
      </c>
      <c r="D7891" s="1"/>
      <c r="E7891" s="1"/>
      <c r="F7891" s="1"/>
      <c r="G7891" s="1" t="s">
        <v>230</v>
      </c>
      <c r="H7891" s="1" t="s">
        <v>46</v>
      </c>
      <c r="I7891"/>
      <c r="J7891"/>
      <c r="K7891"/>
      <c r="L7891"/>
      <c r="M7891"/>
      <c r="N7891"/>
      <c r="O7891"/>
      <c r="Q7891" t="s">
        <v>25</v>
      </c>
      <c r="R7891" s="1" t="s">
        <v>12417</v>
      </c>
      <c r="S7891" s="1"/>
      <c r="T7891" s="1" t="s">
        <v>594</v>
      </c>
      <c r="U7891" s="1" t="s">
        <v>53</v>
      </c>
      <c r="V7891" t="s">
        <v>29</v>
      </c>
      <c r="W7891"/>
      <c r="X7891" t="s">
        <v>30</v>
      </c>
    </row>
    <row r="7892" spans="2:24">
      <c r="B7892" s="2" t="s">
        <v>12418</v>
      </c>
      <c r="C7892" s="1">
        <v>8867322121</v>
      </c>
      <c r="D7892" s="1"/>
      <c r="E7892" s="1"/>
      <c r="F7892" s="1"/>
      <c r="G7892" s="1" t="s">
        <v>146</v>
      </c>
      <c r="H7892" s="1" t="s">
        <v>247</v>
      </c>
      <c r="I7892"/>
      <c r="J7892"/>
      <c r="K7892"/>
      <c r="L7892"/>
      <c r="M7892"/>
      <c r="N7892"/>
      <c r="O7892"/>
      <c r="Q7892" t="s">
        <v>25</v>
      </c>
      <c r="R7892" s="1" t="s">
        <v>12419</v>
      </c>
      <c r="S7892" s="1"/>
      <c r="T7892" s="1" t="s">
        <v>631</v>
      </c>
      <c r="U7892" s="1" t="s">
        <v>102</v>
      </c>
      <c r="V7892" t="s">
        <v>29</v>
      </c>
      <c r="W7892"/>
      <c r="X7892" t="s">
        <v>30</v>
      </c>
    </row>
    <row r="7893" spans="2:24">
      <c r="B7893" s="2" t="s">
        <v>12420</v>
      </c>
      <c r="C7893" s="1">
        <v>9010155299</v>
      </c>
      <c r="D7893" s="1"/>
      <c r="E7893" s="1"/>
      <c r="F7893" s="1"/>
      <c r="G7893" s="1" t="s">
        <v>146</v>
      </c>
      <c r="H7893" s="1" t="s">
        <v>331</v>
      </c>
      <c r="I7893"/>
      <c r="J7893"/>
      <c r="K7893"/>
      <c r="L7893"/>
      <c r="M7893"/>
      <c r="N7893"/>
      <c r="O7893"/>
      <c r="Q7893" t="s">
        <v>25</v>
      </c>
      <c r="R7893" s="1" t="s">
        <v>12421</v>
      </c>
      <c r="S7893" s="1"/>
      <c r="T7893" s="1" t="s">
        <v>184</v>
      </c>
      <c r="U7893" s="1" t="s">
        <v>185</v>
      </c>
      <c r="V7893" t="s">
        <v>29</v>
      </c>
      <c r="W7893"/>
      <c r="X7893" t="s">
        <v>30</v>
      </c>
    </row>
    <row r="7894" spans="2:24">
      <c r="B7894" s="2" t="s">
        <v>12422</v>
      </c>
      <c r="C7894" s="1">
        <v>7870324242</v>
      </c>
      <c r="D7894" s="1"/>
      <c r="E7894" s="1"/>
      <c r="F7894" s="1"/>
      <c r="G7894" s="1" t="s">
        <v>56</v>
      </c>
      <c r="H7894" s="1" t="s">
        <v>57</v>
      </c>
      <c r="I7894"/>
      <c r="J7894"/>
      <c r="K7894"/>
      <c r="L7894"/>
      <c r="M7894"/>
      <c r="N7894"/>
      <c r="O7894"/>
      <c r="Q7894" t="s">
        <v>25</v>
      </c>
      <c r="R7894" s="1" t="s">
        <v>12423</v>
      </c>
      <c r="S7894" s="1"/>
      <c r="T7894" s="1" t="s">
        <v>9286</v>
      </c>
      <c r="U7894" s="1" t="s">
        <v>158</v>
      </c>
      <c r="V7894" t="s">
        <v>29</v>
      </c>
      <c r="W7894"/>
      <c r="X7894" t="s">
        <v>30</v>
      </c>
    </row>
    <row r="7895" spans="2:24">
      <c r="B7895" s="2" t="s">
        <v>12424</v>
      </c>
      <c r="C7895" s="1">
        <v>9825486468</v>
      </c>
      <c r="D7895" s="1"/>
      <c r="E7895" s="1"/>
      <c r="F7895" s="1"/>
      <c r="G7895" s="1" t="s">
        <v>230</v>
      </c>
      <c r="H7895" s="1" t="s">
        <v>57</v>
      </c>
      <c r="I7895"/>
      <c r="J7895"/>
      <c r="K7895"/>
      <c r="L7895"/>
      <c r="M7895"/>
      <c r="N7895"/>
      <c r="O7895"/>
      <c r="Q7895" t="s">
        <v>25</v>
      </c>
      <c r="R7895" s="1" t="s">
        <v>12425</v>
      </c>
      <c r="S7895" s="1"/>
      <c r="T7895" s="1" t="s">
        <v>558</v>
      </c>
      <c r="U7895" s="1" t="s">
        <v>116</v>
      </c>
      <c r="V7895" t="s">
        <v>29</v>
      </c>
      <c r="W7895"/>
      <c r="X7895" t="s">
        <v>30</v>
      </c>
    </row>
    <row r="7896" spans="2:24">
      <c r="B7896" s="2" t="s">
        <v>12426</v>
      </c>
      <c r="C7896" s="1">
        <f>919930444047</f>
        <v>919930444047</v>
      </c>
      <c r="D7896" s="1"/>
      <c r="E7896" s="1"/>
      <c r="F7896" s="1"/>
      <c r="G7896" s="1" t="s">
        <v>230</v>
      </c>
      <c r="H7896" s="1" t="s">
        <v>46</v>
      </c>
      <c r="I7896"/>
      <c r="J7896"/>
      <c r="K7896"/>
      <c r="L7896"/>
      <c r="M7896"/>
      <c r="N7896"/>
      <c r="O7896"/>
      <c r="Q7896" t="s">
        <v>25</v>
      </c>
      <c r="R7896" s="1" t="s">
        <v>12427</v>
      </c>
      <c r="S7896" s="1"/>
      <c r="T7896" s="1" t="s">
        <v>211</v>
      </c>
      <c r="U7896" s="1" t="s">
        <v>33</v>
      </c>
      <c r="V7896" t="s">
        <v>29</v>
      </c>
      <c r="W7896"/>
      <c r="X7896" t="s">
        <v>30</v>
      </c>
    </row>
    <row r="7897" spans="2:24">
      <c r="B7897" s="2" t="s">
        <v>12428</v>
      </c>
      <c r="C7897" s="1">
        <v>9910210973</v>
      </c>
      <c r="D7897" s="1"/>
      <c r="E7897" s="1"/>
      <c r="F7897" s="1"/>
      <c r="G7897" s="1" t="s">
        <v>146</v>
      </c>
      <c r="H7897" s="1" t="s">
        <v>331</v>
      </c>
      <c r="I7897"/>
      <c r="J7897"/>
      <c r="K7897"/>
      <c r="L7897"/>
      <c r="M7897"/>
      <c r="N7897"/>
      <c r="O7897"/>
      <c r="Q7897" t="s">
        <v>25</v>
      </c>
      <c r="R7897" s="1" t="s">
        <v>12429</v>
      </c>
      <c r="S7897" s="1"/>
      <c r="T7897" s="1" t="s">
        <v>84</v>
      </c>
      <c r="U7897" s="1" t="s">
        <v>53</v>
      </c>
      <c r="V7897" t="s">
        <v>29</v>
      </c>
      <c r="W7897"/>
      <c r="X7897" t="s">
        <v>30</v>
      </c>
    </row>
    <row r="7898" spans="2:24">
      <c r="B7898" s="2" t="s">
        <v>12430</v>
      </c>
      <c r="C7898" s="1">
        <v>7011862509</v>
      </c>
      <c r="D7898" s="1"/>
      <c r="E7898" s="1"/>
      <c r="F7898" s="1"/>
      <c r="G7898" s="1" t="s">
        <v>45</v>
      </c>
      <c r="H7898" s="1" t="s">
        <v>46</v>
      </c>
      <c r="I7898"/>
      <c r="J7898"/>
      <c r="K7898"/>
      <c r="L7898"/>
      <c r="M7898"/>
      <c r="N7898"/>
      <c r="O7898"/>
      <c r="Q7898" t="s">
        <v>25</v>
      </c>
      <c r="R7898" s="1" t="s">
        <v>12431</v>
      </c>
      <c r="S7898" s="1"/>
      <c r="T7898" s="1" t="s">
        <v>423</v>
      </c>
      <c r="U7898" s="1" t="s">
        <v>28</v>
      </c>
      <c r="V7898" t="s">
        <v>29</v>
      </c>
      <c r="W7898"/>
      <c r="X7898" t="s">
        <v>30</v>
      </c>
    </row>
    <row r="7899" spans="2:24">
      <c r="B7899" s="2" t="s">
        <v>12432</v>
      </c>
      <c r="C7899" s="1">
        <v>9431010381</v>
      </c>
      <c r="D7899" s="1"/>
      <c r="E7899" s="1"/>
      <c r="F7899" s="1"/>
      <c r="G7899" s="1" t="s">
        <v>146</v>
      </c>
      <c r="H7899" s="1" t="s">
        <v>247</v>
      </c>
      <c r="I7899"/>
      <c r="J7899"/>
      <c r="K7899"/>
      <c r="L7899"/>
      <c r="M7899"/>
      <c r="N7899"/>
      <c r="O7899"/>
      <c r="Q7899" t="s">
        <v>25</v>
      </c>
      <c r="R7899" s="1" t="s">
        <v>12433</v>
      </c>
      <c r="S7899" s="1"/>
      <c r="T7899" s="1" t="s">
        <v>1329</v>
      </c>
      <c r="U7899" s="1" t="s">
        <v>284</v>
      </c>
      <c r="V7899" t="s">
        <v>29</v>
      </c>
      <c r="W7899"/>
      <c r="X7899" t="s">
        <v>30</v>
      </c>
    </row>
    <row r="7900" spans="2:24">
      <c r="B7900" s="2" t="s">
        <v>12434</v>
      </c>
      <c r="C7900" s="1">
        <f>919600000444</f>
        <v>919600000444</v>
      </c>
      <c r="D7900" s="1"/>
      <c r="E7900" s="1"/>
      <c r="F7900" s="1"/>
      <c r="G7900" s="1" t="s">
        <v>45</v>
      </c>
      <c r="H7900" s="1" t="s">
        <v>247</v>
      </c>
      <c r="I7900"/>
      <c r="J7900"/>
      <c r="K7900"/>
      <c r="L7900"/>
      <c r="M7900"/>
      <c r="N7900"/>
      <c r="O7900"/>
      <c r="Q7900" t="s">
        <v>25</v>
      </c>
      <c r="R7900" s="1" t="s">
        <v>12435</v>
      </c>
      <c r="S7900" s="1"/>
      <c r="T7900" s="1" t="s">
        <v>258</v>
      </c>
      <c r="U7900" s="1" t="s">
        <v>179</v>
      </c>
      <c r="V7900" t="s">
        <v>29</v>
      </c>
      <c r="W7900"/>
      <c r="X7900" t="s">
        <v>30</v>
      </c>
    </row>
    <row r="7901" spans="2:24">
      <c r="B7901" s="2" t="s">
        <v>12436</v>
      </c>
      <c r="C7901" s="1">
        <v>9137653107</v>
      </c>
      <c r="D7901" s="1"/>
      <c r="E7901" s="1"/>
      <c r="F7901" s="1"/>
      <c r="G7901" s="1" t="s">
        <v>146</v>
      </c>
      <c r="H7901" s="1" t="s">
        <v>331</v>
      </c>
      <c r="I7901"/>
      <c r="J7901"/>
      <c r="K7901"/>
      <c r="L7901"/>
      <c r="M7901"/>
      <c r="N7901"/>
      <c r="O7901"/>
      <c r="Q7901" t="s">
        <v>25</v>
      </c>
      <c r="R7901" s="1" t="s">
        <v>12437</v>
      </c>
      <c r="S7901" s="1"/>
      <c r="T7901" s="1" t="s">
        <v>211</v>
      </c>
      <c r="U7901" s="1" t="s">
        <v>33</v>
      </c>
      <c r="V7901" t="s">
        <v>29</v>
      </c>
      <c r="W7901"/>
      <c r="X7901" t="s">
        <v>30</v>
      </c>
    </row>
    <row r="7902" spans="2:24">
      <c r="B7902" s="2" t="s">
        <v>12438</v>
      </c>
      <c r="C7902" s="1">
        <f>919970094118</f>
        <v>919970094118</v>
      </c>
      <c r="D7902" s="1"/>
      <c r="E7902" s="1"/>
      <c r="F7902" s="1"/>
      <c r="G7902" s="1" t="s">
        <v>45</v>
      </c>
      <c r="H7902" s="1" t="s">
        <v>46</v>
      </c>
      <c r="I7902"/>
      <c r="J7902"/>
      <c r="K7902"/>
      <c r="L7902"/>
      <c r="M7902"/>
      <c r="N7902"/>
      <c r="O7902"/>
      <c r="Q7902" t="s">
        <v>25</v>
      </c>
      <c r="R7902" s="1" t="s">
        <v>12439</v>
      </c>
      <c r="S7902" s="1"/>
      <c r="T7902" s="1" t="s">
        <v>347</v>
      </c>
      <c r="U7902" s="1" t="s">
        <v>33</v>
      </c>
      <c r="V7902" t="s">
        <v>29</v>
      </c>
      <c r="W7902"/>
      <c r="X7902" t="s">
        <v>30</v>
      </c>
    </row>
    <row r="7903" spans="2:24">
      <c r="B7903" s="2" t="s">
        <v>12440</v>
      </c>
      <c r="C7903" s="1">
        <v>9447441955</v>
      </c>
      <c r="D7903" s="1"/>
      <c r="E7903" s="1"/>
      <c r="F7903" s="1"/>
      <c r="G7903" s="1" t="s">
        <v>230</v>
      </c>
      <c r="H7903" s="1" t="s">
        <v>57</v>
      </c>
      <c r="I7903"/>
      <c r="J7903"/>
      <c r="K7903"/>
      <c r="L7903"/>
      <c r="M7903"/>
      <c r="N7903"/>
      <c r="O7903"/>
      <c r="Q7903" t="s">
        <v>25</v>
      </c>
      <c r="R7903" s="1" t="s">
        <v>12441</v>
      </c>
      <c r="S7903" s="1"/>
      <c r="T7903" s="1" t="s">
        <v>4364</v>
      </c>
      <c r="U7903" s="1" t="s">
        <v>60</v>
      </c>
      <c r="V7903" t="s">
        <v>29</v>
      </c>
      <c r="W7903"/>
      <c r="X7903" t="s">
        <v>30</v>
      </c>
    </row>
    <row r="7904" spans="2:24">
      <c r="B7904" s="2" t="s">
        <v>12442</v>
      </c>
      <c r="C7904" s="1">
        <f>917470702022</f>
        <v>917470702022</v>
      </c>
      <c r="D7904" s="1"/>
      <c r="E7904" s="1"/>
      <c r="F7904" s="1"/>
      <c r="G7904" s="1" t="s">
        <v>146</v>
      </c>
      <c r="H7904" s="1" t="s">
        <v>247</v>
      </c>
      <c r="I7904"/>
      <c r="J7904"/>
      <c r="K7904"/>
      <c r="L7904"/>
      <c r="M7904"/>
      <c r="N7904"/>
      <c r="O7904"/>
      <c r="Q7904" t="s">
        <v>25</v>
      </c>
      <c r="R7904" s="1" t="s">
        <v>12443</v>
      </c>
      <c r="S7904" s="1"/>
      <c r="T7904" s="1" t="s">
        <v>3999</v>
      </c>
      <c r="U7904" s="1" t="s">
        <v>105</v>
      </c>
      <c r="V7904" t="s">
        <v>29</v>
      </c>
      <c r="W7904"/>
      <c r="X7904" t="s">
        <v>30</v>
      </c>
    </row>
    <row r="7905" spans="2:24">
      <c r="B7905" s="2" t="s">
        <v>12444</v>
      </c>
      <c r="C7905" s="1">
        <v>9182238004</v>
      </c>
      <c r="D7905" s="1"/>
      <c r="E7905" s="1"/>
      <c r="F7905" s="1"/>
      <c r="G7905" s="1" t="s">
        <v>146</v>
      </c>
      <c r="H7905" s="1" t="s">
        <v>247</v>
      </c>
      <c r="I7905"/>
      <c r="J7905"/>
      <c r="K7905"/>
      <c r="L7905"/>
      <c r="M7905"/>
      <c r="N7905"/>
      <c r="O7905"/>
      <c r="Q7905" t="s">
        <v>25</v>
      </c>
      <c r="R7905" s="1" t="s">
        <v>12445</v>
      </c>
      <c r="S7905" s="1"/>
      <c r="T7905" s="1" t="s">
        <v>184</v>
      </c>
      <c r="U7905" s="1" t="s">
        <v>185</v>
      </c>
      <c r="V7905" t="s">
        <v>29</v>
      </c>
      <c r="W7905"/>
      <c r="X7905" t="s">
        <v>30</v>
      </c>
    </row>
    <row r="7906" spans="2:24">
      <c r="B7906" s="2" t="s">
        <v>12446</v>
      </c>
      <c r="C7906" s="1">
        <v>9393623335</v>
      </c>
      <c r="D7906" s="1"/>
      <c r="E7906" s="1"/>
      <c r="F7906" s="1"/>
      <c r="G7906" s="1" t="s">
        <v>45</v>
      </c>
      <c r="H7906" s="1" t="s">
        <v>247</v>
      </c>
      <c r="I7906"/>
      <c r="J7906"/>
      <c r="K7906"/>
      <c r="L7906"/>
      <c r="M7906"/>
      <c r="N7906"/>
      <c r="O7906"/>
      <c r="Q7906" t="s">
        <v>25</v>
      </c>
      <c r="R7906" s="1" t="s">
        <v>12447</v>
      </c>
      <c r="S7906" s="1"/>
      <c r="T7906" s="1" t="s">
        <v>1405</v>
      </c>
      <c r="U7906" s="1" t="s">
        <v>276</v>
      </c>
      <c r="V7906" t="s">
        <v>29</v>
      </c>
      <c r="W7906"/>
      <c r="X7906" t="s">
        <v>30</v>
      </c>
    </row>
    <row r="7907" spans="2:24">
      <c r="B7907" s="2" t="s">
        <v>12448</v>
      </c>
      <c r="C7907" s="1">
        <v>7416225036</v>
      </c>
      <c r="D7907" s="1"/>
      <c r="E7907" s="1"/>
      <c r="F7907" s="1"/>
      <c r="G7907" s="1" t="s">
        <v>45</v>
      </c>
      <c r="H7907" s="1" t="s">
        <v>331</v>
      </c>
      <c r="I7907"/>
      <c r="J7907"/>
      <c r="K7907"/>
      <c r="L7907"/>
      <c r="M7907"/>
      <c r="N7907"/>
      <c r="O7907"/>
      <c r="Q7907" t="s">
        <v>25</v>
      </c>
      <c r="R7907" s="1" t="s">
        <v>12449</v>
      </c>
      <c r="S7907" s="1"/>
      <c r="T7907" s="1" t="s">
        <v>12450</v>
      </c>
      <c r="U7907" s="1" t="s">
        <v>276</v>
      </c>
      <c r="V7907" t="s">
        <v>29</v>
      </c>
      <c r="W7907"/>
      <c r="X7907" t="s">
        <v>30</v>
      </c>
    </row>
    <row r="7908" spans="2:24">
      <c r="B7908" s="2" t="s">
        <v>12451</v>
      </c>
      <c r="C7908" s="1">
        <v>9818624482</v>
      </c>
      <c r="D7908" s="1"/>
      <c r="E7908" s="1"/>
      <c r="F7908" s="1"/>
      <c r="G7908" s="1" t="s">
        <v>2849</v>
      </c>
      <c r="H7908" s="1" t="s">
        <v>46</v>
      </c>
      <c r="I7908"/>
      <c r="J7908"/>
      <c r="K7908"/>
      <c r="L7908"/>
      <c r="M7908"/>
      <c r="N7908"/>
      <c r="O7908"/>
      <c r="Q7908" t="s">
        <v>25</v>
      </c>
      <c r="R7908" s="1" t="s">
        <v>12452</v>
      </c>
      <c r="S7908" s="1"/>
      <c r="T7908" s="1" t="s">
        <v>374</v>
      </c>
      <c r="U7908" s="1" t="s">
        <v>78</v>
      </c>
      <c r="V7908" t="s">
        <v>29</v>
      </c>
      <c r="W7908"/>
      <c r="X7908" t="s">
        <v>30</v>
      </c>
    </row>
    <row r="7909" spans="2:24">
      <c r="B7909" s="2" t="s">
        <v>12453</v>
      </c>
      <c r="C7909" s="1">
        <v>7011123106</v>
      </c>
      <c r="D7909" s="1"/>
      <c r="E7909" s="1"/>
      <c r="F7909" s="1"/>
      <c r="G7909" s="1" t="s">
        <v>45</v>
      </c>
      <c r="H7909" s="1" t="s">
        <v>46</v>
      </c>
      <c r="I7909"/>
      <c r="J7909"/>
      <c r="K7909"/>
      <c r="L7909"/>
      <c r="M7909"/>
      <c r="N7909"/>
      <c r="O7909"/>
      <c r="Q7909" t="s">
        <v>25</v>
      </c>
      <c r="R7909" s="1" t="s">
        <v>12454</v>
      </c>
      <c r="S7909" s="1"/>
      <c r="T7909" s="1" t="s">
        <v>39</v>
      </c>
      <c r="U7909" s="1" t="s">
        <v>28</v>
      </c>
      <c r="V7909" t="s">
        <v>29</v>
      </c>
      <c r="W7909"/>
      <c r="X7909" t="s">
        <v>30</v>
      </c>
    </row>
    <row r="7910" spans="2:24">
      <c r="B7910" s="2" t="s">
        <v>12455</v>
      </c>
      <c r="C7910" s="1">
        <v>9819578998</v>
      </c>
      <c r="D7910" s="1"/>
      <c r="E7910" s="1"/>
      <c r="F7910" s="1"/>
      <c r="G7910" s="1" t="s">
        <v>45</v>
      </c>
      <c r="H7910" s="1" t="s">
        <v>46</v>
      </c>
      <c r="I7910"/>
      <c r="J7910"/>
      <c r="K7910"/>
      <c r="L7910"/>
      <c r="M7910"/>
      <c r="N7910"/>
      <c r="O7910"/>
      <c r="Q7910" t="s">
        <v>25</v>
      </c>
      <c r="R7910" s="1" t="s">
        <v>12456</v>
      </c>
      <c r="S7910" s="1"/>
      <c r="T7910" s="1" t="s">
        <v>211</v>
      </c>
      <c r="U7910" s="1" t="s">
        <v>33</v>
      </c>
      <c r="V7910" t="s">
        <v>29</v>
      </c>
      <c r="W7910"/>
      <c r="X7910" t="s">
        <v>30</v>
      </c>
    </row>
    <row r="7911" spans="2:24">
      <c r="B7911" s="2" t="s">
        <v>12457</v>
      </c>
      <c r="C7911" s="1">
        <v>9970432076</v>
      </c>
      <c r="D7911" s="1"/>
      <c r="E7911" s="1"/>
      <c r="F7911" s="1"/>
      <c r="G7911" s="1" t="s">
        <v>230</v>
      </c>
      <c r="H7911" s="1" t="s">
        <v>46</v>
      </c>
      <c r="I7911"/>
      <c r="J7911"/>
      <c r="K7911"/>
      <c r="L7911"/>
      <c r="M7911"/>
      <c r="N7911"/>
      <c r="O7911"/>
      <c r="Q7911" t="s">
        <v>25</v>
      </c>
      <c r="R7911" s="1" t="s">
        <v>12458</v>
      </c>
      <c r="S7911" s="1"/>
      <c r="T7911" s="1" t="s">
        <v>211</v>
      </c>
      <c r="U7911" s="1" t="s">
        <v>33</v>
      </c>
      <c r="V7911" t="s">
        <v>29</v>
      </c>
      <c r="W7911"/>
      <c r="X7911" t="s">
        <v>30</v>
      </c>
    </row>
    <row r="7912" spans="2:24">
      <c r="B7912" s="2" t="s">
        <v>12459</v>
      </c>
      <c r="C7912" s="1">
        <v>9768976801</v>
      </c>
      <c r="D7912" s="1"/>
      <c r="E7912" s="1"/>
      <c r="F7912" s="1"/>
      <c r="G7912" s="1" t="s">
        <v>45</v>
      </c>
      <c r="H7912" s="1" t="s">
        <v>57</v>
      </c>
      <c r="I7912"/>
      <c r="J7912"/>
      <c r="K7912"/>
      <c r="L7912"/>
      <c r="M7912"/>
      <c r="N7912"/>
      <c r="O7912"/>
      <c r="Q7912" t="s">
        <v>25</v>
      </c>
      <c r="R7912" s="1" t="s">
        <v>12460</v>
      </c>
      <c r="S7912" s="1"/>
      <c r="T7912" s="1" t="s">
        <v>211</v>
      </c>
      <c r="U7912" s="1" t="s">
        <v>33</v>
      </c>
      <c r="V7912" t="s">
        <v>29</v>
      </c>
      <c r="W7912"/>
      <c r="X7912" t="s">
        <v>30</v>
      </c>
    </row>
    <row r="7913" spans="2:24">
      <c r="B7913" s="2" t="s">
        <v>12461</v>
      </c>
      <c r="C7913" s="1">
        <v>9818380381</v>
      </c>
      <c r="D7913" s="1"/>
      <c r="E7913" s="1"/>
      <c r="F7913" s="1"/>
      <c r="G7913" s="1" t="s">
        <v>1216</v>
      </c>
      <c r="H7913" s="1" t="s">
        <v>46</v>
      </c>
      <c r="I7913"/>
      <c r="J7913"/>
      <c r="K7913"/>
      <c r="L7913"/>
      <c r="M7913"/>
      <c r="N7913"/>
      <c r="O7913"/>
      <c r="Q7913" t="s">
        <v>25</v>
      </c>
      <c r="R7913" s="1" t="s">
        <v>12462</v>
      </c>
      <c r="S7913" s="1"/>
      <c r="T7913" s="1" t="s">
        <v>660</v>
      </c>
      <c r="U7913" s="1" t="s">
        <v>53</v>
      </c>
      <c r="V7913" t="s">
        <v>29</v>
      </c>
      <c r="W7913"/>
      <c r="X7913" t="s">
        <v>30</v>
      </c>
    </row>
    <row r="7914" spans="2:24">
      <c r="B7914" s="2" t="s">
        <v>12463</v>
      </c>
      <c r="C7914" s="1">
        <f>919599263660</f>
        <v>919599263660</v>
      </c>
      <c r="D7914" s="1"/>
      <c r="E7914" s="1"/>
      <c r="F7914" s="1"/>
      <c r="G7914" s="1" t="s">
        <v>146</v>
      </c>
      <c r="H7914" s="1" t="s">
        <v>331</v>
      </c>
      <c r="I7914"/>
      <c r="J7914"/>
      <c r="K7914"/>
      <c r="L7914"/>
      <c r="M7914"/>
      <c r="N7914"/>
      <c r="O7914"/>
      <c r="Q7914" t="s">
        <v>25</v>
      </c>
      <c r="R7914" s="1" t="s">
        <v>12464</v>
      </c>
      <c r="S7914" s="1"/>
      <c r="T7914" s="1" t="s">
        <v>374</v>
      </c>
      <c r="U7914" s="1" t="s">
        <v>78</v>
      </c>
      <c r="V7914" t="s">
        <v>29</v>
      </c>
      <c r="W7914"/>
      <c r="X7914" t="s">
        <v>30</v>
      </c>
    </row>
    <row r="7915" spans="2:24">
      <c r="B7915" s="2" t="s">
        <v>12465</v>
      </c>
      <c r="C7915" s="1">
        <v>9850325272</v>
      </c>
      <c r="D7915" s="1"/>
      <c r="E7915" s="1"/>
      <c r="F7915" s="1"/>
      <c r="G7915" s="1" t="s">
        <v>146</v>
      </c>
      <c r="H7915" s="1" t="s">
        <v>331</v>
      </c>
      <c r="I7915"/>
      <c r="J7915"/>
      <c r="K7915"/>
      <c r="L7915"/>
      <c r="M7915"/>
      <c r="N7915"/>
      <c r="O7915"/>
      <c r="Q7915" t="s">
        <v>25</v>
      </c>
      <c r="R7915" s="1" t="s">
        <v>12466</v>
      </c>
      <c r="S7915" s="1"/>
      <c r="T7915" s="1" t="s">
        <v>305</v>
      </c>
      <c r="U7915" s="1" t="s">
        <v>33</v>
      </c>
      <c r="V7915" t="s">
        <v>29</v>
      </c>
      <c r="W7915"/>
      <c r="X7915" t="s">
        <v>30</v>
      </c>
    </row>
    <row r="7916" spans="2:24">
      <c r="B7916" s="2" t="s">
        <v>12467</v>
      </c>
      <c r="C7916" s="1">
        <v>9821789696</v>
      </c>
      <c r="D7916" s="1"/>
      <c r="E7916" s="1"/>
      <c r="F7916" s="1"/>
      <c r="G7916" s="1" t="s">
        <v>230</v>
      </c>
      <c r="H7916" s="1" t="s">
        <v>46</v>
      </c>
      <c r="I7916"/>
      <c r="J7916"/>
      <c r="K7916"/>
      <c r="L7916"/>
      <c r="M7916"/>
      <c r="N7916"/>
      <c r="O7916"/>
      <c r="Q7916" t="s">
        <v>25</v>
      </c>
      <c r="R7916" s="1" t="s">
        <v>12468</v>
      </c>
      <c r="S7916" s="1"/>
      <c r="T7916" s="1" t="s">
        <v>211</v>
      </c>
      <c r="U7916" s="1" t="s">
        <v>33</v>
      </c>
      <c r="V7916" t="s">
        <v>29</v>
      </c>
      <c r="W7916"/>
      <c r="X7916" t="s">
        <v>30</v>
      </c>
    </row>
    <row r="7917" spans="2:24">
      <c r="B7917" s="2" t="s">
        <v>12469</v>
      </c>
      <c r="C7917" s="1">
        <v>9837030582</v>
      </c>
      <c r="D7917" s="1"/>
      <c r="E7917" s="1"/>
      <c r="F7917" s="1"/>
      <c r="G7917" s="1" t="s">
        <v>230</v>
      </c>
      <c r="H7917" s="1" t="s">
        <v>46</v>
      </c>
      <c r="I7917"/>
      <c r="J7917"/>
      <c r="K7917"/>
      <c r="L7917"/>
      <c r="M7917"/>
      <c r="N7917"/>
      <c r="O7917"/>
      <c r="Q7917" t="s">
        <v>25</v>
      </c>
      <c r="R7917" s="1" t="s">
        <v>12470</v>
      </c>
      <c r="S7917" s="1"/>
      <c r="T7917" s="1" t="s">
        <v>66</v>
      </c>
      <c r="U7917" s="1" t="s">
        <v>28</v>
      </c>
      <c r="V7917" t="s">
        <v>29</v>
      </c>
      <c r="W7917"/>
      <c r="X7917" t="s">
        <v>30</v>
      </c>
    </row>
    <row r="7918" spans="2:24">
      <c r="B7918" s="2" t="s">
        <v>12471</v>
      </c>
      <c r="C7918" s="1">
        <v>7003059193</v>
      </c>
      <c r="D7918" s="1"/>
      <c r="E7918" s="1"/>
      <c r="F7918" s="1"/>
      <c r="G7918" s="1" t="s">
        <v>146</v>
      </c>
      <c r="H7918" s="1" t="s">
        <v>1268</v>
      </c>
      <c r="I7918"/>
      <c r="J7918"/>
      <c r="K7918"/>
      <c r="L7918"/>
      <c r="M7918"/>
      <c r="N7918"/>
      <c r="O7918"/>
      <c r="Q7918" t="s">
        <v>25</v>
      </c>
      <c r="R7918" s="1" t="s">
        <v>12472</v>
      </c>
      <c r="S7918" s="1"/>
      <c r="T7918" s="1" t="s">
        <v>614</v>
      </c>
      <c r="U7918" s="1" t="s">
        <v>70</v>
      </c>
      <c r="V7918" t="s">
        <v>29</v>
      </c>
      <c r="W7918"/>
      <c r="X7918" t="s">
        <v>30</v>
      </c>
    </row>
    <row r="7919" spans="2:24">
      <c r="B7919" s="2" t="s">
        <v>12473</v>
      </c>
      <c r="C7919" s="1">
        <v>9971852991</v>
      </c>
      <c r="D7919" s="1"/>
      <c r="E7919" s="1"/>
      <c r="F7919" s="1"/>
      <c r="G7919" s="1" t="s">
        <v>45</v>
      </c>
      <c r="H7919" s="1" t="s">
        <v>46</v>
      </c>
      <c r="I7919"/>
      <c r="J7919"/>
      <c r="K7919"/>
      <c r="L7919"/>
      <c r="M7919"/>
      <c r="N7919"/>
      <c r="O7919"/>
      <c r="Q7919" t="s">
        <v>25</v>
      </c>
      <c r="R7919" s="1" t="s">
        <v>12474</v>
      </c>
      <c r="S7919" s="1"/>
      <c r="T7919" s="1" t="s">
        <v>423</v>
      </c>
      <c r="U7919" s="1" t="s">
        <v>28</v>
      </c>
      <c r="V7919" t="s">
        <v>29</v>
      </c>
      <c r="W7919"/>
      <c r="X7919" t="s">
        <v>30</v>
      </c>
    </row>
    <row r="7920" spans="2:24">
      <c r="B7920" s="2" t="s">
        <v>12475</v>
      </c>
      <c r="C7920" s="1">
        <v>9810386028</v>
      </c>
      <c r="D7920" s="1"/>
      <c r="E7920" s="1"/>
      <c r="F7920" s="1"/>
      <c r="G7920" s="1" t="s">
        <v>146</v>
      </c>
      <c r="H7920" s="1" t="s">
        <v>331</v>
      </c>
      <c r="I7920"/>
      <c r="J7920"/>
      <c r="K7920"/>
      <c r="L7920"/>
      <c r="M7920"/>
      <c r="N7920"/>
      <c r="O7920"/>
      <c r="Q7920" t="s">
        <v>25</v>
      </c>
      <c r="R7920" s="1"/>
      <c r="S7920" s="1"/>
      <c r="T7920" s="1" t="s">
        <v>84</v>
      </c>
      <c r="U7920" s="1" t="s">
        <v>53</v>
      </c>
      <c r="V7920" t="s">
        <v>29</v>
      </c>
      <c r="W7920"/>
      <c r="X7920" t="s">
        <v>30</v>
      </c>
    </row>
    <row r="7921" spans="2:24">
      <c r="B7921" s="2" t="s">
        <v>12476</v>
      </c>
      <c r="C7921" s="1">
        <v>9300200600</v>
      </c>
      <c r="D7921" s="1"/>
      <c r="E7921" s="1"/>
      <c r="F7921" s="1"/>
      <c r="G7921" s="1" t="s">
        <v>230</v>
      </c>
      <c r="H7921" s="1" t="s">
        <v>331</v>
      </c>
      <c r="I7921"/>
      <c r="J7921"/>
      <c r="K7921"/>
      <c r="L7921"/>
      <c r="M7921"/>
      <c r="N7921"/>
      <c r="O7921"/>
      <c r="Q7921" t="s">
        <v>25</v>
      </c>
      <c r="R7921" s="1" t="s">
        <v>12477</v>
      </c>
      <c r="S7921" s="1"/>
      <c r="T7921" s="1" t="s">
        <v>483</v>
      </c>
      <c r="U7921" s="1" t="s">
        <v>33</v>
      </c>
      <c r="V7921" t="s">
        <v>29</v>
      </c>
      <c r="W7921"/>
      <c r="X7921" t="s">
        <v>30</v>
      </c>
    </row>
    <row r="7922" spans="2:24">
      <c r="B7922" s="2" t="s">
        <v>12478</v>
      </c>
      <c r="C7922" s="1">
        <v>9910800605</v>
      </c>
      <c r="D7922" s="1"/>
      <c r="E7922" s="1"/>
      <c r="F7922" s="1"/>
      <c r="G7922" s="1" t="s">
        <v>2849</v>
      </c>
      <c r="H7922" s="1" t="s">
        <v>46</v>
      </c>
      <c r="I7922"/>
      <c r="J7922"/>
      <c r="K7922"/>
      <c r="L7922"/>
      <c r="M7922"/>
      <c r="N7922"/>
      <c r="O7922"/>
      <c r="Q7922" t="s">
        <v>25</v>
      </c>
      <c r="R7922" s="1" t="s">
        <v>12479</v>
      </c>
      <c r="S7922" s="1"/>
      <c r="T7922" s="1" t="s">
        <v>594</v>
      </c>
      <c r="U7922" s="1" t="s">
        <v>53</v>
      </c>
      <c r="V7922" t="s">
        <v>29</v>
      </c>
      <c r="W7922"/>
      <c r="X7922" t="s">
        <v>30</v>
      </c>
    </row>
    <row r="7923" spans="2:24">
      <c r="B7923" s="2" t="s">
        <v>12480</v>
      </c>
      <c r="C7923" s="1">
        <v>9425787833</v>
      </c>
      <c r="D7923" s="1"/>
      <c r="E7923" s="1"/>
      <c r="F7923" s="1"/>
      <c r="G7923" s="1" t="s">
        <v>45</v>
      </c>
      <c r="H7923" s="1" t="s">
        <v>46</v>
      </c>
      <c r="I7923"/>
      <c r="J7923"/>
      <c r="K7923"/>
      <c r="L7923"/>
      <c r="M7923"/>
      <c r="N7923"/>
      <c r="O7923"/>
      <c r="Q7923" t="s">
        <v>25</v>
      </c>
      <c r="R7923" s="1"/>
      <c r="S7923" s="1"/>
      <c r="T7923" s="1" t="s">
        <v>1836</v>
      </c>
      <c r="U7923" s="1" t="s">
        <v>105</v>
      </c>
      <c r="V7923" t="s">
        <v>29</v>
      </c>
      <c r="W7923"/>
      <c r="X7923" t="s">
        <v>30</v>
      </c>
    </row>
    <row r="7924" spans="2:24">
      <c r="B7924" s="2" t="s">
        <v>12481</v>
      </c>
      <c r="C7924" s="1">
        <v>8294209943</v>
      </c>
      <c r="D7924" s="1"/>
      <c r="E7924" s="1"/>
      <c r="F7924" s="1"/>
      <c r="G7924" s="1" t="s">
        <v>230</v>
      </c>
      <c r="H7924" s="1" t="s">
        <v>46</v>
      </c>
      <c r="I7924"/>
      <c r="J7924"/>
      <c r="K7924"/>
      <c r="L7924"/>
      <c r="M7924"/>
      <c r="N7924"/>
      <c r="O7924"/>
      <c r="Q7924" t="s">
        <v>25</v>
      </c>
      <c r="R7924" s="1" t="s">
        <v>12482</v>
      </c>
      <c r="S7924" s="1"/>
      <c r="T7924" s="1" t="s">
        <v>566</v>
      </c>
      <c r="U7924" s="1" t="s">
        <v>284</v>
      </c>
      <c r="V7924" t="s">
        <v>29</v>
      </c>
      <c r="W7924"/>
      <c r="X7924" t="s">
        <v>30</v>
      </c>
    </row>
    <row r="7925" spans="2:24">
      <c r="B7925" s="2" t="s">
        <v>12483</v>
      </c>
      <c r="C7925" s="1">
        <v>9041899913</v>
      </c>
      <c r="D7925" s="1"/>
      <c r="E7925" s="1"/>
      <c r="F7925" s="1"/>
      <c r="G7925" s="1" t="s">
        <v>230</v>
      </c>
      <c r="H7925" s="1" t="s">
        <v>46</v>
      </c>
      <c r="I7925"/>
      <c r="J7925"/>
      <c r="K7925"/>
      <c r="L7925"/>
      <c r="M7925"/>
      <c r="N7925"/>
      <c r="O7925"/>
      <c r="Q7925" t="s">
        <v>25</v>
      </c>
      <c r="R7925" s="1" t="s">
        <v>12484</v>
      </c>
      <c r="S7925" s="1"/>
      <c r="T7925" s="1" t="s">
        <v>4670</v>
      </c>
      <c r="U7925" s="1" t="s">
        <v>90</v>
      </c>
      <c r="V7925" t="s">
        <v>29</v>
      </c>
      <c r="W7925"/>
      <c r="X7925" t="s">
        <v>30</v>
      </c>
    </row>
    <row r="7926" spans="2:24">
      <c r="B7926" s="2" t="s">
        <v>12485</v>
      </c>
      <c r="C7926" s="1">
        <v>9422401054</v>
      </c>
      <c r="D7926" s="1"/>
      <c r="E7926" s="1"/>
      <c r="F7926" s="1"/>
      <c r="G7926" s="1" t="s">
        <v>146</v>
      </c>
      <c r="H7926" s="1" t="s">
        <v>247</v>
      </c>
      <c r="I7926"/>
      <c r="J7926"/>
      <c r="K7926"/>
      <c r="L7926"/>
      <c r="M7926"/>
      <c r="N7926"/>
      <c r="O7926"/>
      <c r="Q7926" t="s">
        <v>25</v>
      </c>
      <c r="R7926" s="1" t="s">
        <v>12486</v>
      </c>
      <c r="S7926" s="1"/>
      <c r="T7926" s="1" t="s">
        <v>3792</v>
      </c>
      <c r="U7926" s="1" t="s">
        <v>33</v>
      </c>
      <c r="V7926" t="s">
        <v>29</v>
      </c>
      <c r="W7926"/>
      <c r="X7926" t="s">
        <v>30</v>
      </c>
    </row>
    <row r="7927" spans="2:24">
      <c r="B7927" s="2" t="s">
        <v>12487</v>
      </c>
      <c r="C7927" s="1">
        <v>8007187250</v>
      </c>
      <c r="D7927" s="1"/>
      <c r="E7927" s="1"/>
      <c r="F7927" s="1"/>
      <c r="G7927" s="1" t="s">
        <v>230</v>
      </c>
      <c r="H7927" s="1" t="s">
        <v>46</v>
      </c>
      <c r="I7927"/>
      <c r="J7927"/>
      <c r="K7927"/>
      <c r="L7927"/>
      <c r="M7927"/>
      <c r="N7927"/>
      <c r="O7927"/>
      <c r="Q7927" t="s">
        <v>25</v>
      </c>
      <c r="R7927" s="1" t="s">
        <v>12488</v>
      </c>
      <c r="S7927" s="1"/>
      <c r="T7927" s="1" t="s">
        <v>137</v>
      </c>
      <c r="U7927" s="1" t="s">
        <v>33</v>
      </c>
      <c r="V7927" t="s">
        <v>29</v>
      </c>
      <c r="W7927"/>
      <c r="X7927" t="s">
        <v>30</v>
      </c>
    </row>
    <row r="7928" spans="2:24">
      <c r="B7928" s="2" t="s">
        <v>12489</v>
      </c>
      <c r="C7928" s="1">
        <v>8511199317</v>
      </c>
      <c r="D7928" s="1"/>
      <c r="E7928" s="1"/>
      <c r="F7928" s="1"/>
      <c r="G7928" s="1" t="s">
        <v>230</v>
      </c>
      <c r="H7928" s="1" t="s">
        <v>46</v>
      </c>
      <c r="I7928"/>
      <c r="J7928"/>
      <c r="K7928"/>
      <c r="L7928"/>
      <c r="M7928"/>
      <c r="N7928"/>
      <c r="O7928"/>
      <c r="Q7928" t="s">
        <v>25</v>
      </c>
      <c r="R7928" s="1" t="s">
        <v>12490</v>
      </c>
      <c r="S7928" s="1"/>
      <c r="T7928" s="1" t="s">
        <v>345</v>
      </c>
      <c r="U7928" s="1" t="s">
        <v>116</v>
      </c>
      <c r="V7928" t="s">
        <v>29</v>
      </c>
      <c r="W7928"/>
      <c r="X7928" t="s">
        <v>30</v>
      </c>
    </row>
    <row r="7929" spans="2:24">
      <c r="B7929" s="2" t="s">
        <v>12491</v>
      </c>
      <c r="C7929" s="1">
        <v>9913773991</v>
      </c>
      <c r="D7929" s="1"/>
      <c r="E7929" s="1"/>
      <c r="F7929" s="1"/>
      <c r="G7929" s="1" t="s">
        <v>45</v>
      </c>
      <c r="H7929" s="1" t="s">
        <v>46</v>
      </c>
      <c r="I7929"/>
      <c r="J7929"/>
      <c r="K7929"/>
      <c r="L7929"/>
      <c r="M7929"/>
      <c r="N7929"/>
      <c r="O7929"/>
      <c r="Q7929" t="s">
        <v>25</v>
      </c>
      <c r="R7929" s="1" t="s">
        <v>12492</v>
      </c>
      <c r="S7929" s="1"/>
      <c r="T7929" s="1" t="s">
        <v>202</v>
      </c>
      <c r="U7929" s="1" t="s">
        <v>116</v>
      </c>
      <c r="V7929" t="s">
        <v>29</v>
      </c>
      <c r="W7929"/>
      <c r="X7929" t="s">
        <v>30</v>
      </c>
    </row>
    <row r="7930" spans="2:24">
      <c r="B7930" s="2" t="s">
        <v>12493</v>
      </c>
      <c r="C7930" s="1">
        <f>917983269171</f>
        <v>917983269171</v>
      </c>
      <c r="D7930" s="1"/>
      <c r="E7930" s="1"/>
      <c r="F7930" s="1"/>
      <c r="G7930" s="1" t="s">
        <v>146</v>
      </c>
      <c r="H7930" s="1" t="s">
        <v>331</v>
      </c>
      <c r="I7930"/>
      <c r="J7930"/>
      <c r="K7930"/>
      <c r="L7930"/>
      <c r="M7930"/>
      <c r="N7930"/>
      <c r="O7930"/>
      <c r="Q7930" t="s">
        <v>25</v>
      </c>
      <c r="R7930" s="1" t="s">
        <v>12494</v>
      </c>
      <c r="S7930" s="1"/>
      <c r="T7930" s="1" t="s">
        <v>533</v>
      </c>
      <c r="U7930" s="1" t="s">
        <v>28</v>
      </c>
      <c r="V7930" t="s">
        <v>29</v>
      </c>
      <c r="W7930"/>
      <c r="X7930" t="s">
        <v>30</v>
      </c>
    </row>
    <row r="7931" spans="2:24">
      <c r="B7931" s="2" t="s">
        <v>12495</v>
      </c>
      <c r="C7931" s="1">
        <v>9416697527</v>
      </c>
      <c r="D7931" s="1"/>
      <c r="E7931" s="1"/>
      <c r="F7931" s="1"/>
      <c r="G7931" s="1" t="s">
        <v>146</v>
      </c>
      <c r="H7931" s="1" t="s">
        <v>695</v>
      </c>
      <c r="I7931"/>
      <c r="J7931"/>
      <c r="K7931"/>
      <c r="L7931"/>
      <c r="M7931"/>
      <c r="N7931"/>
      <c r="O7931"/>
      <c r="Q7931" t="s">
        <v>25</v>
      </c>
      <c r="R7931" s="1" t="s">
        <v>12496</v>
      </c>
      <c r="S7931" s="1"/>
      <c r="T7931" s="1" t="s">
        <v>271</v>
      </c>
      <c r="U7931" s="1" t="s">
        <v>78</v>
      </c>
      <c r="V7931" t="s">
        <v>29</v>
      </c>
      <c r="W7931"/>
      <c r="X7931" t="s">
        <v>30</v>
      </c>
    </row>
    <row r="7932" spans="2:24">
      <c r="B7932" s="2" t="s">
        <v>12497</v>
      </c>
      <c r="C7932" s="1">
        <v>9050242444</v>
      </c>
      <c r="D7932" s="1"/>
      <c r="E7932" s="1"/>
      <c r="F7932" s="1"/>
      <c r="G7932" s="1" t="s">
        <v>146</v>
      </c>
      <c r="H7932" s="1" t="s">
        <v>247</v>
      </c>
      <c r="I7932"/>
      <c r="J7932"/>
      <c r="K7932"/>
      <c r="L7932"/>
      <c r="M7932"/>
      <c r="N7932"/>
      <c r="O7932"/>
      <c r="Q7932" t="s">
        <v>25</v>
      </c>
      <c r="R7932" s="1" t="s">
        <v>12498</v>
      </c>
      <c r="S7932" s="1"/>
      <c r="T7932" s="1" t="s">
        <v>374</v>
      </c>
      <c r="U7932" s="1" t="s">
        <v>78</v>
      </c>
      <c r="V7932" t="s">
        <v>29</v>
      </c>
      <c r="W7932"/>
      <c r="X7932" t="s">
        <v>30</v>
      </c>
    </row>
    <row r="7933" spans="2:24">
      <c r="B7933" s="2" t="s">
        <v>12499</v>
      </c>
      <c r="C7933" s="1">
        <f>918383900363</f>
        <v>918383900363</v>
      </c>
      <c r="D7933" s="1"/>
      <c r="E7933" s="1"/>
      <c r="F7933" s="1"/>
      <c r="G7933" s="1" t="s">
        <v>45</v>
      </c>
      <c r="H7933" s="1" t="s">
        <v>46</v>
      </c>
      <c r="I7933"/>
      <c r="J7933"/>
      <c r="K7933"/>
      <c r="L7933"/>
      <c r="M7933"/>
      <c r="N7933"/>
      <c r="O7933"/>
      <c r="Q7933" t="s">
        <v>25</v>
      </c>
      <c r="R7933" s="1"/>
      <c r="S7933" s="1"/>
      <c r="T7933" s="1" t="s">
        <v>594</v>
      </c>
      <c r="U7933" s="1" t="s">
        <v>53</v>
      </c>
      <c r="V7933" t="s">
        <v>29</v>
      </c>
      <c r="W7933"/>
      <c r="X7933" t="s">
        <v>30</v>
      </c>
    </row>
    <row r="7934" spans="2:24">
      <c r="B7934" s="2" t="s">
        <v>12500</v>
      </c>
      <c r="C7934" s="1">
        <v>8895588249</v>
      </c>
      <c r="D7934" s="1"/>
      <c r="E7934" s="1"/>
      <c r="F7934" s="1"/>
      <c r="G7934" s="1" t="s">
        <v>146</v>
      </c>
      <c r="H7934" s="1" t="s">
        <v>695</v>
      </c>
      <c r="I7934"/>
      <c r="J7934"/>
      <c r="K7934"/>
      <c r="L7934"/>
      <c r="M7934"/>
      <c r="N7934"/>
      <c r="O7934"/>
      <c r="Q7934" t="s">
        <v>25</v>
      </c>
      <c r="R7934" s="1" t="s">
        <v>12501</v>
      </c>
      <c r="S7934" s="1"/>
      <c r="T7934" s="1" t="s">
        <v>1014</v>
      </c>
      <c r="U7934" s="1" t="s">
        <v>240</v>
      </c>
      <c r="V7934" t="s">
        <v>29</v>
      </c>
      <c r="W7934"/>
      <c r="X7934" t="s">
        <v>30</v>
      </c>
    </row>
    <row r="7935" spans="2:24">
      <c r="B7935" s="2" t="s">
        <v>12502</v>
      </c>
      <c r="C7935" s="1">
        <v>9034451285</v>
      </c>
      <c r="D7935" s="1"/>
      <c r="E7935" s="1"/>
      <c r="F7935" s="1"/>
      <c r="G7935" s="1" t="s">
        <v>45</v>
      </c>
      <c r="H7935" s="1" t="s">
        <v>247</v>
      </c>
      <c r="I7935"/>
      <c r="J7935"/>
      <c r="K7935"/>
      <c r="L7935"/>
      <c r="M7935"/>
      <c r="N7935"/>
      <c r="O7935"/>
      <c r="Q7935" t="s">
        <v>25</v>
      </c>
      <c r="R7935" s="1" t="s">
        <v>12503</v>
      </c>
      <c r="S7935" s="1"/>
      <c r="T7935" s="1" t="s">
        <v>594</v>
      </c>
      <c r="U7935" s="1" t="s">
        <v>53</v>
      </c>
      <c r="V7935" t="s">
        <v>29</v>
      </c>
      <c r="W7935"/>
      <c r="X7935" t="s">
        <v>30</v>
      </c>
    </row>
    <row r="7936" spans="2:24">
      <c r="B7936" s="2" t="s">
        <v>12504</v>
      </c>
      <c r="C7936" s="1">
        <v>9990684549</v>
      </c>
      <c r="D7936" s="1"/>
      <c r="E7936" s="1"/>
      <c r="F7936" s="1"/>
      <c r="G7936" s="1" t="s">
        <v>45</v>
      </c>
      <c r="H7936" s="1" t="s">
        <v>46</v>
      </c>
      <c r="I7936"/>
      <c r="J7936"/>
      <c r="K7936"/>
      <c r="L7936"/>
      <c r="M7936"/>
      <c r="N7936"/>
      <c r="O7936"/>
      <c r="Q7936" t="s">
        <v>25</v>
      </c>
      <c r="R7936" s="1" t="s">
        <v>12505</v>
      </c>
      <c r="S7936" s="1"/>
      <c r="T7936" s="1" t="s">
        <v>39</v>
      </c>
      <c r="U7936" s="1" t="s">
        <v>28</v>
      </c>
      <c r="V7936" t="s">
        <v>29</v>
      </c>
      <c r="W7936"/>
      <c r="X7936" t="s">
        <v>30</v>
      </c>
    </row>
    <row r="7937" spans="2:24">
      <c r="B7937" s="2" t="s">
        <v>12506</v>
      </c>
      <c r="C7937" s="1">
        <v>9835385984</v>
      </c>
      <c r="D7937" s="1"/>
      <c r="E7937" s="1"/>
      <c r="F7937" s="1"/>
      <c r="G7937" s="1" t="s">
        <v>146</v>
      </c>
      <c r="H7937" s="1" t="s">
        <v>247</v>
      </c>
      <c r="I7937"/>
      <c r="J7937"/>
      <c r="K7937"/>
      <c r="L7937"/>
      <c r="M7937"/>
      <c r="N7937"/>
      <c r="O7937"/>
      <c r="Q7937" t="s">
        <v>25</v>
      </c>
      <c r="R7937" s="1" t="s">
        <v>12507</v>
      </c>
      <c r="S7937" s="1"/>
      <c r="T7937" s="1" t="s">
        <v>2545</v>
      </c>
      <c r="U7937" s="1" t="s">
        <v>158</v>
      </c>
      <c r="V7937" t="s">
        <v>29</v>
      </c>
      <c r="W7937"/>
      <c r="X7937" t="s">
        <v>30</v>
      </c>
    </row>
    <row r="7938" spans="2:24">
      <c r="B7938" s="2" t="s">
        <v>12508</v>
      </c>
      <c r="C7938" s="1">
        <v>7903266064</v>
      </c>
      <c r="D7938" s="1"/>
      <c r="E7938" s="1"/>
      <c r="F7938" s="1"/>
      <c r="G7938" s="1" t="s">
        <v>146</v>
      </c>
      <c r="H7938" s="1" t="s">
        <v>331</v>
      </c>
      <c r="I7938"/>
      <c r="J7938"/>
      <c r="K7938"/>
      <c r="L7938"/>
      <c r="M7938"/>
      <c r="N7938"/>
      <c r="O7938"/>
      <c r="Q7938" t="s">
        <v>25</v>
      </c>
      <c r="R7938" s="1" t="s">
        <v>12509</v>
      </c>
      <c r="S7938" s="1"/>
      <c r="T7938" s="1" t="s">
        <v>338</v>
      </c>
      <c r="U7938" s="1" t="s">
        <v>158</v>
      </c>
      <c r="V7938" t="s">
        <v>29</v>
      </c>
      <c r="W7938"/>
      <c r="X7938" t="s">
        <v>30</v>
      </c>
    </row>
    <row r="7939" spans="2:24">
      <c r="B7939" s="2" t="s">
        <v>12510</v>
      </c>
      <c r="C7939" s="1">
        <v>9711918010</v>
      </c>
      <c r="D7939" s="1"/>
      <c r="E7939" s="1"/>
      <c r="F7939" s="1"/>
      <c r="G7939" s="1" t="s">
        <v>45</v>
      </c>
      <c r="H7939" s="1" t="s">
        <v>46</v>
      </c>
      <c r="I7939"/>
      <c r="J7939"/>
      <c r="K7939"/>
      <c r="L7939"/>
      <c r="M7939"/>
      <c r="N7939"/>
      <c r="O7939"/>
      <c r="Q7939" t="s">
        <v>25</v>
      </c>
      <c r="R7939" s="1" t="s">
        <v>12511</v>
      </c>
      <c r="S7939" s="1"/>
      <c r="T7939" s="1" t="s">
        <v>594</v>
      </c>
      <c r="U7939" s="1" t="s">
        <v>53</v>
      </c>
      <c r="V7939" t="s">
        <v>29</v>
      </c>
      <c r="W7939"/>
      <c r="X7939" t="s">
        <v>30</v>
      </c>
    </row>
    <row r="7940" spans="2:24">
      <c r="B7940" s="2" t="s">
        <v>12512</v>
      </c>
      <c r="C7940" s="1">
        <v>8014442572</v>
      </c>
      <c r="D7940" s="1"/>
      <c r="E7940" s="1"/>
      <c r="F7940" s="1"/>
      <c r="G7940" s="1" t="s">
        <v>146</v>
      </c>
      <c r="H7940" s="1" t="s">
        <v>247</v>
      </c>
      <c r="I7940"/>
      <c r="J7940"/>
      <c r="K7940"/>
      <c r="L7940"/>
      <c r="M7940"/>
      <c r="N7940"/>
      <c r="O7940"/>
      <c r="Q7940" t="s">
        <v>25</v>
      </c>
      <c r="R7940" s="1" t="s">
        <v>12513</v>
      </c>
      <c r="S7940" s="1"/>
      <c r="T7940" s="1" t="s">
        <v>2289</v>
      </c>
      <c r="U7940" s="1" t="s">
        <v>1479</v>
      </c>
      <c r="V7940" t="s">
        <v>29</v>
      </c>
      <c r="W7940"/>
      <c r="X7940" t="s">
        <v>30</v>
      </c>
    </row>
    <row r="7941" spans="2:24">
      <c r="B7941" s="2" t="s">
        <v>12514</v>
      </c>
      <c r="C7941" s="1">
        <v>9334756500</v>
      </c>
      <c r="D7941" s="1"/>
      <c r="E7941" s="1"/>
      <c r="F7941" s="1"/>
      <c r="G7941" s="1" t="s">
        <v>146</v>
      </c>
      <c r="H7941" s="1" t="s">
        <v>247</v>
      </c>
      <c r="I7941"/>
      <c r="J7941"/>
      <c r="K7941"/>
      <c r="L7941"/>
      <c r="M7941"/>
      <c r="N7941"/>
      <c r="O7941"/>
      <c r="Q7941" t="s">
        <v>25</v>
      </c>
      <c r="R7941" s="1" t="s">
        <v>12515</v>
      </c>
      <c r="S7941" s="1"/>
      <c r="T7941" s="1" t="s">
        <v>2545</v>
      </c>
      <c r="U7941" s="1" t="s">
        <v>158</v>
      </c>
      <c r="V7941" t="s">
        <v>29</v>
      </c>
      <c r="W7941"/>
      <c r="X7941" t="s">
        <v>30</v>
      </c>
    </row>
    <row r="7942" spans="2:24">
      <c r="B7942" s="2" t="s">
        <v>12516</v>
      </c>
      <c r="C7942" s="1">
        <v>9142997464</v>
      </c>
      <c r="D7942" s="1"/>
      <c r="E7942" s="1"/>
      <c r="F7942" s="1"/>
      <c r="G7942" s="1" t="s">
        <v>915</v>
      </c>
      <c r="H7942" s="1" t="s">
        <v>46</v>
      </c>
      <c r="I7942"/>
      <c r="J7942"/>
      <c r="K7942"/>
      <c r="L7942"/>
      <c r="M7942"/>
      <c r="N7942"/>
      <c r="O7942"/>
      <c r="Q7942" t="s">
        <v>25</v>
      </c>
      <c r="R7942" s="1" t="s">
        <v>12517</v>
      </c>
      <c r="S7942" s="1"/>
      <c r="T7942" s="1" t="s">
        <v>283</v>
      </c>
      <c r="U7942" s="1" t="s">
        <v>284</v>
      </c>
      <c r="V7942" t="s">
        <v>29</v>
      </c>
      <c r="W7942"/>
      <c r="X7942" t="s">
        <v>30</v>
      </c>
    </row>
    <row r="7943" spans="2:24">
      <c r="B7943" s="2" t="s">
        <v>12518</v>
      </c>
      <c r="C7943" s="1">
        <v>9685940660</v>
      </c>
      <c r="D7943" s="1"/>
      <c r="E7943" s="1"/>
      <c r="F7943" s="1"/>
      <c r="G7943" s="1" t="s">
        <v>45</v>
      </c>
      <c r="H7943" s="1" t="s">
        <v>331</v>
      </c>
      <c r="I7943"/>
      <c r="J7943"/>
      <c r="K7943"/>
      <c r="L7943"/>
      <c r="M7943"/>
      <c r="N7943"/>
      <c r="O7943"/>
      <c r="Q7943" t="s">
        <v>25</v>
      </c>
      <c r="R7943" s="1" t="s">
        <v>12519</v>
      </c>
      <c r="S7943" s="1"/>
      <c r="T7943" s="1" t="s">
        <v>2585</v>
      </c>
      <c r="U7943" s="1" t="s">
        <v>105</v>
      </c>
      <c r="V7943" t="s">
        <v>29</v>
      </c>
      <c r="W7943"/>
      <c r="X7943" t="s">
        <v>30</v>
      </c>
    </row>
    <row r="7944" spans="2:24">
      <c r="B7944" s="2" t="s">
        <v>12520</v>
      </c>
      <c r="C7944" s="1">
        <v>9971136188</v>
      </c>
      <c r="D7944" s="1"/>
      <c r="E7944" s="1"/>
      <c r="F7944" s="1"/>
      <c r="G7944" s="1" t="s">
        <v>1942</v>
      </c>
      <c r="H7944" s="1" t="s">
        <v>331</v>
      </c>
      <c r="I7944"/>
      <c r="J7944"/>
      <c r="K7944"/>
      <c r="L7944"/>
      <c r="M7944"/>
      <c r="N7944"/>
      <c r="O7944"/>
      <c r="Q7944" t="s">
        <v>25</v>
      </c>
      <c r="R7944" s="1" t="s">
        <v>12521</v>
      </c>
      <c r="S7944" s="1"/>
      <c r="T7944" s="1" t="s">
        <v>39</v>
      </c>
      <c r="U7944" s="1" t="s">
        <v>28</v>
      </c>
      <c r="V7944" t="s">
        <v>29</v>
      </c>
      <c r="W7944"/>
      <c r="X7944" t="s">
        <v>30</v>
      </c>
    </row>
    <row r="7945" spans="2:24">
      <c r="B7945" s="2" t="s">
        <v>12522</v>
      </c>
      <c r="C7945" s="1">
        <v>6398387320</v>
      </c>
      <c r="D7945" s="1"/>
      <c r="E7945" s="1"/>
      <c r="F7945" s="1"/>
      <c r="G7945" s="1" t="s">
        <v>56</v>
      </c>
      <c r="H7945" s="1" t="s">
        <v>231</v>
      </c>
      <c r="I7945"/>
      <c r="J7945"/>
      <c r="K7945"/>
      <c r="L7945"/>
      <c r="M7945"/>
      <c r="N7945"/>
      <c r="O7945"/>
      <c r="Q7945" t="s">
        <v>25</v>
      </c>
      <c r="R7945" s="1" t="s">
        <v>12523</v>
      </c>
      <c r="S7945" s="1"/>
      <c r="T7945" s="1" t="s">
        <v>12524</v>
      </c>
      <c r="U7945" s="1" t="s">
        <v>28</v>
      </c>
      <c r="V7945" t="s">
        <v>29</v>
      </c>
      <c r="W7945"/>
      <c r="X7945" t="s">
        <v>30</v>
      </c>
    </row>
    <row r="7946" spans="2:24">
      <c r="B7946" s="2" t="s">
        <v>12525</v>
      </c>
      <c r="C7946" s="1">
        <v>6283433841</v>
      </c>
      <c r="D7946" s="1"/>
      <c r="E7946" s="1"/>
      <c r="F7946" s="1"/>
      <c r="G7946" s="1" t="s">
        <v>45</v>
      </c>
      <c r="H7946" s="1" t="s">
        <v>46</v>
      </c>
      <c r="I7946"/>
      <c r="J7946"/>
      <c r="K7946"/>
      <c r="L7946"/>
      <c r="M7946"/>
      <c r="N7946"/>
      <c r="O7946"/>
      <c r="Q7946" t="s">
        <v>25</v>
      </c>
      <c r="R7946" s="1"/>
      <c r="S7946" s="1"/>
      <c r="T7946" s="1" t="s">
        <v>73</v>
      </c>
      <c r="U7946" s="1" t="s">
        <v>53</v>
      </c>
      <c r="V7946" t="s">
        <v>29</v>
      </c>
      <c r="W7946"/>
      <c r="X7946" t="s">
        <v>30</v>
      </c>
    </row>
    <row r="7947" spans="2:24">
      <c r="B7947" s="2" t="s">
        <v>12526</v>
      </c>
      <c r="C7947" s="1">
        <v>9416886633</v>
      </c>
      <c r="D7947" s="1"/>
      <c r="E7947" s="1"/>
      <c r="F7947" s="1"/>
      <c r="G7947" s="1" t="s">
        <v>45</v>
      </c>
      <c r="H7947" s="1" t="s">
        <v>46</v>
      </c>
      <c r="I7947"/>
      <c r="J7947"/>
      <c r="K7947"/>
      <c r="L7947"/>
      <c r="M7947"/>
      <c r="N7947"/>
      <c r="O7947"/>
      <c r="Q7947" t="s">
        <v>25</v>
      </c>
      <c r="R7947" s="1" t="s">
        <v>12527</v>
      </c>
      <c r="S7947" s="1"/>
      <c r="T7947" s="1" t="s">
        <v>271</v>
      </c>
      <c r="U7947" s="1" t="s">
        <v>78</v>
      </c>
      <c r="V7947" t="s">
        <v>29</v>
      </c>
      <c r="W7947"/>
      <c r="X7947" t="s">
        <v>30</v>
      </c>
    </row>
    <row r="7948" spans="2:24">
      <c r="B7948" s="2" t="s">
        <v>12528</v>
      </c>
      <c r="C7948" s="1">
        <v>9785297585</v>
      </c>
      <c r="D7948" s="1"/>
      <c r="E7948" s="1"/>
      <c r="F7948" s="1"/>
      <c r="G7948" s="1" t="s">
        <v>45</v>
      </c>
      <c r="H7948" s="1" t="s">
        <v>57</v>
      </c>
      <c r="I7948"/>
      <c r="J7948"/>
      <c r="K7948"/>
      <c r="L7948"/>
      <c r="M7948"/>
      <c r="N7948"/>
      <c r="O7948"/>
      <c r="Q7948" t="s">
        <v>25</v>
      </c>
      <c r="R7948" s="1" t="s">
        <v>12529</v>
      </c>
      <c r="S7948" s="1"/>
      <c r="T7948" s="1" t="s">
        <v>128</v>
      </c>
      <c r="U7948" s="1" t="s">
        <v>43</v>
      </c>
      <c r="V7948" t="s">
        <v>29</v>
      </c>
      <c r="W7948"/>
      <c r="X7948" t="s">
        <v>30</v>
      </c>
    </row>
    <row r="7949" spans="2:24">
      <c r="B7949" s="2" t="s">
        <v>12530</v>
      </c>
      <c r="C7949" s="1">
        <f>919470935001</f>
        <v>919470935001</v>
      </c>
      <c r="D7949" s="1"/>
      <c r="E7949" s="1"/>
      <c r="F7949" s="1"/>
      <c r="G7949" s="1" t="s">
        <v>146</v>
      </c>
      <c r="H7949" s="1" t="s">
        <v>331</v>
      </c>
      <c r="I7949"/>
      <c r="J7949"/>
      <c r="K7949"/>
      <c r="L7949"/>
      <c r="M7949"/>
      <c r="N7949"/>
      <c r="O7949"/>
      <c r="Q7949" t="s">
        <v>25</v>
      </c>
      <c r="R7949" s="1" t="s">
        <v>12531</v>
      </c>
      <c r="S7949" s="1"/>
      <c r="T7949" s="1" t="s">
        <v>2944</v>
      </c>
      <c r="U7949" s="1" t="s">
        <v>158</v>
      </c>
      <c r="V7949" t="s">
        <v>29</v>
      </c>
      <c r="W7949"/>
      <c r="X7949" t="s">
        <v>30</v>
      </c>
    </row>
    <row r="7950" spans="2:24">
      <c r="B7950" s="2" t="s">
        <v>12532</v>
      </c>
      <c r="C7950" s="1">
        <v>7827213319</v>
      </c>
      <c r="D7950" s="1"/>
      <c r="E7950" s="1"/>
      <c r="F7950" s="1"/>
      <c r="G7950" s="1" t="s">
        <v>45</v>
      </c>
      <c r="H7950" s="1" t="s">
        <v>46</v>
      </c>
      <c r="I7950"/>
      <c r="J7950"/>
      <c r="K7950"/>
      <c r="L7950"/>
      <c r="M7950"/>
      <c r="N7950"/>
      <c r="O7950"/>
      <c r="Q7950" t="s">
        <v>25</v>
      </c>
      <c r="R7950" s="1" t="s">
        <v>12533</v>
      </c>
      <c r="S7950" s="1"/>
      <c r="T7950" s="1" t="s">
        <v>2031</v>
      </c>
      <c r="U7950" s="1" t="s">
        <v>78</v>
      </c>
      <c r="V7950" t="s">
        <v>29</v>
      </c>
      <c r="W7950"/>
      <c r="X7950" t="s">
        <v>30</v>
      </c>
    </row>
    <row r="7951" spans="2:24">
      <c r="B7951" s="2" t="s">
        <v>12534</v>
      </c>
      <c r="C7951" s="1">
        <v>8368054889</v>
      </c>
      <c r="D7951" s="1"/>
      <c r="E7951" s="1"/>
      <c r="F7951" s="1"/>
      <c r="G7951" s="1" t="s">
        <v>230</v>
      </c>
      <c r="H7951" s="1" t="s">
        <v>57</v>
      </c>
      <c r="I7951"/>
      <c r="J7951"/>
      <c r="K7951"/>
      <c r="L7951"/>
      <c r="M7951"/>
      <c r="N7951"/>
      <c r="O7951"/>
      <c r="Q7951" t="s">
        <v>25</v>
      </c>
      <c r="R7951" s="1" t="s">
        <v>12535</v>
      </c>
      <c r="S7951" s="1"/>
      <c r="T7951" s="1" t="s">
        <v>660</v>
      </c>
      <c r="U7951" s="1" t="s">
        <v>53</v>
      </c>
      <c r="V7951" t="s">
        <v>29</v>
      </c>
      <c r="W7951"/>
      <c r="X7951" t="s">
        <v>30</v>
      </c>
    </row>
    <row r="7952" spans="2:24">
      <c r="B7952" s="2" t="s">
        <v>12536</v>
      </c>
      <c r="C7952" s="1">
        <v>7005305775</v>
      </c>
      <c r="D7952" s="1"/>
      <c r="E7952" s="1"/>
      <c r="F7952" s="1"/>
      <c r="G7952" s="1" t="s">
        <v>230</v>
      </c>
      <c r="H7952" s="1" t="s">
        <v>46</v>
      </c>
      <c r="I7952"/>
      <c r="J7952"/>
      <c r="K7952"/>
      <c r="L7952"/>
      <c r="M7952"/>
      <c r="N7952"/>
      <c r="O7952"/>
      <c r="Q7952" t="s">
        <v>25</v>
      </c>
      <c r="R7952" s="1" t="s">
        <v>12537</v>
      </c>
      <c r="S7952" s="1"/>
      <c r="T7952" s="1" t="s">
        <v>249</v>
      </c>
      <c r="U7952" s="1" t="s">
        <v>250</v>
      </c>
      <c r="V7952" t="s">
        <v>29</v>
      </c>
      <c r="W7952"/>
      <c r="X7952" t="s">
        <v>30</v>
      </c>
    </row>
    <row r="7953" spans="2:24">
      <c r="B7953" s="2" t="s">
        <v>12538</v>
      </c>
      <c r="C7953" s="1">
        <f>919211816200</f>
        <v>919211816200</v>
      </c>
      <c r="D7953" s="1"/>
      <c r="E7953" s="1"/>
      <c r="F7953" s="1"/>
      <c r="G7953" s="1" t="s">
        <v>146</v>
      </c>
      <c r="H7953" s="1" t="s">
        <v>331</v>
      </c>
      <c r="I7953"/>
      <c r="J7953"/>
      <c r="K7953"/>
      <c r="L7953"/>
      <c r="M7953"/>
      <c r="N7953"/>
      <c r="O7953"/>
      <c r="Q7953" t="s">
        <v>25</v>
      </c>
      <c r="R7953" s="1" t="s">
        <v>12539</v>
      </c>
      <c r="S7953" s="1"/>
      <c r="T7953" s="1" t="s">
        <v>374</v>
      </c>
      <c r="U7953" s="1" t="s">
        <v>78</v>
      </c>
      <c r="V7953" t="s">
        <v>29</v>
      </c>
      <c r="W7953"/>
      <c r="X7953" t="s">
        <v>30</v>
      </c>
    </row>
    <row r="7954" spans="2:24">
      <c r="B7954" s="2" t="s">
        <v>12540</v>
      </c>
      <c r="C7954" s="1">
        <v>9152965050</v>
      </c>
      <c r="D7954" s="1"/>
      <c r="E7954" s="1"/>
      <c r="F7954" s="1"/>
      <c r="G7954" s="1" t="s">
        <v>45</v>
      </c>
      <c r="H7954" s="1" t="s">
        <v>46</v>
      </c>
      <c r="I7954"/>
      <c r="J7954"/>
      <c r="K7954"/>
      <c r="L7954"/>
      <c r="M7954"/>
      <c r="N7954"/>
      <c r="O7954"/>
      <c r="Q7954" t="s">
        <v>25</v>
      </c>
      <c r="R7954" s="1" t="s">
        <v>12541</v>
      </c>
      <c r="S7954" s="1"/>
      <c r="T7954" s="1" t="s">
        <v>211</v>
      </c>
      <c r="U7954" s="1" t="s">
        <v>33</v>
      </c>
      <c r="V7954" t="s">
        <v>29</v>
      </c>
      <c r="W7954"/>
      <c r="X7954" t="s">
        <v>30</v>
      </c>
    </row>
    <row r="7955" spans="2:24">
      <c r="B7955" s="2" t="s">
        <v>12542</v>
      </c>
      <c r="C7955" s="1">
        <v>8178225281</v>
      </c>
      <c r="D7955" s="1"/>
      <c r="E7955" s="1"/>
      <c r="F7955" s="1"/>
      <c r="G7955" s="1" t="s">
        <v>146</v>
      </c>
      <c r="H7955" s="1" t="s">
        <v>331</v>
      </c>
      <c r="I7955"/>
      <c r="J7955"/>
      <c r="K7955"/>
      <c r="L7955"/>
      <c r="M7955"/>
      <c r="N7955"/>
      <c r="O7955"/>
      <c r="Q7955" t="s">
        <v>25</v>
      </c>
      <c r="R7955" s="1" t="s">
        <v>12543</v>
      </c>
      <c r="S7955" s="1"/>
      <c r="T7955" s="1" t="s">
        <v>594</v>
      </c>
      <c r="U7955" s="1" t="s">
        <v>53</v>
      </c>
      <c r="V7955" t="s">
        <v>29</v>
      </c>
      <c r="W7955"/>
      <c r="X7955" t="s">
        <v>30</v>
      </c>
    </row>
    <row r="7956" spans="2:24">
      <c r="B7956" s="2" t="s">
        <v>12544</v>
      </c>
      <c r="C7956" s="1">
        <v>8868840919</v>
      </c>
      <c r="D7956" s="1"/>
      <c r="E7956" s="1"/>
      <c r="F7956" s="1"/>
      <c r="G7956" s="1" t="s">
        <v>230</v>
      </c>
      <c r="H7956" s="1" t="s">
        <v>46</v>
      </c>
      <c r="I7956"/>
      <c r="J7956"/>
      <c r="K7956"/>
      <c r="L7956"/>
      <c r="M7956"/>
      <c r="N7956"/>
      <c r="O7956"/>
      <c r="Q7956" t="s">
        <v>25</v>
      </c>
      <c r="R7956" s="1" t="s">
        <v>12545</v>
      </c>
      <c r="S7956" s="1"/>
      <c r="T7956" s="1" t="s">
        <v>734</v>
      </c>
      <c r="U7956" s="1" t="s">
        <v>289</v>
      </c>
      <c r="V7956" t="s">
        <v>29</v>
      </c>
      <c r="W7956"/>
      <c r="X7956" t="s">
        <v>30</v>
      </c>
    </row>
    <row r="7957" spans="2:24">
      <c r="B7957" s="2" t="s">
        <v>12546</v>
      </c>
      <c r="C7957" s="1">
        <v>7005908472</v>
      </c>
      <c r="D7957" s="1"/>
      <c r="E7957" s="1"/>
      <c r="F7957" s="1"/>
      <c r="G7957" s="1" t="s">
        <v>146</v>
      </c>
      <c r="H7957" s="1" t="s">
        <v>695</v>
      </c>
      <c r="I7957"/>
      <c r="J7957"/>
      <c r="K7957"/>
      <c r="L7957"/>
      <c r="M7957"/>
      <c r="N7957"/>
      <c r="O7957"/>
      <c r="Q7957" t="s">
        <v>25</v>
      </c>
      <c r="R7957" s="1" t="s">
        <v>12547</v>
      </c>
      <c r="S7957" s="1"/>
      <c r="T7957" s="1" t="s">
        <v>1478</v>
      </c>
      <c r="U7957" s="1" t="s">
        <v>1479</v>
      </c>
      <c r="V7957" t="s">
        <v>29</v>
      </c>
      <c r="W7957"/>
      <c r="X7957" t="s">
        <v>30</v>
      </c>
    </row>
    <row r="7958" spans="2:24">
      <c r="B7958" s="2" t="s">
        <v>12548</v>
      </c>
      <c r="C7958" s="1">
        <v>8250657959</v>
      </c>
      <c r="D7958" s="1"/>
      <c r="E7958" s="1"/>
      <c r="F7958" s="1"/>
      <c r="G7958" s="1" t="s">
        <v>146</v>
      </c>
      <c r="H7958" s="1" t="s">
        <v>247</v>
      </c>
      <c r="I7958"/>
      <c r="J7958"/>
      <c r="K7958"/>
      <c r="L7958"/>
      <c r="M7958"/>
      <c r="N7958"/>
      <c r="O7958"/>
      <c r="Q7958" t="s">
        <v>25</v>
      </c>
      <c r="R7958" s="1"/>
      <c r="S7958" s="1"/>
      <c r="T7958" s="1" t="s">
        <v>5000</v>
      </c>
      <c r="U7958" s="1" t="s">
        <v>70</v>
      </c>
      <c r="V7958" t="s">
        <v>29</v>
      </c>
      <c r="W7958"/>
      <c r="X7958" t="s">
        <v>30</v>
      </c>
    </row>
    <row r="7959" spans="2:24">
      <c r="B7959" s="2" t="s">
        <v>12549</v>
      </c>
      <c r="C7959" s="1">
        <f>919804512549</f>
        <v>919804512549</v>
      </c>
      <c r="D7959" s="1"/>
      <c r="E7959" s="1"/>
      <c r="F7959" s="1"/>
      <c r="G7959" s="1" t="s">
        <v>146</v>
      </c>
      <c r="H7959" s="1" t="s">
        <v>695</v>
      </c>
      <c r="I7959"/>
      <c r="J7959"/>
      <c r="K7959"/>
      <c r="L7959"/>
      <c r="M7959"/>
      <c r="N7959"/>
      <c r="O7959"/>
      <c r="Q7959" t="s">
        <v>25</v>
      </c>
      <c r="R7959" s="1" t="s">
        <v>12550</v>
      </c>
      <c r="S7959" s="1"/>
      <c r="T7959" s="1" t="s">
        <v>1709</v>
      </c>
      <c r="U7959" s="1" t="s">
        <v>70</v>
      </c>
      <c r="V7959" t="s">
        <v>29</v>
      </c>
      <c r="W7959"/>
      <c r="X7959" t="s">
        <v>30</v>
      </c>
    </row>
    <row r="7960" spans="2:24">
      <c r="B7960" s="2" t="s">
        <v>12551</v>
      </c>
      <c r="C7960" s="1">
        <f>919610250504</f>
        <v>919610250504</v>
      </c>
      <c r="D7960" s="1"/>
      <c r="E7960" s="1"/>
      <c r="F7960" s="1"/>
      <c r="G7960" s="1" t="s">
        <v>45</v>
      </c>
      <c r="H7960" s="1" t="s">
        <v>247</v>
      </c>
      <c r="I7960"/>
      <c r="J7960"/>
      <c r="K7960"/>
      <c r="L7960"/>
      <c r="M7960"/>
      <c r="N7960"/>
      <c r="O7960"/>
      <c r="Q7960" t="s">
        <v>25</v>
      </c>
      <c r="R7960" s="1" t="s">
        <v>12552</v>
      </c>
      <c r="S7960" s="1"/>
      <c r="T7960" s="1" t="s">
        <v>184</v>
      </c>
      <c r="U7960" s="1" t="s">
        <v>185</v>
      </c>
      <c r="V7960" t="s">
        <v>29</v>
      </c>
      <c r="W7960"/>
      <c r="X7960" t="s">
        <v>30</v>
      </c>
    </row>
    <row r="7961" spans="2:24">
      <c r="B7961" s="2" t="s">
        <v>12553</v>
      </c>
      <c r="C7961" s="1">
        <f>919425312420</f>
        <v>919425312420</v>
      </c>
      <c r="D7961" s="1"/>
      <c r="E7961" s="1"/>
      <c r="F7961" s="1"/>
      <c r="G7961" s="1" t="s">
        <v>146</v>
      </c>
      <c r="H7961" s="1" t="s">
        <v>247</v>
      </c>
      <c r="I7961"/>
      <c r="J7961"/>
      <c r="K7961"/>
      <c r="L7961"/>
      <c r="M7961"/>
      <c r="N7961"/>
      <c r="O7961"/>
      <c r="Q7961" t="s">
        <v>25</v>
      </c>
      <c r="R7961" s="1" t="s">
        <v>12554</v>
      </c>
      <c r="S7961" s="1"/>
      <c r="T7961" s="1" t="s">
        <v>516</v>
      </c>
      <c r="U7961" s="1" t="s">
        <v>105</v>
      </c>
      <c r="V7961" t="s">
        <v>29</v>
      </c>
      <c r="W7961"/>
      <c r="X7961" t="s">
        <v>30</v>
      </c>
    </row>
    <row r="7962" spans="2:24">
      <c r="B7962" s="2" t="s">
        <v>12555</v>
      </c>
      <c r="C7962" s="1">
        <f>919395602212</f>
        <v>919395602212</v>
      </c>
      <c r="D7962" s="1"/>
      <c r="E7962" s="1"/>
      <c r="F7962" s="1"/>
      <c r="G7962" s="1" t="s">
        <v>45</v>
      </c>
      <c r="H7962" s="1" t="s">
        <v>695</v>
      </c>
      <c r="I7962"/>
      <c r="J7962"/>
      <c r="K7962"/>
      <c r="L7962"/>
      <c r="M7962"/>
      <c r="N7962"/>
      <c r="O7962"/>
      <c r="Q7962" t="s">
        <v>25</v>
      </c>
      <c r="R7962" s="1" t="s">
        <v>12556</v>
      </c>
      <c r="S7962" s="1"/>
      <c r="T7962" s="1" t="s">
        <v>1896</v>
      </c>
      <c r="U7962" s="1" t="s">
        <v>37</v>
      </c>
      <c r="V7962" t="s">
        <v>29</v>
      </c>
      <c r="W7962"/>
      <c r="X7962" t="s">
        <v>30</v>
      </c>
    </row>
    <row r="7963" spans="2:24">
      <c r="B7963" s="2" t="s">
        <v>12557</v>
      </c>
      <c r="C7963" s="1">
        <v>8180090142</v>
      </c>
      <c r="D7963" s="1"/>
      <c r="E7963" s="1"/>
      <c r="F7963" s="1"/>
      <c r="G7963" s="1" t="s">
        <v>146</v>
      </c>
      <c r="H7963" s="1" t="s">
        <v>331</v>
      </c>
      <c r="I7963"/>
      <c r="J7963"/>
      <c r="K7963"/>
      <c r="L7963"/>
      <c r="M7963"/>
      <c r="N7963"/>
      <c r="O7963"/>
      <c r="Q7963" t="s">
        <v>25</v>
      </c>
      <c r="R7963" s="1" t="s">
        <v>12558</v>
      </c>
      <c r="S7963" s="1"/>
      <c r="T7963" s="1" t="s">
        <v>305</v>
      </c>
      <c r="U7963" s="1" t="s">
        <v>33</v>
      </c>
      <c r="V7963" t="s">
        <v>29</v>
      </c>
      <c r="W7963"/>
      <c r="X7963" t="s">
        <v>30</v>
      </c>
    </row>
    <row r="7964" spans="2:24">
      <c r="B7964" s="2" t="s">
        <v>12559</v>
      </c>
      <c r="C7964" s="1">
        <v>9438078895</v>
      </c>
      <c r="D7964" s="1"/>
      <c r="E7964" s="1"/>
      <c r="F7964" s="1"/>
      <c r="G7964" s="1" t="s">
        <v>146</v>
      </c>
      <c r="H7964" s="1" t="s">
        <v>695</v>
      </c>
      <c r="I7964"/>
      <c r="J7964"/>
      <c r="K7964"/>
      <c r="L7964"/>
      <c r="M7964"/>
      <c r="N7964"/>
      <c r="O7964"/>
      <c r="Q7964" t="s">
        <v>25</v>
      </c>
      <c r="R7964" s="1" t="s">
        <v>12560</v>
      </c>
      <c r="S7964" s="1"/>
      <c r="T7964" s="1" t="s">
        <v>1163</v>
      </c>
      <c r="U7964" s="1" t="s">
        <v>240</v>
      </c>
      <c r="V7964" t="s">
        <v>29</v>
      </c>
      <c r="W7964"/>
      <c r="X7964" t="s">
        <v>30</v>
      </c>
    </row>
    <row r="7965" spans="2:24">
      <c r="B7965" s="2" t="s">
        <v>12561</v>
      </c>
      <c r="C7965" s="1">
        <v>8085363646</v>
      </c>
      <c r="D7965" s="1"/>
      <c r="E7965" s="1"/>
      <c r="F7965" s="1"/>
      <c r="G7965" s="1" t="s">
        <v>146</v>
      </c>
      <c r="H7965" s="1" t="s">
        <v>247</v>
      </c>
      <c r="I7965"/>
      <c r="J7965"/>
      <c r="K7965"/>
      <c r="L7965"/>
      <c r="M7965"/>
      <c r="N7965"/>
      <c r="O7965"/>
      <c r="Q7965" t="s">
        <v>25</v>
      </c>
      <c r="R7965" s="1" t="s">
        <v>12562</v>
      </c>
      <c r="S7965" s="1"/>
      <c r="T7965" s="1" t="s">
        <v>1836</v>
      </c>
      <c r="U7965" s="1" t="s">
        <v>105</v>
      </c>
      <c r="V7965" t="s">
        <v>29</v>
      </c>
      <c r="W7965"/>
      <c r="X7965" t="s">
        <v>30</v>
      </c>
    </row>
    <row r="7966" spans="2:24">
      <c r="B7966" s="2" t="s">
        <v>12563</v>
      </c>
      <c r="C7966" s="1">
        <v>8522885501</v>
      </c>
      <c r="D7966" s="1"/>
      <c r="E7966" s="1"/>
      <c r="F7966" s="1"/>
      <c r="G7966" s="1" t="s">
        <v>45</v>
      </c>
      <c r="H7966" s="1" t="s">
        <v>695</v>
      </c>
      <c r="I7966"/>
      <c r="J7966"/>
      <c r="K7966"/>
      <c r="L7966"/>
      <c r="M7966"/>
      <c r="N7966"/>
      <c r="O7966"/>
      <c r="Q7966" t="s">
        <v>25</v>
      </c>
      <c r="R7966" s="1" t="s">
        <v>12564</v>
      </c>
      <c r="S7966" s="1"/>
      <c r="T7966" s="1" t="s">
        <v>1405</v>
      </c>
      <c r="U7966" s="1" t="s">
        <v>276</v>
      </c>
      <c r="V7966" t="s">
        <v>29</v>
      </c>
      <c r="W7966"/>
      <c r="X7966" t="s">
        <v>30</v>
      </c>
    </row>
    <row r="7967" spans="2:24">
      <c r="B7967" s="2" t="s">
        <v>12565</v>
      </c>
      <c r="C7967" s="1">
        <v>8712016662</v>
      </c>
      <c r="D7967" s="1"/>
      <c r="E7967" s="1"/>
      <c r="F7967" s="1"/>
      <c r="G7967" s="1" t="s">
        <v>45</v>
      </c>
      <c r="H7967" s="1" t="s">
        <v>247</v>
      </c>
      <c r="I7967"/>
      <c r="J7967"/>
      <c r="K7967"/>
      <c r="L7967"/>
      <c r="M7967"/>
      <c r="N7967"/>
      <c r="O7967"/>
      <c r="Q7967" t="s">
        <v>25</v>
      </c>
      <c r="R7967" s="1" t="s">
        <v>12566</v>
      </c>
      <c r="S7967" s="1"/>
      <c r="T7967" s="1" t="s">
        <v>184</v>
      </c>
      <c r="U7967" s="1" t="s">
        <v>185</v>
      </c>
      <c r="V7967" t="s">
        <v>29</v>
      </c>
      <c r="W7967"/>
      <c r="X7967" t="s">
        <v>30</v>
      </c>
    </row>
    <row r="7968" spans="2:24">
      <c r="B7968" s="2" t="s">
        <v>12567</v>
      </c>
      <c r="C7968" s="1">
        <v>9837064376</v>
      </c>
      <c r="D7968" s="1"/>
      <c r="E7968" s="1"/>
      <c r="F7968" s="1"/>
      <c r="G7968" s="1" t="s">
        <v>146</v>
      </c>
      <c r="H7968" s="1" t="s">
        <v>331</v>
      </c>
      <c r="I7968"/>
      <c r="J7968"/>
      <c r="K7968"/>
      <c r="L7968"/>
      <c r="M7968"/>
      <c r="N7968"/>
      <c r="O7968"/>
      <c r="Q7968" t="s">
        <v>25</v>
      </c>
      <c r="R7968" s="1" t="s">
        <v>12568</v>
      </c>
      <c r="S7968" s="1"/>
      <c r="T7968" s="1" t="s">
        <v>1834</v>
      </c>
      <c r="U7968" s="1" t="s">
        <v>28</v>
      </c>
      <c r="V7968" t="s">
        <v>29</v>
      </c>
      <c r="W7968"/>
      <c r="X7968" t="s">
        <v>30</v>
      </c>
    </row>
    <row r="7969" spans="2:24">
      <c r="B7969" s="2" t="s">
        <v>12569</v>
      </c>
      <c r="C7969" s="1">
        <v>7838850030</v>
      </c>
      <c r="D7969" s="1"/>
      <c r="E7969" s="1"/>
      <c r="F7969" s="1"/>
      <c r="G7969" s="1" t="s">
        <v>230</v>
      </c>
      <c r="H7969" s="1" t="s">
        <v>46</v>
      </c>
      <c r="I7969"/>
      <c r="J7969"/>
      <c r="K7969"/>
      <c r="L7969"/>
      <c r="M7969"/>
      <c r="N7969"/>
      <c r="O7969"/>
      <c r="Q7969" t="s">
        <v>25</v>
      </c>
      <c r="R7969" s="1" t="s">
        <v>12570</v>
      </c>
      <c r="S7969" s="1"/>
      <c r="T7969" s="1" t="s">
        <v>84</v>
      </c>
      <c r="U7969" s="1" t="s">
        <v>53</v>
      </c>
      <c r="V7969" t="s">
        <v>29</v>
      </c>
      <c r="W7969"/>
      <c r="X7969" t="s">
        <v>30</v>
      </c>
    </row>
    <row r="7970" spans="2:24">
      <c r="B7970" s="2" t="s">
        <v>12571</v>
      </c>
      <c r="C7970" s="1">
        <v>8638726191</v>
      </c>
      <c r="D7970" s="1"/>
      <c r="E7970" s="1"/>
      <c r="F7970" s="1"/>
      <c r="G7970" s="1" t="s">
        <v>915</v>
      </c>
      <c r="H7970" s="1" t="s">
        <v>46</v>
      </c>
      <c r="I7970"/>
      <c r="J7970"/>
      <c r="K7970"/>
      <c r="L7970"/>
      <c r="M7970"/>
      <c r="N7970"/>
      <c r="O7970"/>
      <c r="Q7970" t="s">
        <v>25</v>
      </c>
      <c r="R7970" s="1" t="s">
        <v>12572</v>
      </c>
      <c r="S7970" s="1"/>
      <c r="T7970" s="1" t="s">
        <v>4982</v>
      </c>
      <c r="U7970" s="1" t="s">
        <v>37</v>
      </c>
      <c r="V7970" t="s">
        <v>29</v>
      </c>
      <c r="W7970"/>
      <c r="X7970" t="s">
        <v>30</v>
      </c>
    </row>
    <row r="7971" spans="2:24">
      <c r="B7971" s="2" t="s">
        <v>12573</v>
      </c>
      <c r="C7971" s="1">
        <v>9702524272</v>
      </c>
      <c r="D7971" s="1"/>
      <c r="E7971" s="1"/>
      <c r="F7971" s="1"/>
      <c r="G7971" s="1" t="s">
        <v>146</v>
      </c>
      <c r="H7971" s="1" t="s">
        <v>331</v>
      </c>
      <c r="I7971"/>
      <c r="J7971"/>
      <c r="K7971"/>
      <c r="L7971"/>
      <c r="M7971"/>
      <c r="N7971"/>
      <c r="O7971"/>
      <c r="Q7971" t="s">
        <v>25</v>
      </c>
      <c r="R7971" s="1" t="s">
        <v>12574</v>
      </c>
      <c r="S7971" s="1"/>
      <c r="T7971" s="1" t="s">
        <v>1734</v>
      </c>
      <c r="U7971" s="1" t="s">
        <v>33</v>
      </c>
      <c r="V7971" t="s">
        <v>29</v>
      </c>
      <c r="W7971"/>
      <c r="X7971" t="s">
        <v>30</v>
      </c>
    </row>
    <row r="7972" spans="2:24">
      <c r="B7972" s="2" t="s">
        <v>12575</v>
      </c>
      <c r="C7972" s="1">
        <v>9350590901</v>
      </c>
      <c r="D7972" s="1"/>
      <c r="E7972" s="1"/>
      <c r="F7972" s="1"/>
      <c r="G7972" s="1" t="s">
        <v>915</v>
      </c>
      <c r="H7972" s="1" t="s">
        <v>46</v>
      </c>
      <c r="I7972"/>
      <c r="J7972"/>
      <c r="K7972"/>
      <c r="L7972"/>
      <c r="M7972"/>
      <c r="N7972"/>
      <c r="O7972"/>
      <c r="Q7972" t="s">
        <v>25</v>
      </c>
      <c r="R7972" s="1" t="s">
        <v>12576</v>
      </c>
      <c r="S7972" s="1"/>
      <c r="T7972" s="1" t="s">
        <v>8133</v>
      </c>
      <c r="U7972" s="1" t="s">
        <v>28</v>
      </c>
      <c r="V7972" t="s">
        <v>29</v>
      </c>
      <c r="W7972"/>
      <c r="X7972" t="s">
        <v>30</v>
      </c>
    </row>
    <row r="7973" spans="2:24">
      <c r="B7973" s="2" t="s">
        <v>12577</v>
      </c>
      <c r="C7973" s="1">
        <v>9576465666</v>
      </c>
      <c r="D7973" s="1"/>
      <c r="E7973" s="1"/>
      <c r="F7973" s="1"/>
      <c r="G7973" s="1" t="s">
        <v>146</v>
      </c>
      <c r="H7973" s="1" t="s">
        <v>1268</v>
      </c>
      <c r="I7973"/>
      <c r="J7973"/>
      <c r="K7973"/>
      <c r="L7973"/>
      <c r="M7973"/>
      <c r="N7973"/>
      <c r="O7973"/>
      <c r="Q7973" t="s">
        <v>25</v>
      </c>
      <c r="R7973" s="1" t="s">
        <v>12578</v>
      </c>
      <c r="S7973" s="1"/>
      <c r="T7973" s="1" t="s">
        <v>338</v>
      </c>
      <c r="U7973" s="1" t="s">
        <v>158</v>
      </c>
      <c r="V7973" t="s">
        <v>29</v>
      </c>
      <c r="W7973"/>
      <c r="X7973" t="s">
        <v>30</v>
      </c>
    </row>
    <row r="7974" spans="2:24">
      <c r="B7974" s="2" t="s">
        <v>12579</v>
      </c>
      <c r="C7974" s="1">
        <v>9687900185</v>
      </c>
      <c r="D7974" s="1"/>
      <c r="E7974" s="1"/>
      <c r="F7974" s="1"/>
      <c r="G7974" s="1" t="s">
        <v>45</v>
      </c>
      <c r="H7974" s="1" t="s">
        <v>46</v>
      </c>
      <c r="I7974"/>
      <c r="J7974"/>
      <c r="K7974"/>
      <c r="L7974"/>
      <c r="M7974"/>
      <c r="N7974"/>
      <c r="O7974"/>
      <c r="Q7974" t="s">
        <v>25</v>
      </c>
      <c r="R7974" s="1" t="s">
        <v>12580</v>
      </c>
      <c r="S7974" s="1"/>
      <c r="T7974" s="1" t="s">
        <v>115</v>
      </c>
      <c r="U7974" s="1" t="s">
        <v>116</v>
      </c>
      <c r="V7974" t="s">
        <v>29</v>
      </c>
      <c r="W7974"/>
      <c r="X7974" t="s">
        <v>30</v>
      </c>
    </row>
    <row r="7975" spans="2:24">
      <c r="B7975" s="2" t="s">
        <v>12581</v>
      </c>
      <c r="C7975" s="1">
        <v>9450114411</v>
      </c>
      <c r="D7975" s="1"/>
      <c r="E7975" s="1"/>
      <c r="F7975" s="1"/>
      <c r="G7975" s="1" t="s">
        <v>146</v>
      </c>
      <c r="H7975" s="1" t="s">
        <v>695</v>
      </c>
      <c r="I7975"/>
      <c r="J7975"/>
      <c r="K7975"/>
      <c r="L7975"/>
      <c r="M7975"/>
      <c r="N7975"/>
      <c r="O7975"/>
      <c r="Q7975" t="s">
        <v>25</v>
      </c>
      <c r="R7975" s="1" t="s">
        <v>12582</v>
      </c>
      <c r="S7975" s="1"/>
      <c r="T7975" s="1" t="s">
        <v>264</v>
      </c>
      <c r="U7975" s="1" t="s">
        <v>28</v>
      </c>
      <c r="V7975" t="s">
        <v>29</v>
      </c>
      <c r="W7975"/>
      <c r="X7975" t="s">
        <v>30</v>
      </c>
    </row>
    <row r="7976" spans="2:24">
      <c r="B7976" s="2" t="s">
        <v>12583</v>
      </c>
      <c r="C7976" s="1">
        <v>9056460091</v>
      </c>
      <c r="D7976" s="1"/>
      <c r="E7976" s="1"/>
      <c r="F7976" s="1"/>
      <c r="G7976" s="1" t="s">
        <v>146</v>
      </c>
      <c r="H7976" s="1" t="s">
        <v>1268</v>
      </c>
      <c r="I7976"/>
      <c r="J7976"/>
      <c r="K7976"/>
      <c r="L7976"/>
      <c r="M7976"/>
      <c r="N7976"/>
      <c r="O7976"/>
      <c r="Q7976" t="s">
        <v>25</v>
      </c>
      <c r="R7976" s="1" t="s">
        <v>12584</v>
      </c>
      <c r="S7976" s="1"/>
      <c r="T7976" s="1" t="s">
        <v>719</v>
      </c>
      <c r="U7976" s="1" t="s">
        <v>90</v>
      </c>
      <c r="V7976" t="s">
        <v>29</v>
      </c>
      <c r="W7976"/>
      <c r="X7976" t="s">
        <v>30</v>
      </c>
    </row>
    <row r="7977" spans="2:24">
      <c r="B7977" s="2" t="s">
        <v>12585</v>
      </c>
      <c r="C7977" s="1">
        <v>9150316438</v>
      </c>
      <c r="D7977" s="1"/>
      <c r="E7977" s="1"/>
      <c r="F7977" s="1"/>
      <c r="G7977" s="1" t="s">
        <v>230</v>
      </c>
      <c r="H7977" s="1" t="s">
        <v>57</v>
      </c>
      <c r="I7977"/>
      <c r="J7977"/>
      <c r="K7977"/>
      <c r="L7977"/>
      <c r="M7977"/>
      <c r="N7977"/>
      <c r="O7977"/>
      <c r="Q7977" t="s">
        <v>25</v>
      </c>
      <c r="R7977" s="1" t="s">
        <v>12586</v>
      </c>
      <c r="S7977" s="1"/>
      <c r="T7977" s="1" t="s">
        <v>178</v>
      </c>
      <c r="U7977" s="1" t="s">
        <v>179</v>
      </c>
      <c r="V7977" t="s">
        <v>29</v>
      </c>
      <c r="W7977"/>
      <c r="X7977" t="s">
        <v>30</v>
      </c>
    </row>
    <row r="7978" spans="2:24">
      <c r="B7978" s="2" t="s">
        <v>12587</v>
      </c>
      <c r="C7978" s="1">
        <v>7013138622</v>
      </c>
      <c r="D7978" s="1"/>
      <c r="E7978" s="1"/>
      <c r="F7978" s="1"/>
      <c r="G7978" s="1" t="s">
        <v>230</v>
      </c>
      <c r="H7978" s="1" t="s">
        <v>57</v>
      </c>
      <c r="I7978"/>
      <c r="J7978"/>
      <c r="K7978"/>
      <c r="L7978"/>
      <c r="M7978"/>
      <c r="N7978"/>
      <c r="O7978"/>
      <c r="Q7978" t="s">
        <v>25</v>
      </c>
      <c r="R7978" s="1" t="s">
        <v>12588</v>
      </c>
      <c r="S7978" s="1"/>
      <c r="T7978" s="1" t="s">
        <v>184</v>
      </c>
      <c r="U7978" s="1" t="s">
        <v>185</v>
      </c>
      <c r="V7978" t="s">
        <v>29</v>
      </c>
      <c r="W7978"/>
      <c r="X7978" t="s">
        <v>30</v>
      </c>
    </row>
    <row r="7979" spans="2:24">
      <c r="B7979" s="2" t="s">
        <v>12589</v>
      </c>
      <c r="C7979" s="1">
        <f>919971427325</f>
        <v>919971427325</v>
      </c>
      <c r="D7979" s="1"/>
      <c r="E7979" s="1"/>
      <c r="F7979" s="1"/>
      <c r="G7979" s="1" t="s">
        <v>230</v>
      </c>
      <c r="H7979" s="1" t="s">
        <v>46</v>
      </c>
      <c r="I7979"/>
      <c r="J7979"/>
      <c r="K7979"/>
      <c r="L7979"/>
      <c r="M7979"/>
      <c r="N7979"/>
      <c r="O7979"/>
      <c r="Q7979" t="s">
        <v>25</v>
      </c>
      <c r="R7979" s="1" t="s">
        <v>12590</v>
      </c>
      <c r="S7979" s="1"/>
      <c r="T7979" s="1" t="s">
        <v>374</v>
      </c>
      <c r="U7979" s="1" t="s">
        <v>78</v>
      </c>
      <c r="V7979" t="s">
        <v>29</v>
      </c>
      <c r="W7979"/>
      <c r="X7979" t="s">
        <v>30</v>
      </c>
    </row>
    <row r="7980" spans="2:24">
      <c r="B7980" s="2" t="s">
        <v>12591</v>
      </c>
      <c r="C7980" s="1">
        <f>919728000027</f>
        <v>919728000027</v>
      </c>
      <c r="D7980" s="1"/>
      <c r="E7980" s="1"/>
      <c r="F7980" s="1"/>
      <c r="G7980" s="1" t="s">
        <v>146</v>
      </c>
      <c r="H7980" s="1" t="s">
        <v>247</v>
      </c>
      <c r="I7980"/>
      <c r="J7980"/>
      <c r="K7980"/>
      <c r="L7980"/>
      <c r="M7980"/>
      <c r="N7980"/>
      <c r="O7980"/>
      <c r="Q7980" t="s">
        <v>25</v>
      </c>
      <c r="R7980" s="1" t="s">
        <v>12592</v>
      </c>
      <c r="S7980" s="1"/>
      <c r="T7980" s="1" t="s">
        <v>1705</v>
      </c>
      <c r="U7980" s="1" t="s">
        <v>78</v>
      </c>
      <c r="V7980" t="s">
        <v>29</v>
      </c>
      <c r="W7980"/>
      <c r="X7980" t="s">
        <v>30</v>
      </c>
    </row>
    <row r="7981" spans="2:24">
      <c r="B7981" s="2" t="s">
        <v>12593</v>
      </c>
      <c r="C7981" s="1">
        <v>9602671969</v>
      </c>
      <c r="D7981" s="1"/>
      <c r="E7981" s="1"/>
      <c r="F7981" s="1"/>
      <c r="G7981" s="1" t="s">
        <v>146</v>
      </c>
      <c r="H7981" s="1" t="s">
        <v>1268</v>
      </c>
      <c r="I7981"/>
      <c r="J7981"/>
      <c r="K7981"/>
      <c r="L7981"/>
      <c r="M7981"/>
      <c r="N7981"/>
      <c r="O7981"/>
      <c r="Q7981" t="s">
        <v>25</v>
      </c>
      <c r="R7981" s="1" t="s">
        <v>12594</v>
      </c>
      <c r="S7981" s="1"/>
      <c r="T7981" s="1" t="s">
        <v>86</v>
      </c>
      <c r="U7981" s="1" t="s">
        <v>43</v>
      </c>
      <c r="V7981" t="s">
        <v>29</v>
      </c>
      <c r="W7981"/>
      <c r="X7981" t="s">
        <v>30</v>
      </c>
    </row>
    <row r="7982" spans="2:24">
      <c r="B7982" s="2" t="s">
        <v>12595</v>
      </c>
      <c r="C7982" s="1">
        <f>9666580636554</f>
        <v>9666580636554</v>
      </c>
      <c r="D7982" s="1"/>
      <c r="E7982" s="1"/>
      <c r="F7982" s="1"/>
      <c r="G7982" s="1" t="s">
        <v>45</v>
      </c>
      <c r="H7982" s="1" t="s">
        <v>46</v>
      </c>
      <c r="I7982"/>
      <c r="J7982"/>
      <c r="K7982"/>
      <c r="L7982"/>
      <c r="M7982"/>
      <c r="N7982"/>
      <c r="O7982"/>
      <c r="Q7982" t="s">
        <v>25</v>
      </c>
      <c r="R7982" s="1" t="s">
        <v>12596</v>
      </c>
      <c r="S7982" s="1"/>
      <c r="T7982" s="1" t="s">
        <v>12597</v>
      </c>
      <c r="U7982" s="1" t="s">
        <v>12598</v>
      </c>
      <c r="V7982" t="s">
        <v>29</v>
      </c>
      <c r="W7982"/>
      <c r="X7982" t="s">
        <v>30</v>
      </c>
    </row>
    <row r="7983" spans="2:24">
      <c r="B7983" s="2" t="s">
        <v>12599</v>
      </c>
      <c r="C7983" s="1">
        <v>9896051118</v>
      </c>
      <c r="D7983" s="1"/>
      <c r="E7983" s="1"/>
      <c r="F7983" s="1"/>
      <c r="G7983" s="1" t="s">
        <v>45</v>
      </c>
      <c r="H7983" s="1" t="s">
        <v>46</v>
      </c>
      <c r="I7983"/>
      <c r="J7983"/>
      <c r="K7983"/>
      <c r="L7983"/>
      <c r="M7983"/>
      <c r="N7983"/>
      <c r="O7983"/>
      <c r="Q7983" t="s">
        <v>25</v>
      </c>
      <c r="R7983" s="1" t="s">
        <v>12600</v>
      </c>
      <c r="S7983" s="1"/>
      <c r="T7983" s="1" t="s">
        <v>758</v>
      </c>
      <c r="U7983" s="1" t="s">
        <v>78</v>
      </c>
      <c r="V7983" t="s">
        <v>29</v>
      </c>
      <c r="W7983"/>
      <c r="X7983" t="s">
        <v>30</v>
      </c>
    </row>
    <row r="7984" spans="2:24">
      <c r="B7984" s="2" t="s">
        <v>12601</v>
      </c>
      <c r="C7984" s="1">
        <v>8295509795</v>
      </c>
      <c r="D7984" s="1"/>
      <c r="E7984" s="1"/>
      <c r="F7984" s="1"/>
      <c r="G7984" s="1" t="s">
        <v>146</v>
      </c>
      <c r="H7984" s="1" t="s">
        <v>695</v>
      </c>
      <c r="I7984"/>
      <c r="J7984"/>
      <c r="K7984"/>
      <c r="L7984"/>
      <c r="M7984"/>
      <c r="N7984"/>
      <c r="O7984"/>
      <c r="Q7984" t="s">
        <v>25</v>
      </c>
      <c r="R7984" s="1"/>
      <c r="S7984" s="1"/>
      <c r="T7984" s="1" t="s">
        <v>1052</v>
      </c>
      <c r="U7984" s="1" t="s">
        <v>78</v>
      </c>
      <c r="V7984" t="s">
        <v>29</v>
      </c>
      <c r="W7984"/>
      <c r="X7984" t="s">
        <v>30</v>
      </c>
    </row>
    <row r="7985" spans="2:24">
      <c r="B7985" s="2" t="s">
        <v>12602</v>
      </c>
      <c r="C7985" s="1">
        <v>7737760209</v>
      </c>
      <c r="D7985" s="1"/>
      <c r="E7985" s="1"/>
      <c r="F7985" s="1"/>
      <c r="G7985" s="1" t="s">
        <v>45</v>
      </c>
      <c r="H7985" s="1" t="s">
        <v>331</v>
      </c>
      <c r="I7985"/>
      <c r="J7985"/>
      <c r="K7985"/>
      <c r="L7985"/>
      <c r="M7985"/>
      <c r="N7985"/>
      <c r="O7985"/>
      <c r="Q7985" t="s">
        <v>25</v>
      </c>
      <c r="R7985" s="1" t="s">
        <v>12603</v>
      </c>
      <c r="S7985" s="1"/>
      <c r="T7985" s="1" t="s">
        <v>908</v>
      </c>
      <c r="U7985" s="1" t="s">
        <v>43</v>
      </c>
      <c r="V7985" t="s">
        <v>29</v>
      </c>
      <c r="W7985"/>
      <c r="X7985" t="s">
        <v>30</v>
      </c>
    </row>
    <row r="7986" spans="2:24">
      <c r="B7986" s="2" t="s">
        <v>12604</v>
      </c>
      <c r="C7986" s="1">
        <v>9714456102</v>
      </c>
      <c r="D7986" s="1"/>
      <c r="E7986" s="1"/>
      <c r="F7986" s="1"/>
      <c r="G7986" s="1" t="s">
        <v>2644</v>
      </c>
      <c r="H7986" s="1" t="s">
        <v>46</v>
      </c>
      <c r="I7986"/>
      <c r="J7986"/>
      <c r="K7986"/>
      <c r="L7986"/>
      <c r="M7986"/>
      <c r="N7986"/>
      <c r="O7986"/>
      <c r="Q7986" t="s">
        <v>25</v>
      </c>
      <c r="R7986" s="1" t="s">
        <v>12605</v>
      </c>
      <c r="S7986" s="1"/>
      <c r="T7986" s="1" t="s">
        <v>115</v>
      </c>
      <c r="U7986" s="1" t="s">
        <v>116</v>
      </c>
      <c r="V7986" t="s">
        <v>29</v>
      </c>
      <c r="W7986"/>
      <c r="X7986" t="s">
        <v>30</v>
      </c>
    </row>
    <row r="7987" spans="2:24">
      <c r="B7987" s="2" t="s">
        <v>12606</v>
      </c>
      <c r="C7987" s="1">
        <v>8286945057</v>
      </c>
      <c r="D7987" s="1"/>
      <c r="E7987" s="1"/>
      <c r="F7987" s="1"/>
      <c r="G7987" s="1" t="s">
        <v>45</v>
      </c>
      <c r="H7987" s="1" t="s">
        <v>331</v>
      </c>
      <c r="I7987"/>
      <c r="J7987"/>
      <c r="K7987"/>
      <c r="L7987"/>
      <c r="M7987"/>
      <c r="N7987"/>
      <c r="O7987"/>
      <c r="Q7987" t="s">
        <v>25</v>
      </c>
      <c r="R7987" s="1" t="s">
        <v>12607</v>
      </c>
      <c r="S7987" s="1"/>
      <c r="T7987" s="1" t="s">
        <v>457</v>
      </c>
      <c r="U7987" s="1" t="s">
        <v>33</v>
      </c>
      <c r="V7987" t="s">
        <v>29</v>
      </c>
      <c r="W7987"/>
      <c r="X7987" t="s">
        <v>30</v>
      </c>
    </row>
    <row r="7988" spans="2:24">
      <c r="B7988" s="2" t="s">
        <v>12608</v>
      </c>
      <c r="C7988" s="1">
        <v>8340593346</v>
      </c>
      <c r="D7988" s="1"/>
      <c r="E7988" s="1"/>
      <c r="F7988" s="1"/>
      <c r="G7988" s="1" t="s">
        <v>146</v>
      </c>
      <c r="H7988" s="1" t="s">
        <v>695</v>
      </c>
      <c r="I7988"/>
      <c r="J7988"/>
      <c r="K7988"/>
      <c r="L7988"/>
      <c r="M7988"/>
      <c r="N7988"/>
      <c r="O7988"/>
      <c r="Q7988" t="s">
        <v>25</v>
      </c>
      <c r="R7988" s="1" t="s">
        <v>12609</v>
      </c>
      <c r="S7988" s="1"/>
      <c r="T7988" s="1" t="s">
        <v>637</v>
      </c>
      <c r="U7988" s="1" t="s">
        <v>158</v>
      </c>
      <c r="V7988" t="s">
        <v>29</v>
      </c>
      <c r="W7988"/>
      <c r="X7988" t="s">
        <v>30</v>
      </c>
    </row>
    <row r="7989" spans="2:24">
      <c r="B7989" s="2" t="s">
        <v>12610</v>
      </c>
      <c r="C7989" s="1">
        <v>9355586661</v>
      </c>
      <c r="D7989" s="1"/>
      <c r="E7989" s="1"/>
      <c r="F7989" s="1"/>
      <c r="G7989" s="1" t="s">
        <v>146</v>
      </c>
      <c r="H7989" s="1" t="s">
        <v>331</v>
      </c>
      <c r="I7989"/>
      <c r="J7989"/>
      <c r="K7989"/>
      <c r="L7989"/>
      <c r="M7989"/>
      <c r="N7989"/>
      <c r="O7989"/>
      <c r="Q7989" t="s">
        <v>25</v>
      </c>
      <c r="R7989" s="1" t="s">
        <v>12611</v>
      </c>
      <c r="S7989" s="1"/>
      <c r="T7989" s="1" t="s">
        <v>1052</v>
      </c>
      <c r="U7989" s="1" t="s">
        <v>78</v>
      </c>
      <c r="V7989" t="s">
        <v>29</v>
      </c>
      <c r="W7989"/>
      <c r="X7989" t="s">
        <v>30</v>
      </c>
    </row>
    <row r="7990" spans="2:24">
      <c r="B7990" s="2" t="s">
        <v>12612</v>
      </c>
      <c r="C7990" s="1">
        <v>9212311681</v>
      </c>
      <c r="D7990" s="1"/>
      <c r="E7990" s="1"/>
      <c r="F7990" s="1"/>
      <c r="G7990" s="1" t="s">
        <v>146</v>
      </c>
      <c r="H7990" s="1" t="s">
        <v>331</v>
      </c>
      <c r="I7990"/>
      <c r="J7990"/>
      <c r="K7990"/>
      <c r="L7990"/>
      <c r="M7990"/>
      <c r="N7990"/>
      <c r="O7990"/>
      <c r="Q7990" t="s">
        <v>25</v>
      </c>
      <c r="R7990" s="1" t="s">
        <v>12613</v>
      </c>
      <c r="S7990" s="1"/>
      <c r="T7990" s="1" t="s">
        <v>660</v>
      </c>
      <c r="U7990" s="1" t="s">
        <v>53</v>
      </c>
      <c r="V7990" t="s">
        <v>29</v>
      </c>
      <c r="W7990"/>
      <c r="X7990" t="s">
        <v>30</v>
      </c>
    </row>
    <row r="7991" spans="2:24">
      <c r="B7991" s="2" t="s">
        <v>12614</v>
      </c>
      <c r="C7991" s="1">
        <v>7898987778</v>
      </c>
      <c r="D7991" s="1"/>
      <c r="E7991" s="1"/>
      <c r="F7991" s="1"/>
      <c r="G7991" s="1" t="s">
        <v>230</v>
      </c>
      <c r="H7991" s="1" t="s">
        <v>46</v>
      </c>
      <c r="I7991"/>
      <c r="J7991"/>
      <c r="K7991"/>
      <c r="L7991"/>
      <c r="M7991"/>
      <c r="N7991"/>
      <c r="O7991"/>
      <c r="Q7991" t="s">
        <v>25</v>
      </c>
      <c r="R7991" s="1" t="s">
        <v>12615</v>
      </c>
      <c r="S7991" s="1"/>
      <c r="T7991" s="1" t="s">
        <v>516</v>
      </c>
      <c r="U7991" s="1" t="s">
        <v>105</v>
      </c>
      <c r="V7991" t="s">
        <v>29</v>
      </c>
      <c r="W7991"/>
      <c r="X7991" t="s">
        <v>30</v>
      </c>
    </row>
    <row r="7992" spans="2:24">
      <c r="B7992" s="2" t="s">
        <v>12616</v>
      </c>
      <c r="C7992" s="1">
        <v>9414986669</v>
      </c>
      <c r="D7992" s="1"/>
      <c r="E7992" s="1"/>
      <c r="F7992" s="1"/>
      <c r="G7992" s="1" t="s">
        <v>146</v>
      </c>
      <c r="H7992" s="1" t="s">
        <v>331</v>
      </c>
      <c r="I7992"/>
      <c r="J7992"/>
      <c r="K7992"/>
      <c r="L7992"/>
      <c r="M7992"/>
      <c r="N7992"/>
      <c r="O7992"/>
      <c r="Q7992" t="s">
        <v>25</v>
      </c>
      <c r="R7992" s="1" t="s">
        <v>12617</v>
      </c>
      <c r="S7992" s="1"/>
      <c r="T7992" s="1" t="s">
        <v>1990</v>
      </c>
      <c r="U7992" s="1" t="s">
        <v>43</v>
      </c>
      <c r="V7992" t="s">
        <v>29</v>
      </c>
      <c r="W7992"/>
      <c r="X7992" t="s">
        <v>30</v>
      </c>
    </row>
    <row r="7993" spans="2:24">
      <c r="B7993" s="2" t="s">
        <v>12618</v>
      </c>
      <c r="C7993" s="1">
        <v>9897888568</v>
      </c>
      <c r="D7993" s="1"/>
      <c r="E7993" s="1"/>
      <c r="F7993" s="1"/>
      <c r="G7993" s="1" t="s">
        <v>146</v>
      </c>
      <c r="H7993" s="1" t="s">
        <v>331</v>
      </c>
      <c r="I7993"/>
      <c r="J7993"/>
      <c r="K7993"/>
      <c r="L7993"/>
      <c r="M7993"/>
      <c r="N7993"/>
      <c r="O7993"/>
      <c r="Q7993" t="s">
        <v>25</v>
      </c>
      <c r="R7993" s="1" t="s">
        <v>12619</v>
      </c>
      <c r="S7993" s="1"/>
      <c r="T7993" s="1" t="s">
        <v>681</v>
      </c>
      <c r="U7993" s="1" t="s">
        <v>289</v>
      </c>
      <c r="V7993" t="s">
        <v>29</v>
      </c>
      <c r="W7993"/>
      <c r="X7993" t="s">
        <v>30</v>
      </c>
    </row>
    <row r="7994" spans="2:24">
      <c r="B7994" s="2" t="s">
        <v>12620</v>
      </c>
      <c r="C7994" s="1">
        <v>8799270721</v>
      </c>
      <c r="D7994" s="1"/>
      <c r="E7994" s="1"/>
      <c r="F7994" s="1"/>
      <c r="G7994" s="1" t="s">
        <v>146</v>
      </c>
      <c r="H7994" s="1" t="s">
        <v>331</v>
      </c>
      <c r="I7994"/>
      <c r="J7994"/>
      <c r="K7994"/>
      <c r="L7994"/>
      <c r="M7994"/>
      <c r="N7994"/>
      <c r="O7994"/>
      <c r="Q7994" t="s">
        <v>25</v>
      </c>
      <c r="R7994" s="1" t="s">
        <v>12621</v>
      </c>
      <c r="S7994" s="1"/>
      <c r="T7994" s="1" t="s">
        <v>217</v>
      </c>
      <c r="U7994" s="1" t="s">
        <v>28</v>
      </c>
      <c r="V7994" t="s">
        <v>29</v>
      </c>
      <c r="W7994"/>
      <c r="X7994" t="s">
        <v>30</v>
      </c>
    </row>
    <row r="7995" spans="2:24">
      <c r="B7995" s="2" t="s">
        <v>12622</v>
      </c>
      <c r="C7995" s="1">
        <v>8708324543</v>
      </c>
      <c r="D7995" s="1"/>
      <c r="E7995" s="1"/>
      <c r="F7995" s="1"/>
      <c r="G7995" s="1" t="s">
        <v>146</v>
      </c>
      <c r="H7995" s="1" t="s">
        <v>247</v>
      </c>
      <c r="I7995"/>
      <c r="J7995"/>
      <c r="K7995"/>
      <c r="L7995"/>
      <c r="M7995"/>
      <c r="N7995"/>
      <c r="O7995"/>
      <c r="Q7995" t="s">
        <v>25</v>
      </c>
      <c r="R7995" s="1" t="s">
        <v>12623</v>
      </c>
      <c r="S7995" s="1"/>
      <c r="T7995" s="1" t="s">
        <v>1970</v>
      </c>
      <c r="U7995" s="1" t="s">
        <v>78</v>
      </c>
      <c r="V7995" t="s">
        <v>29</v>
      </c>
      <c r="W7995"/>
      <c r="X7995" t="s">
        <v>30</v>
      </c>
    </row>
    <row r="7996" spans="2:24">
      <c r="B7996" s="2" t="s">
        <v>12624</v>
      </c>
      <c r="C7996" s="1">
        <v>9610066666</v>
      </c>
      <c r="D7996" s="1"/>
      <c r="E7996" s="1"/>
      <c r="F7996" s="1"/>
      <c r="G7996" s="1" t="s">
        <v>45</v>
      </c>
      <c r="H7996" s="1" t="s">
        <v>46</v>
      </c>
      <c r="I7996"/>
      <c r="J7996"/>
      <c r="K7996"/>
      <c r="L7996"/>
      <c r="M7996"/>
      <c r="N7996"/>
      <c r="O7996"/>
      <c r="Q7996" t="s">
        <v>25</v>
      </c>
      <c r="R7996" s="1" t="s">
        <v>12625</v>
      </c>
      <c r="S7996" s="1"/>
      <c r="T7996" s="1" t="s">
        <v>128</v>
      </c>
      <c r="U7996" s="1" t="s">
        <v>43</v>
      </c>
      <c r="V7996" t="s">
        <v>29</v>
      </c>
      <c r="W7996"/>
      <c r="X7996" t="s">
        <v>30</v>
      </c>
    </row>
    <row r="7997" spans="2:24">
      <c r="B7997" s="2" t="s">
        <v>12626</v>
      </c>
      <c r="C7997" s="1">
        <v>7307376010</v>
      </c>
      <c r="D7997" s="1"/>
      <c r="E7997" s="1"/>
      <c r="F7997" s="1"/>
      <c r="G7997" s="1" t="s">
        <v>45</v>
      </c>
      <c r="H7997" s="1" t="s">
        <v>331</v>
      </c>
      <c r="I7997"/>
      <c r="J7997"/>
      <c r="K7997"/>
      <c r="L7997"/>
      <c r="M7997"/>
      <c r="N7997"/>
      <c r="O7997"/>
      <c r="Q7997" t="s">
        <v>25</v>
      </c>
      <c r="R7997" s="1" t="s">
        <v>12627</v>
      </c>
      <c r="S7997" s="1"/>
      <c r="T7997" s="1" t="s">
        <v>719</v>
      </c>
      <c r="U7997" s="1" t="s">
        <v>90</v>
      </c>
      <c r="V7997" t="s">
        <v>29</v>
      </c>
      <c r="W7997"/>
      <c r="X7997" t="s">
        <v>30</v>
      </c>
    </row>
    <row r="7998" spans="2:24">
      <c r="B7998" s="2" t="s">
        <v>12628</v>
      </c>
      <c r="C7998" s="1">
        <f>919972370845</f>
        <v>919972370845</v>
      </c>
      <c r="D7998" s="1"/>
      <c r="E7998" s="1"/>
      <c r="F7998" s="1"/>
      <c r="G7998" s="1" t="s">
        <v>45</v>
      </c>
      <c r="H7998" s="1" t="s">
        <v>57</v>
      </c>
      <c r="I7998"/>
      <c r="J7998"/>
      <c r="K7998"/>
      <c r="L7998"/>
      <c r="M7998"/>
      <c r="N7998"/>
      <c r="O7998"/>
      <c r="Q7998" t="s">
        <v>25</v>
      </c>
      <c r="R7998" s="1" t="s">
        <v>12629</v>
      </c>
      <c r="S7998" s="1"/>
      <c r="T7998" s="1" t="s">
        <v>631</v>
      </c>
      <c r="U7998" s="1" t="s">
        <v>102</v>
      </c>
      <c r="V7998" t="s">
        <v>29</v>
      </c>
      <c r="W7998"/>
      <c r="X7998" t="s">
        <v>30</v>
      </c>
    </row>
    <row r="7999" spans="2:24">
      <c r="B7999" s="2" t="s">
        <v>12630</v>
      </c>
      <c r="C7999" s="1">
        <f>919461701118</f>
        <v>919461701118</v>
      </c>
      <c r="D7999" s="1"/>
      <c r="E7999" s="1"/>
      <c r="F7999" s="1"/>
      <c r="G7999" s="1" t="s">
        <v>915</v>
      </c>
      <c r="H7999" s="1" t="s">
        <v>46</v>
      </c>
      <c r="I7999"/>
      <c r="J7999"/>
      <c r="K7999"/>
      <c r="L7999"/>
      <c r="M7999"/>
      <c r="N7999"/>
      <c r="O7999"/>
      <c r="Q7999" t="s">
        <v>25</v>
      </c>
      <c r="R7999" s="1"/>
      <c r="S7999" s="1"/>
      <c r="T7999" s="1" t="s">
        <v>12631</v>
      </c>
      <c r="U7999" s="1" t="s">
        <v>116</v>
      </c>
      <c r="V7999" t="s">
        <v>29</v>
      </c>
      <c r="W7999"/>
      <c r="X7999" t="s">
        <v>30</v>
      </c>
    </row>
    <row r="8000" spans="2:24">
      <c r="B8000" s="2" t="s">
        <v>12632</v>
      </c>
      <c r="C8000" s="1">
        <v>9034410745</v>
      </c>
      <c r="D8000" s="1"/>
      <c r="E8000" s="1"/>
      <c r="F8000" s="1"/>
      <c r="G8000" s="1" t="s">
        <v>146</v>
      </c>
      <c r="H8000" s="1" t="s">
        <v>331</v>
      </c>
      <c r="I8000"/>
      <c r="J8000"/>
      <c r="K8000"/>
      <c r="L8000"/>
      <c r="M8000"/>
      <c r="N8000"/>
      <c r="O8000"/>
      <c r="Q8000" t="s">
        <v>25</v>
      </c>
      <c r="R8000" s="1" t="s">
        <v>12633</v>
      </c>
      <c r="S8000" s="1"/>
      <c r="T8000" s="1" t="s">
        <v>1995</v>
      </c>
      <c r="U8000" s="1" t="s">
        <v>78</v>
      </c>
      <c r="V8000" t="s">
        <v>29</v>
      </c>
      <c r="W8000"/>
      <c r="X8000" t="s">
        <v>30</v>
      </c>
    </row>
    <row r="8001" spans="2:24">
      <c r="B8001" s="2" t="s">
        <v>12634</v>
      </c>
      <c r="C8001" s="1">
        <v>9930703217</v>
      </c>
      <c r="D8001" s="1"/>
      <c r="E8001" s="1"/>
      <c r="F8001" s="1"/>
      <c r="G8001" s="1" t="s">
        <v>146</v>
      </c>
      <c r="H8001" s="1" t="s">
        <v>331</v>
      </c>
      <c r="I8001"/>
      <c r="J8001"/>
      <c r="K8001"/>
      <c r="L8001"/>
      <c r="M8001"/>
      <c r="N8001"/>
      <c r="O8001"/>
      <c r="Q8001" t="s">
        <v>25</v>
      </c>
      <c r="R8001" s="1" t="s">
        <v>12635</v>
      </c>
      <c r="S8001" s="1"/>
      <c r="T8001" s="1" t="s">
        <v>313</v>
      </c>
      <c r="U8001" s="1" t="s">
        <v>43</v>
      </c>
      <c r="V8001" t="s">
        <v>29</v>
      </c>
      <c r="W8001"/>
      <c r="X8001" t="s">
        <v>30</v>
      </c>
    </row>
    <row r="8002" spans="2:24">
      <c r="B8002" s="2" t="s">
        <v>12636</v>
      </c>
      <c r="C8002" s="1">
        <v>8081610672</v>
      </c>
      <c r="D8002" s="1"/>
      <c r="E8002" s="1"/>
      <c r="F8002" s="1"/>
      <c r="G8002" s="1" t="s">
        <v>146</v>
      </c>
      <c r="H8002" s="1" t="s">
        <v>331</v>
      </c>
      <c r="I8002"/>
      <c r="J8002"/>
      <c r="K8002"/>
      <c r="L8002"/>
      <c r="M8002"/>
      <c r="N8002"/>
      <c r="O8002"/>
      <c r="Q8002" t="s">
        <v>25</v>
      </c>
      <c r="R8002" s="1" t="s">
        <v>12637</v>
      </c>
      <c r="S8002" s="1"/>
      <c r="T8002" s="1" t="s">
        <v>12638</v>
      </c>
      <c r="U8002" s="1" t="s">
        <v>28</v>
      </c>
      <c r="V8002" t="s">
        <v>29</v>
      </c>
      <c r="W8002"/>
      <c r="X8002" t="s">
        <v>30</v>
      </c>
    </row>
    <row r="8003" spans="2:24">
      <c r="B8003" s="2" t="s">
        <v>12639</v>
      </c>
      <c r="C8003" s="1">
        <v>9615576113</v>
      </c>
      <c r="D8003" s="1"/>
      <c r="E8003" s="1"/>
      <c r="F8003" s="1"/>
      <c r="G8003" s="1" t="s">
        <v>146</v>
      </c>
      <c r="H8003" s="1" t="s">
        <v>331</v>
      </c>
      <c r="I8003"/>
      <c r="J8003"/>
      <c r="K8003"/>
      <c r="L8003"/>
      <c r="M8003"/>
      <c r="N8003"/>
      <c r="O8003"/>
      <c r="Q8003" t="s">
        <v>25</v>
      </c>
      <c r="R8003" s="1" t="s">
        <v>12640</v>
      </c>
      <c r="S8003" s="1"/>
      <c r="T8003" s="1" t="s">
        <v>2289</v>
      </c>
      <c r="U8003" s="1" t="s">
        <v>1479</v>
      </c>
      <c r="V8003" t="s">
        <v>29</v>
      </c>
      <c r="W8003"/>
      <c r="X8003" t="s">
        <v>30</v>
      </c>
    </row>
    <row r="8004" spans="2:24">
      <c r="B8004" s="2" t="s">
        <v>12641</v>
      </c>
      <c r="C8004" s="1">
        <f>919937360270</f>
        <v>919937360270</v>
      </c>
      <c r="D8004" s="1"/>
      <c r="E8004" s="1"/>
      <c r="F8004" s="1"/>
      <c r="G8004" s="1" t="s">
        <v>146</v>
      </c>
      <c r="H8004" s="1" t="s">
        <v>247</v>
      </c>
      <c r="I8004"/>
      <c r="J8004"/>
      <c r="K8004"/>
      <c r="L8004"/>
      <c r="M8004"/>
      <c r="N8004"/>
      <c r="O8004"/>
      <c r="Q8004" t="s">
        <v>25</v>
      </c>
      <c r="R8004" s="1" t="s">
        <v>12642</v>
      </c>
      <c r="S8004" s="1"/>
      <c r="T8004" s="1" t="s">
        <v>2944</v>
      </c>
      <c r="U8004" s="1" t="s">
        <v>158</v>
      </c>
      <c r="V8004" t="s">
        <v>29</v>
      </c>
      <c r="W8004"/>
      <c r="X8004" t="s">
        <v>30</v>
      </c>
    </row>
    <row r="8005" spans="2:24">
      <c r="B8005" s="2" t="s">
        <v>12643</v>
      </c>
      <c r="C8005" s="1">
        <v>7739039021</v>
      </c>
      <c r="D8005" s="1"/>
      <c r="E8005" s="1"/>
      <c r="F8005" s="1"/>
      <c r="G8005" s="1" t="s">
        <v>146</v>
      </c>
      <c r="H8005" s="1" t="s">
        <v>1268</v>
      </c>
      <c r="I8005"/>
      <c r="J8005"/>
      <c r="K8005"/>
      <c r="L8005"/>
      <c r="M8005"/>
      <c r="N8005"/>
      <c r="O8005"/>
      <c r="Q8005" t="s">
        <v>25</v>
      </c>
      <c r="R8005" s="1" t="s">
        <v>12644</v>
      </c>
      <c r="S8005" s="1"/>
      <c r="T8005" s="1" t="s">
        <v>2732</v>
      </c>
      <c r="U8005" s="1" t="s">
        <v>284</v>
      </c>
      <c r="V8005" t="s">
        <v>29</v>
      </c>
      <c r="W8005"/>
      <c r="X8005" t="s">
        <v>30</v>
      </c>
    </row>
    <row r="8006" spans="2:24">
      <c r="B8006" s="2" t="s">
        <v>12645</v>
      </c>
      <c r="C8006" s="1">
        <v>8686677551</v>
      </c>
      <c r="D8006" s="1"/>
      <c r="E8006" s="1"/>
      <c r="F8006" s="1"/>
      <c r="G8006" s="1" t="s">
        <v>45</v>
      </c>
      <c r="H8006" s="1" t="s">
        <v>247</v>
      </c>
      <c r="I8006"/>
      <c r="J8006"/>
      <c r="K8006"/>
      <c r="L8006"/>
      <c r="M8006"/>
      <c r="N8006"/>
      <c r="O8006"/>
      <c r="Q8006" t="s">
        <v>25</v>
      </c>
      <c r="R8006" s="1" t="s">
        <v>12646</v>
      </c>
      <c r="S8006" s="1"/>
      <c r="T8006" s="1" t="s">
        <v>184</v>
      </c>
      <c r="U8006" s="1" t="s">
        <v>185</v>
      </c>
      <c r="V8006" t="s">
        <v>29</v>
      </c>
      <c r="W8006"/>
      <c r="X8006" t="s">
        <v>30</v>
      </c>
    </row>
    <row r="8007" spans="2:24">
      <c r="B8007" s="2" t="s">
        <v>12647</v>
      </c>
      <c r="C8007" s="1">
        <v>9107779777</v>
      </c>
      <c r="D8007" s="1"/>
      <c r="E8007" s="1"/>
      <c r="F8007" s="1"/>
      <c r="G8007" s="1" t="s">
        <v>56</v>
      </c>
      <c r="H8007" s="1" t="s">
        <v>695</v>
      </c>
      <c r="I8007"/>
      <c r="J8007"/>
      <c r="K8007"/>
      <c r="L8007"/>
      <c r="M8007"/>
      <c r="N8007"/>
      <c r="O8007"/>
      <c r="Q8007" t="s">
        <v>25</v>
      </c>
      <c r="R8007" s="1" t="s">
        <v>12648</v>
      </c>
      <c r="S8007" s="1"/>
      <c r="T8007" s="1" t="s">
        <v>59</v>
      </c>
      <c r="U8007" s="1" t="s">
        <v>60</v>
      </c>
      <c r="V8007" t="s">
        <v>29</v>
      </c>
      <c r="W8007"/>
      <c r="X8007" t="s">
        <v>30</v>
      </c>
    </row>
    <row r="8008" spans="2:24">
      <c r="B8008" s="2" t="s">
        <v>12649</v>
      </c>
      <c r="C8008" s="1">
        <v>9742897153</v>
      </c>
      <c r="D8008" s="1"/>
      <c r="E8008" s="1"/>
      <c r="F8008" s="1"/>
      <c r="G8008" s="1" t="s">
        <v>2644</v>
      </c>
      <c r="H8008" s="1" t="s">
        <v>231</v>
      </c>
      <c r="I8008"/>
      <c r="J8008"/>
      <c r="K8008"/>
      <c r="L8008"/>
      <c r="M8008"/>
      <c r="N8008"/>
      <c r="O8008"/>
      <c r="Q8008" t="s">
        <v>25</v>
      </c>
      <c r="R8008" s="1" t="s">
        <v>12650</v>
      </c>
      <c r="S8008" s="1"/>
      <c r="T8008" s="1" t="s">
        <v>631</v>
      </c>
      <c r="U8008" s="1" t="s">
        <v>102</v>
      </c>
      <c r="V8008" t="s">
        <v>29</v>
      </c>
      <c r="W8008"/>
      <c r="X8008" t="s">
        <v>30</v>
      </c>
    </row>
    <row r="8009" spans="2:24">
      <c r="B8009" s="2" t="s">
        <v>12651</v>
      </c>
      <c r="C8009" s="1">
        <v>7200525925</v>
      </c>
      <c r="D8009" s="1"/>
      <c r="E8009" s="1"/>
      <c r="F8009" s="1"/>
      <c r="G8009" s="1" t="s">
        <v>2644</v>
      </c>
      <c r="H8009" s="1" t="s">
        <v>57</v>
      </c>
      <c r="I8009"/>
      <c r="J8009"/>
      <c r="K8009"/>
      <c r="L8009"/>
      <c r="M8009"/>
      <c r="N8009"/>
      <c r="O8009"/>
      <c r="Q8009" t="s">
        <v>25</v>
      </c>
      <c r="R8009" s="1" t="s">
        <v>12652</v>
      </c>
      <c r="S8009" s="1"/>
      <c r="T8009" s="1" t="s">
        <v>972</v>
      </c>
      <c r="U8009" s="1" t="s">
        <v>179</v>
      </c>
      <c r="V8009" t="s">
        <v>29</v>
      </c>
      <c r="W8009"/>
      <c r="X8009" t="s">
        <v>30</v>
      </c>
    </row>
    <row r="8010" spans="2:24">
      <c r="B8010" s="2" t="s">
        <v>12653</v>
      </c>
      <c r="C8010" s="1">
        <v>9896533840</v>
      </c>
      <c r="D8010" s="1"/>
      <c r="E8010" s="1"/>
      <c r="F8010" s="1"/>
      <c r="G8010" s="1" t="s">
        <v>45</v>
      </c>
      <c r="H8010" s="1" t="s">
        <v>46</v>
      </c>
      <c r="I8010"/>
      <c r="J8010"/>
      <c r="K8010"/>
      <c r="L8010"/>
      <c r="M8010"/>
      <c r="N8010"/>
      <c r="O8010"/>
      <c r="Q8010" t="s">
        <v>25</v>
      </c>
      <c r="R8010" s="1" t="s">
        <v>12654</v>
      </c>
      <c r="S8010" s="1"/>
      <c r="T8010" s="1" t="s">
        <v>758</v>
      </c>
      <c r="U8010" s="1" t="s">
        <v>78</v>
      </c>
      <c r="V8010" t="s">
        <v>29</v>
      </c>
      <c r="W8010"/>
      <c r="X8010" t="s">
        <v>30</v>
      </c>
    </row>
    <row r="8011" spans="2:24">
      <c r="B8011" s="2" t="s">
        <v>12655</v>
      </c>
      <c r="C8011" s="1">
        <v>7418894948</v>
      </c>
      <c r="D8011" s="1"/>
      <c r="E8011" s="1"/>
      <c r="F8011" s="1"/>
      <c r="G8011" s="1" t="s">
        <v>146</v>
      </c>
      <c r="H8011" s="1" t="s">
        <v>331</v>
      </c>
      <c r="I8011"/>
      <c r="J8011"/>
      <c r="K8011"/>
      <c r="L8011"/>
      <c r="M8011"/>
      <c r="N8011"/>
      <c r="O8011"/>
      <c r="Q8011" t="s">
        <v>25</v>
      </c>
      <c r="R8011" s="1" t="s">
        <v>12656</v>
      </c>
      <c r="S8011" s="1"/>
      <c r="T8011" s="1" t="s">
        <v>258</v>
      </c>
      <c r="U8011" s="1" t="s">
        <v>179</v>
      </c>
      <c r="V8011" t="s">
        <v>29</v>
      </c>
      <c r="W8011"/>
      <c r="X8011" t="s">
        <v>30</v>
      </c>
    </row>
    <row r="8012" spans="2:24">
      <c r="B8012" s="2" t="s">
        <v>12657</v>
      </c>
      <c r="C8012" s="1">
        <v>9285402308</v>
      </c>
      <c r="D8012" s="1"/>
      <c r="E8012" s="1"/>
      <c r="F8012" s="1"/>
      <c r="G8012" s="1" t="s">
        <v>146</v>
      </c>
      <c r="H8012" s="1" t="s">
        <v>331</v>
      </c>
      <c r="I8012"/>
      <c r="J8012"/>
      <c r="K8012"/>
      <c r="L8012"/>
      <c r="M8012"/>
      <c r="N8012"/>
      <c r="O8012"/>
      <c r="Q8012" t="s">
        <v>25</v>
      </c>
      <c r="R8012" s="1" t="s">
        <v>12658</v>
      </c>
      <c r="S8012" s="1"/>
      <c r="T8012" s="1" t="s">
        <v>110</v>
      </c>
      <c r="U8012" s="1" t="s">
        <v>105</v>
      </c>
      <c r="V8012" t="s">
        <v>29</v>
      </c>
      <c r="W8012"/>
      <c r="X8012" t="s">
        <v>30</v>
      </c>
    </row>
    <row r="8013" spans="2:24">
      <c r="B8013" s="2" t="s">
        <v>12659</v>
      </c>
      <c r="C8013" s="1">
        <v>9304554557</v>
      </c>
      <c r="D8013" s="1"/>
      <c r="E8013" s="1"/>
      <c r="F8013" s="1"/>
      <c r="G8013" s="1" t="s">
        <v>56</v>
      </c>
      <c r="H8013" s="1" t="s">
        <v>247</v>
      </c>
      <c r="I8013"/>
      <c r="J8013"/>
      <c r="K8013"/>
      <c r="L8013"/>
      <c r="M8013"/>
      <c r="N8013"/>
      <c r="O8013"/>
      <c r="Q8013" t="s">
        <v>25</v>
      </c>
      <c r="R8013" s="1" t="s">
        <v>12660</v>
      </c>
      <c r="S8013" s="1"/>
      <c r="T8013" s="1" t="s">
        <v>1329</v>
      </c>
      <c r="U8013" s="1" t="s">
        <v>284</v>
      </c>
      <c r="V8013" t="s">
        <v>29</v>
      </c>
      <c r="W8013"/>
      <c r="X8013" t="s">
        <v>30</v>
      </c>
    </row>
    <row r="8014" spans="2:24">
      <c r="B8014" s="2" t="s">
        <v>12661</v>
      </c>
      <c r="C8014" s="1">
        <v>9016499998</v>
      </c>
      <c r="D8014" s="1"/>
      <c r="E8014" s="1"/>
      <c r="F8014" s="1"/>
      <c r="G8014" s="1" t="s">
        <v>230</v>
      </c>
      <c r="H8014" s="1" t="s">
        <v>46</v>
      </c>
      <c r="I8014"/>
      <c r="J8014"/>
      <c r="K8014"/>
      <c r="L8014"/>
      <c r="M8014"/>
      <c r="N8014"/>
      <c r="O8014"/>
      <c r="Q8014" t="s">
        <v>25</v>
      </c>
      <c r="R8014" s="1" t="s">
        <v>12662</v>
      </c>
      <c r="S8014" s="1"/>
      <c r="T8014" s="1" t="s">
        <v>118</v>
      </c>
      <c r="U8014" s="1" t="s">
        <v>116</v>
      </c>
      <c r="V8014" t="s">
        <v>29</v>
      </c>
      <c r="W8014"/>
      <c r="X8014" t="s">
        <v>30</v>
      </c>
    </row>
    <row r="8015" spans="2:24">
      <c r="B8015" s="2" t="s">
        <v>12663</v>
      </c>
      <c r="C8015" s="1">
        <v>7066611189</v>
      </c>
      <c r="D8015" s="1"/>
      <c r="E8015" s="1"/>
      <c r="F8015" s="1"/>
      <c r="G8015" s="1" t="s">
        <v>146</v>
      </c>
      <c r="H8015" s="1" t="s">
        <v>247</v>
      </c>
      <c r="I8015"/>
      <c r="J8015"/>
      <c r="K8015"/>
      <c r="L8015"/>
      <c r="M8015"/>
      <c r="N8015"/>
      <c r="O8015"/>
      <c r="Q8015" t="s">
        <v>25</v>
      </c>
      <c r="R8015" s="1" t="s">
        <v>12664</v>
      </c>
      <c r="S8015" s="1"/>
      <c r="T8015" s="1" t="s">
        <v>2726</v>
      </c>
      <c r="U8015" s="1" t="s">
        <v>33</v>
      </c>
      <c r="V8015" t="s">
        <v>29</v>
      </c>
      <c r="W8015"/>
      <c r="X8015" t="s">
        <v>30</v>
      </c>
    </row>
    <row r="8016" spans="2:24">
      <c r="B8016" s="2" t="s">
        <v>12665</v>
      </c>
      <c r="C8016" s="1">
        <v>9990110711</v>
      </c>
      <c r="D8016" s="1"/>
      <c r="E8016" s="1"/>
      <c r="F8016" s="1"/>
      <c r="G8016" s="1" t="s">
        <v>45</v>
      </c>
      <c r="H8016" s="1" t="s">
        <v>46</v>
      </c>
      <c r="I8016"/>
      <c r="J8016"/>
      <c r="K8016"/>
      <c r="L8016"/>
      <c r="M8016"/>
      <c r="N8016"/>
      <c r="O8016"/>
      <c r="Q8016" t="s">
        <v>25</v>
      </c>
      <c r="R8016" s="1" t="s">
        <v>12666</v>
      </c>
      <c r="S8016" s="1"/>
      <c r="T8016" s="1" t="s">
        <v>73</v>
      </c>
      <c r="U8016" s="1" t="s">
        <v>53</v>
      </c>
      <c r="V8016" t="s">
        <v>29</v>
      </c>
      <c r="W8016"/>
      <c r="X8016" t="s">
        <v>30</v>
      </c>
    </row>
    <row r="8017" spans="2:24">
      <c r="B8017" s="2" t="s">
        <v>12667</v>
      </c>
      <c r="C8017" s="1">
        <v>9810208699</v>
      </c>
      <c r="D8017" s="1"/>
      <c r="E8017" s="1"/>
      <c r="F8017" s="1"/>
      <c r="G8017" s="1" t="s">
        <v>2644</v>
      </c>
      <c r="H8017" s="1" t="s">
        <v>46</v>
      </c>
      <c r="I8017"/>
      <c r="J8017"/>
      <c r="K8017"/>
      <c r="L8017"/>
      <c r="M8017"/>
      <c r="N8017"/>
      <c r="O8017"/>
      <c r="Q8017" t="s">
        <v>25</v>
      </c>
      <c r="R8017" s="1" t="s">
        <v>12668</v>
      </c>
      <c r="S8017" s="1"/>
      <c r="T8017" s="1" t="s">
        <v>594</v>
      </c>
      <c r="U8017" s="1" t="s">
        <v>53</v>
      </c>
      <c r="V8017" t="s">
        <v>29</v>
      </c>
      <c r="W8017"/>
      <c r="X8017" t="s">
        <v>30</v>
      </c>
    </row>
    <row r="8018" spans="2:24">
      <c r="B8018" s="2" t="s">
        <v>12669</v>
      </c>
      <c r="C8018" s="1">
        <f>919313805281</f>
        <v>919313805281</v>
      </c>
      <c r="D8018" s="1"/>
      <c r="E8018" s="1"/>
      <c r="F8018" s="1"/>
      <c r="G8018" s="1" t="s">
        <v>45</v>
      </c>
      <c r="H8018" s="1" t="s">
        <v>46</v>
      </c>
      <c r="I8018"/>
      <c r="J8018"/>
      <c r="K8018"/>
      <c r="L8018"/>
      <c r="M8018"/>
      <c r="N8018"/>
      <c r="O8018"/>
      <c r="Q8018" t="s">
        <v>25</v>
      </c>
      <c r="R8018" s="1" t="s">
        <v>12670</v>
      </c>
      <c r="S8018" s="1"/>
      <c r="T8018" s="1" t="s">
        <v>73</v>
      </c>
      <c r="U8018" s="1" t="s">
        <v>53</v>
      </c>
      <c r="V8018" t="s">
        <v>29</v>
      </c>
      <c r="W8018"/>
      <c r="X8018" t="s">
        <v>30</v>
      </c>
    </row>
    <row r="8019" spans="2:24">
      <c r="B8019" s="2" t="s">
        <v>12671</v>
      </c>
      <c r="C8019" s="1">
        <v>9224374374</v>
      </c>
      <c r="D8019" s="1"/>
      <c r="E8019" s="1"/>
      <c r="F8019" s="1"/>
      <c r="G8019" s="1" t="s">
        <v>45</v>
      </c>
      <c r="H8019" s="1" t="s">
        <v>46</v>
      </c>
      <c r="I8019"/>
      <c r="J8019"/>
      <c r="K8019"/>
      <c r="L8019"/>
      <c r="M8019"/>
      <c r="N8019"/>
      <c r="O8019"/>
      <c r="Q8019" t="s">
        <v>25</v>
      </c>
      <c r="R8019" s="1" t="s">
        <v>12672</v>
      </c>
      <c r="S8019" s="1"/>
      <c r="T8019" s="1" t="s">
        <v>211</v>
      </c>
      <c r="U8019" s="1" t="s">
        <v>33</v>
      </c>
      <c r="V8019" t="s">
        <v>29</v>
      </c>
      <c r="W8019"/>
      <c r="X8019" t="s">
        <v>30</v>
      </c>
    </row>
    <row r="8020" spans="2:24">
      <c r="B8020" s="2" t="s">
        <v>12673</v>
      </c>
      <c r="C8020" s="1">
        <v>8918738768</v>
      </c>
      <c r="D8020" s="1"/>
      <c r="E8020" s="1"/>
      <c r="F8020" s="1"/>
      <c r="G8020" s="1" t="s">
        <v>146</v>
      </c>
      <c r="H8020" s="1" t="s">
        <v>331</v>
      </c>
      <c r="I8020"/>
      <c r="J8020"/>
      <c r="K8020"/>
      <c r="L8020"/>
      <c r="M8020"/>
      <c r="N8020"/>
      <c r="O8020"/>
      <c r="Q8020" t="s">
        <v>25</v>
      </c>
      <c r="R8020" s="1" t="s">
        <v>12674</v>
      </c>
      <c r="S8020" s="1"/>
      <c r="T8020" s="1" t="s">
        <v>6738</v>
      </c>
      <c r="U8020" s="1" t="s">
        <v>70</v>
      </c>
      <c r="V8020" t="s">
        <v>29</v>
      </c>
      <c r="W8020"/>
      <c r="X8020" t="s">
        <v>30</v>
      </c>
    </row>
    <row r="8021" spans="2:24">
      <c r="B8021" s="2" t="s">
        <v>12675</v>
      </c>
      <c r="C8021" s="1">
        <v>9418900780</v>
      </c>
      <c r="D8021" s="1"/>
      <c r="E8021" s="1"/>
      <c r="F8021" s="1"/>
      <c r="G8021" s="1" t="s">
        <v>146</v>
      </c>
      <c r="H8021" s="1" t="s">
        <v>695</v>
      </c>
      <c r="I8021"/>
      <c r="J8021"/>
      <c r="K8021"/>
      <c r="L8021"/>
      <c r="M8021"/>
      <c r="N8021"/>
      <c r="O8021"/>
      <c r="Q8021" t="s">
        <v>25</v>
      </c>
      <c r="R8021" s="1" t="s">
        <v>12676</v>
      </c>
      <c r="S8021" s="1"/>
      <c r="T8021" s="1" t="s">
        <v>1632</v>
      </c>
      <c r="U8021" s="1" t="s">
        <v>477</v>
      </c>
      <c r="V8021" t="s">
        <v>29</v>
      </c>
      <c r="W8021"/>
      <c r="X8021" t="s">
        <v>30</v>
      </c>
    </row>
    <row r="8022" spans="2:24">
      <c r="B8022" s="2" t="s">
        <v>12677</v>
      </c>
      <c r="C8022" s="1">
        <f>9779855020067</f>
        <v>9779855020067</v>
      </c>
      <c r="D8022" s="1"/>
      <c r="E8022" s="1"/>
      <c r="F8022" s="1"/>
      <c r="G8022" s="1" t="s">
        <v>146</v>
      </c>
      <c r="H8022" s="1" t="s">
        <v>1268</v>
      </c>
      <c r="I8022"/>
      <c r="J8022"/>
      <c r="K8022"/>
      <c r="L8022"/>
      <c r="M8022"/>
      <c r="N8022"/>
      <c r="O8022"/>
      <c r="Q8022" t="s">
        <v>25</v>
      </c>
      <c r="R8022" s="1" t="s">
        <v>12678</v>
      </c>
      <c r="S8022" s="1"/>
      <c r="T8022" s="1" t="s">
        <v>12679</v>
      </c>
      <c r="U8022" s="1" t="s">
        <v>2627</v>
      </c>
      <c r="V8022" t="s">
        <v>29</v>
      </c>
      <c r="W8022"/>
      <c r="X8022" t="s">
        <v>30</v>
      </c>
    </row>
    <row r="8023" spans="2:24">
      <c r="B8023" s="2" t="s">
        <v>12680</v>
      </c>
      <c r="C8023" s="1">
        <f>917496844076</f>
        <v>917496844076</v>
      </c>
      <c r="D8023" s="1"/>
      <c r="E8023" s="1"/>
      <c r="F8023" s="1"/>
      <c r="G8023" s="1" t="s">
        <v>230</v>
      </c>
      <c r="H8023" s="1" t="s">
        <v>46</v>
      </c>
      <c r="I8023"/>
      <c r="J8023"/>
      <c r="K8023"/>
      <c r="L8023"/>
      <c r="M8023"/>
      <c r="N8023"/>
      <c r="O8023"/>
      <c r="Q8023" t="s">
        <v>25</v>
      </c>
      <c r="R8023" s="1" t="s">
        <v>12681</v>
      </c>
      <c r="S8023" s="1"/>
      <c r="T8023" s="1" t="s">
        <v>2219</v>
      </c>
      <c r="U8023" s="1" t="s">
        <v>78</v>
      </c>
      <c r="V8023" t="s">
        <v>29</v>
      </c>
      <c r="W8023"/>
      <c r="X8023" t="s">
        <v>30</v>
      </c>
    </row>
    <row r="8024" spans="2:24">
      <c r="B8024" s="2" t="s">
        <v>12682</v>
      </c>
      <c r="C8024" s="1">
        <v>9500832380</v>
      </c>
      <c r="D8024" s="1"/>
      <c r="E8024" s="1"/>
      <c r="F8024" s="1"/>
      <c r="G8024" s="1" t="s">
        <v>45</v>
      </c>
      <c r="H8024" s="1" t="s">
        <v>57</v>
      </c>
      <c r="I8024"/>
      <c r="J8024"/>
      <c r="K8024"/>
      <c r="L8024"/>
      <c r="M8024"/>
      <c r="N8024"/>
      <c r="O8024"/>
      <c r="Q8024" t="s">
        <v>25</v>
      </c>
      <c r="R8024" s="1"/>
      <c r="S8024" s="1"/>
      <c r="T8024" s="1" t="s">
        <v>1021</v>
      </c>
      <c r="U8024" s="1" t="s">
        <v>179</v>
      </c>
      <c r="V8024" t="s">
        <v>29</v>
      </c>
      <c r="W8024"/>
      <c r="X8024" t="s">
        <v>30</v>
      </c>
    </row>
    <row r="8025" spans="2:24">
      <c r="B8025" s="2" t="s">
        <v>12683</v>
      </c>
      <c r="C8025" s="1">
        <v>9416016535</v>
      </c>
      <c r="D8025" s="1"/>
      <c r="E8025" s="1"/>
      <c r="F8025" s="1"/>
      <c r="G8025" s="1" t="s">
        <v>146</v>
      </c>
      <c r="H8025" s="1" t="s">
        <v>331</v>
      </c>
      <c r="I8025"/>
      <c r="J8025"/>
      <c r="K8025"/>
      <c r="L8025"/>
      <c r="M8025"/>
      <c r="N8025"/>
      <c r="O8025"/>
      <c r="Q8025" t="s">
        <v>25</v>
      </c>
      <c r="R8025" s="1" t="s">
        <v>12684</v>
      </c>
      <c r="S8025" s="1"/>
      <c r="T8025" s="1" t="s">
        <v>12685</v>
      </c>
      <c r="U8025" s="1" t="s">
        <v>78</v>
      </c>
      <c r="V8025" t="s">
        <v>29</v>
      </c>
      <c r="W8025"/>
      <c r="X8025" t="s">
        <v>30</v>
      </c>
    </row>
    <row r="8026" spans="2:24">
      <c r="B8026" s="2" t="s">
        <v>12686</v>
      </c>
      <c r="C8026" s="1">
        <v>8668013494</v>
      </c>
      <c r="D8026" s="1"/>
      <c r="E8026" s="1"/>
      <c r="F8026" s="1"/>
      <c r="G8026" s="1" t="s">
        <v>45</v>
      </c>
      <c r="H8026" s="1" t="s">
        <v>247</v>
      </c>
      <c r="I8026"/>
      <c r="J8026"/>
      <c r="K8026"/>
      <c r="L8026"/>
      <c r="M8026"/>
      <c r="N8026"/>
      <c r="O8026"/>
      <c r="Q8026" t="s">
        <v>25</v>
      </c>
      <c r="R8026" s="1" t="s">
        <v>12687</v>
      </c>
      <c r="S8026" s="1"/>
      <c r="T8026" s="1" t="s">
        <v>258</v>
      </c>
      <c r="U8026" s="1" t="s">
        <v>179</v>
      </c>
      <c r="V8026" t="s">
        <v>29</v>
      </c>
      <c r="W8026"/>
      <c r="X8026" t="s">
        <v>30</v>
      </c>
    </row>
    <row r="8027" spans="2:24">
      <c r="B8027" s="2" t="s">
        <v>12688</v>
      </c>
      <c r="C8027" s="1">
        <v>8779381262</v>
      </c>
      <c r="D8027" s="1"/>
      <c r="E8027" s="1"/>
      <c r="F8027" s="1"/>
      <c r="G8027" s="1" t="s">
        <v>146</v>
      </c>
      <c r="H8027" s="1" t="s">
        <v>331</v>
      </c>
      <c r="I8027"/>
      <c r="J8027"/>
      <c r="K8027"/>
      <c r="L8027"/>
      <c r="M8027"/>
      <c r="N8027"/>
      <c r="O8027"/>
      <c r="Q8027" t="s">
        <v>25</v>
      </c>
      <c r="R8027" s="1" t="s">
        <v>12689</v>
      </c>
      <c r="S8027" s="1"/>
      <c r="T8027" s="1" t="s">
        <v>2847</v>
      </c>
      <c r="U8027" s="1" t="s">
        <v>33</v>
      </c>
      <c r="V8027" t="s">
        <v>29</v>
      </c>
      <c r="W8027"/>
      <c r="X8027" t="s">
        <v>30</v>
      </c>
    </row>
    <row r="8028" spans="2:24">
      <c r="B8028" s="2" t="s">
        <v>12690</v>
      </c>
      <c r="C8028" s="1">
        <v>9466657605</v>
      </c>
      <c r="D8028" s="1"/>
      <c r="E8028" s="1"/>
      <c r="F8028" s="1"/>
      <c r="G8028" s="1" t="s">
        <v>146</v>
      </c>
      <c r="H8028" s="1" t="s">
        <v>331</v>
      </c>
      <c r="I8028"/>
      <c r="J8028"/>
      <c r="K8028"/>
      <c r="L8028"/>
      <c r="M8028"/>
      <c r="N8028"/>
      <c r="O8028"/>
      <c r="Q8028" t="s">
        <v>25</v>
      </c>
      <c r="R8028" s="1" t="s">
        <v>12691</v>
      </c>
      <c r="S8028" s="1"/>
      <c r="T8028" s="1" t="s">
        <v>1970</v>
      </c>
      <c r="U8028" s="1" t="s">
        <v>78</v>
      </c>
      <c r="V8028" t="s">
        <v>29</v>
      </c>
      <c r="W8028"/>
      <c r="X8028" t="s">
        <v>30</v>
      </c>
    </row>
    <row r="8029" spans="2:24">
      <c r="B8029" s="2" t="s">
        <v>12692</v>
      </c>
      <c r="C8029" s="1">
        <f>919823081209</f>
        <v>919823081209</v>
      </c>
      <c r="D8029" s="1"/>
      <c r="E8029" s="1"/>
      <c r="F8029" s="1"/>
      <c r="G8029" s="1" t="s">
        <v>146</v>
      </c>
      <c r="H8029" s="1" t="s">
        <v>331</v>
      </c>
      <c r="I8029"/>
      <c r="J8029"/>
      <c r="K8029"/>
      <c r="L8029"/>
      <c r="M8029"/>
      <c r="N8029"/>
      <c r="O8029"/>
      <c r="Q8029" t="s">
        <v>25</v>
      </c>
      <c r="R8029" s="1" t="s">
        <v>12693</v>
      </c>
      <c r="S8029" s="1"/>
      <c r="T8029" s="1" t="s">
        <v>3440</v>
      </c>
      <c r="U8029" s="1" t="s">
        <v>319</v>
      </c>
      <c r="V8029" t="s">
        <v>29</v>
      </c>
      <c r="W8029"/>
      <c r="X8029" t="s">
        <v>30</v>
      </c>
    </row>
    <row r="8030" spans="2:24">
      <c r="B8030" s="2" t="s">
        <v>12694</v>
      </c>
      <c r="C8030" s="1">
        <v>9922331500</v>
      </c>
      <c r="D8030" s="1"/>
      <c r="E8030" s="1"/>
      <c r="F8030" s="1"/>
      <c r="G8030" s="1" t="s">
        <v>45</v>
      </c>
      <c r="H8030" s="1" t="s">
        <v>331</v>
      </c>
      <c r="I8030"/>
      <c r="J8030"/>
      <c r="K8030"/>
      <c r="L8030"/>
      <c r="M8030"/>
      <c r="N8030"/>
      <c r="O8030"/>
      <c r="Q8030" t="s">
        <v>25</v>
      </c>
      <c r="R8030" s="1" t="s">
        <v>12695</v>
      </c>
      <c r="S8030" s="1"/>
      <c r="T8030" s="1" t="s">
        <v>305</v>
      </c>
      <c r="U8030" s="1" t="s">
        <v>33</v>
      </c>
      <c r="V8030" t="s">
        <v>29</v>
      </c>
      <c r="W8030"/>
      <c r="X8030" t="s">
        <v>30</v>
      </c>
    </row>
    <row r="8031" spans="2:24">
      <c r="B8031" s="2" t="s">
        <v>12696</v>
      </c>
      <c r="C8031" s="1">
        <v>9416854509</v>
      </c>
      <c r="D8031" s="1"/>
      <c r="E8031" s="1"/>
      <c r="F8031" s="1"/>
      <c r="G8031" s="1" t="s">
        <v>146</v>
      </c>
      <c r="H8031" s="1" t="s">
        <v>331</v>
      </c>
      <c r="I8031"/>
      <c r="J8031"/>
      <c r="K8031"/>
      <c r="L8031"/>
      <c r="M8031"/>
      <c r="N8031"/>
      <c r="O8031"/>
      <c r="Q8031" t="s">
        <v>25</v>
      </c>
      <c r="R8031" s="1" t="s">
        <v>12697</v>
      </c>
      <c r="S8031" s="1"/>
      <c r="T8031" s="1" t="s">
        <v>1970</v>
      </c>
      <c r="U8031" s="1" t="s">
        <v>78</v>
      </c>
      <c r="V8031" t="s">
        <v>29</v>
      </c>
      <c r="W8031"/>
      <c r="X8031" t="s">
        <v>30</v>
      </c>
    </row>
    <row r="8032" spans="2:24">
      <c r="B8032" s="2" t="s">
        <v>12698</v>
      </c>
      <c r="C8032" s="1">
        <f>917878979781</f>
        <v>917878979781</v>
      </c>
      <c r="D8032" s="1"/>
      <c r="E8032" s="1"/>
      <c r="F8032" s="1"/>
      <c r="G8032" s="1" t="s">
        <v>146</v>
      </c>
      <c r="H8032" s="1" t="s">
        <v>331</v>
      </c>
      <c r="I8032"/>
      <c r="J8032"/>
      <c r="K8032"/>
      <c r="L8032"/>
      <c r="M8032"/>
      <c r="N8032"/>
      <c r="O8032"/>
      <c r="Q8032" t="s">
        <v>25</v>
      </c>
      <c r="R8032" s="1" t="s">
        <v>12699</v>
      </c>
      <c r="S8032" s="1"/>
      <c r="T8032" s="1" t="s">
        <v>3440</v>
      </c>
      <c r="U8032" s="1" t="s">
        <v>319</v>
      </c>
      <c r="V8032" t="s">
        <v>29</v>
      </c>
      <c r="W8032"/>
      <c r="X8032" t="s">
        <v>30</v>
      </c>
    </row>
    <row r="8033" spans="2:24">
      <c r="B8033" s="2" t="s">
        <v>12700</v>
      </c>
      <c r="C8033" s="1">
        <f>917357100440</f>
        <v>917357100440</v>
      </c>
      <c r="D8033" s="1"/>
      <c r="E8033" s="1"/>
      <c r="F8033" s="1"/>
      <c r="G8033" s="1" t="s">
        <v>146</v>
      </c>
      <c r="H8033" s="1" t="s">
        <v>331</v>
      </c>
      <c r="I8033"/>
      <c r="J8033"/>
      <c r="K8033"/>
      <c r="L8033"/>
      <c r="M8033"/>
      <c r="N8033"/>
      <c r="O8033"/>
      <c r="Q8033" t="s">
        <v>25</v>
      </c>
      <c r="R8033" s="1" t="s">
        <v>12701</v>
      </c>
      <c r="S8033" s="1"/>
      <c r="T8033" s="1" t="s">
        <v>1276</v>
      </c>
      <c r="U8033" s="1" t="s">
        <v>319</v>
      </c>
      <c r="V8033" t="s">
        <v>29</v>
      </c>
      <c r="W8033"/>
      <c r="X8033" t="s">
        <v>30</v>
      </c>
    </row>
    <row r="8034" spans="2:24">
      <c r="B8034" s="2" t="s">
        <v>12702</v>
      </c>
      <c r="C8034" s="1">
        <v>9665431572</v>
      </c>
      <c r="D8034" s="1"/>
      <c r="E8034" s="1"/>
      <c r="F8034" s="1"/>
      <c r="G8034" s="1" t="s">
        <v>146</v>
      </c>
      <c r="H8034" s="1" t="s">
        <v>247</v>
      </c>
      <c r="I8034"/>
      <c r="J8034"/>
      <c r="K8034"/>
      <c r="L8034"/>
      <c r="M8034"/>
      <c r="N8034"/>
      <c r="O8034"/>
      <c r="Q8034" t="s">
        <v>25</v>
      </c>
      <c r="R8034" s="1" t="s">
        <v>12703</v>
      </c>
      <c r="S8034" s="1"/>
      <c r="T8034" s="1" t="s">
        <v>577</v>
      </c>
      <c r="U8034" s="1" t="s">
        <v>319</v>
      </c>
      <c r="V8034" t="s">
        <v>29</v>
      </c>
      <c r="W8034"/>
      <c r="X8034" t="s">
        <v>30</v>
      </c>
    </row>
    <row r="8035" spans="2:24">
      <c r="B8035" s="2" t="s">
        <v>12704</v>
      </c>
      <c r="C8035" s="1">
        <f>918007144654</f>
        <v>918007144654</v>
      </c>
      <c r="D8035" s="1"/>
      <c r="E8035" s="1"/>
      <c r="F8035" s="1"/>
      <c r="G8035" s="1" t="s">
        <v>146</v>
      </c>
      <c r="H8035" s="1" t="s">
        <v>247</v>
      </c>
      <c r="I8035"/>
      <c r="J8035"/>
      <c r="K8035"/>
      <c r="L8035"/>
      <c r="M8035"/>
      <c r="N8035"/>
      <c r="O8035"/>
      <c r="Q8035" t="s">
        <v>25</v>
      </c>
      <c r="R8035" s="1"/>
      <c r="S8035" s="1"/>
      <c r="T8035" s="1" t="s">
        <v>1276</v>
      </c>
      <c r="U8035" s="1" t="s">
        <v>319</v>
      </c>
      <c r="V8035" t="s">
        <v>29</v>
      </c>
      <c r="W8035"/>
      <c r="X8035" t="s">
        <v>30</v>
      </c>
    </row>
    <row r="8036" spans="2:24">
      <c r="B8036" s="2" t="s">
        <v>12705</v>
      </c>
      <c r="C8036" s="1">
        <f>918379813447</f>
        <v>918379813447</v>
      </c>
      <c r="D8036" s="1"/>
      <c r="E8036" s="1"/>
      <c r="F8036" s="1"/>
      <c r="G8036" s="1" t="s">
        <v>146</v>
      </c>
      <c r="H8036" s="1" t="s">
        <v>331</v>
      </c>
      <c r="I8036"/>
      <c r="J8036"/>
      <c r="K8036"/>
      <c r="L8036"/>
      <c r="M8036"/>
      <c r="N8036"/>
      <c r="O8036"/>
      <c r="Q8036" t="s">
        <v>25</v>
      </c>
      <c r="R8036" s="1" t="s">
        <v>12706</v>
      </c>
      <c r="S8036" s="1"/>
      <c r="T8036" s="1" t="s">
        <v>1276</v>
      </c>
      <c r="U8036" s="1" t="s">
        <v>319</v>
      </c>
      <c r="V8036" t="s">
        <v>29</v>
      </c>
      <c r="W8036"/>
      <c r="X8036" t="s">
        <v>30</v>
      </c>
    </row>
    <row r="8037" spans="2:24">
      <c r="B8037" s="2" t="s">
        <v>12707</v>
      </c>
      <c r="C8037" s="1">
        <f>918263928773</f>
        <v>918263928773</v>
      </c>
      <c r="D8037" s="1"/>
      <c r="E8037" s="1"/>
      <c r="F8037" s="1"/>
      <c r="G8037" s="1" t="s">
        <v>146</v>
      </c>
      <c r="H8037" s="1" t="s">
        <v>695</v>
      </c>
      <c r="I8037"/>
      <c r="J8037"/>
      <c r="K8037"/>
      <c r="L8037"/>
      <c r="M8037"/>
      <c r="N8037"/>
      <c r="O8037"/>
      <c r="Q8037" t="s">
        <v>25</v>
      </c>
      <c r="R8037" s="1" t="s">
        <v>12708</v>
      </c>
      <c r="S8037" s="1"/>
      <c r="T8037" s="1" t="s">
        <v>1276</v>
      </c>
      <c r="U8037" s="1" t="s">
        <v>319</v>
      </c>
      <c r="V8037" t="s">
        <v>29</v>
      </c>
      <c r="W8037"/>
      <c r="X8037" t="s">
        <v>30</v>
      </c>
    </row>
    <row r="8038" spans="2:24">
      <c r="B8038" s="2" t="s">
        <v>12709</v>
      </c>
      <c r="C8038" s="1">
        <v>9254569985</v>
      </c>
      <c r="D8038" s="1"/>
      <c r="E8038" s="1"/>
      <c r="F8038" s="1"/>
      <c r="G8038" s="1" t="s">
        <v>45</v>
      </c>
      <c r="H8038" s="1" t="s">
        <v>331</v>
      </c>
      <c r="I8038"/>
      <c r="J8038"/>
      <c r="K8038"/>
      <c r="L8038"/>
      <c r="M8038"/>
      <c r="N8038"/>
      <c r="O8038"/>
      <c r="Q8038" t="s">
        <v>25</v>
      </c>
      <c r="R8038" s="1" t="s">
        <v>12710</v>
      </c>
      <c r="S8038" s="1"/>
      <c r="T8038" s="1" t="s">
        <v>311</v>
      </c>
      <c r="U8038" s="1" t="s">
        <v>78</v>
      </c>
      <c r="V8038" t="s">
        <v>29</v>
      </c>
      <c r="W8038"/>
      <c r="X8038" t="s">
        <v>30</v>
      </c>
    </row>
    <row r="8039" spans="2:24">
      <c r="B8039" s="2" t="s">
        <v>12711</v>
      </c>
      <c r="C8039" s="1">
        <v>9137255364</v>
      </c>
      <c r="D8039" s="1"/>
      <c r="E8039" s="1"/>
      <c r="F8039" s="1"/>
      <c r="G8039" s="1" t="s">
        <v>146</v>
      </c>
      <c r="H8039" s="1" t="s">
        <v>331</v>
      </c>
      <c r="I8039"/>
      <c r="J8039"/>
      <c r="K8039"/>
      <c r="L8039"/>
      <c r="M8039"/>
      <c r="N8039"/>
      <c r="O8039"/>
      <c r="Q8039" t="s">
        <v>25</v>
      </c>
      <c r="R8039" s="1" t="s">
        <v>12712</v>
      </c>
      <c r="S8039" s="1"/>
      <c r="T8039" s="1" t="s">
        <v>3093</v>
      </c>
      <c r="U8039" s="1" t="s">
        <v>33</v>
      </c>
      <c r="V8039" t="s">
        <v>29</v>
      </c>
      <c r="W8039"/>
      <c r="X8039" t="s">
        <v>30</v>
      </c>
    </row>
    <row r="8040" spans="2:24">
      <c r="B8040" s="2" t="s">
        <v>12713</v>
      </c>
      <c r="C8040" s="1">
        <f>919336105779</f>
        <v>919336105779</v>
      </c>
      <c r="D8040" s="1"/>
      <c r="E8040" s="1"/>
      <c r="F8040" s="1"/>
      <c r="G8040" s="1" t="s">
        <v>56</v>
      </c>
      <c r="H8040" s="1" t="s">
        <v>57</v>
      </c>
      <c r="I8040"/>
      <c r="J8040"/>
      <c r="K8040"/>
      <c r="L8040"/>
      <c r="M8040"/>
      <c r="N8040"/>
      <c r="O8040"/>
      <c r="Q8040" t="s">
        <v>25</v>
      </c>
      <c r="R8040" s="1"/>
      <c r="S8040" s="1"/>
      <c r="T8040" s="1" t="s">
        <v>333</v>
      </c>
      <c r="U8040" s="1" t="s">
        <v>28</v>
      </c>
      <c r="V8040" t="s">
        <v>29</v>
      </c>
      <c r="W8040"/>
      <c r="X8040" t="s">
        <v>30</v>
      </c>
    </row>
    <row r="8041" spans="2:24">
      <c r="B8041" s="2" t="s">
        <v>12714</v>
      </c>
      <c r="C8041" s="1">
        <v>9988005059</v>
      </c>
      <c r="D8041" s="1"/>
      <c r="E8041" s="1"/>
      <c r="F8041" s="1"/>
      <c r="G8041" s="1" t="s">
        <v>230</v>
      </c>
      <c r="H8041" s="1" t="s">
        <v>57</v>
      </c>
      <c r="I8041"/>
      <c r="J8041"/>
      <c r="K8041"/>
      <c r="L8041"/>
      <c r="M8041"/>
      <c r="N8041"/>
      <c r="O8041"/>
      <c r="Q8041" t="s">
        <v>25</v>
      </c>
      <c r="R8041" s="1" t="s">
        <v>12715</v>
      </c>
      <c r="S8041" s="1"/>
      <c r="T8041" s="1" t="s">
        <v>450</v>
      </c>
      <c r="U8041" s="1" t="s">
        <v>90</v>
      </c>
      <c r="V8041" t="s">
        <v>29</v>
      </c>
      <c r="W8041"/>
      <c r="X8041" t="s">
        <v>30</v>
      </c>
    </row>
    <row r="8042" spans="2:24">
      <c r="B8042" s="2" t="s">
        <v>12716</v>
      </c>
      <c r="C8042" s="1">
        <f>919595666000</f>
        <v>919595666000</v>
      </c>
      <c r="D8042" s="1"/>
      <c r="E8042" s="1"/>
      <c r="F8042" s="1"/>
      <c r="G8042" s="1" t="s">
        <v>146</v>
      </c>
      <c r="H8042" s="1" t="s">
        <v>247</v>
      </c>
      <c r="I8042"/>
      <c r="J8042"/>
      <c r="K8042"/>
      <c r="L8042"/>
      <c r="M8042"/>
      <c r="N8042"/>
      <c r="O8042"/>
      <c r="Q8042" t="s">
        <v>25</v>
      </c>
      <c r="R8042" s="1" t="s">
        <v>12717</v>
      </c>
      <c r="S8042" s="1"/>
      <c r="T8042" s="1" t="s">
        <v>305</v>
      </c>
      <c r="U8042" s="1" t="s">
        <v>33</v>
      </c>
      <c r="V8042" t="s">
        <v>29</v>
      </c>
      <c r="W8042"/>
      <c r="X8042" t="s">
        <v>30</v>
      </c>
    </row>
    <row r="8043" spans="2:24">
      <c r="B8043" s="2" t="s">
        <v>12718</v>
      </c>
      <c r="C8043" s="1">
        <v>9120070951</v>
      </c>
      <c r="D8043" s="1"/>
      <c r="E8043" s="1"/>
      <c r="F8043" s="1"/>
      <c r="G8043" s="1" t="s">
        <v>146</v>
      </c>
      <c r="H8043" s="1" t="s">
        <v>695</v>
      </c>
      <c r="I8043"/>
      <c r="J8043"/>
      <c r="K8043"/>
      <c r="L8043"/>
      <c r="M8043"/>
      <c r="N8043"/>
      <c r="O8043"/>
      <c r="Q8043" t="s">
        <v>25</v>
      </c>
      <c r="R8043" s="1" t="s">
        <v>12719</v>
      </c>
      <c r="S8043" s="1"/>
      <c r="T8043" s="1" t="s">
        <v>2416</v>
      </c>
      <c r="U8043" s="1" t="s">
        <v>28</v>
      </c>
      <c r="V8043" t="s">
        <v>29</v>
      </c>
      <c r="W8043"/>
      <c r="X8043" t="s">
        <v>30</v>
      </c>
    </row>
    <row r="8044" spans="2:24">
      <c r="B8044" s="2" t="s">
        <v>12720</v>
      </c>
      <c r="C8044" s="1">
        <v>9820081726</v>
      </c>
      <c r="D8044" s="1"/>
      <c r="E8044" s="1"/>
      <c r="F8044" s="1"/>
      <c r="G8044" s="1" t="s">
        <v>45</v>
      </c>
      <c r="H8044" s="1" t="s">
        <v>46</v>
      </c>
      <c r="I8044"/>
      <c r="J8044"/>
      <c r="K8044"/>
      <c r="L8044"/>
      <c r="M8044"/>
      <c r="N8044"/>
      <c r="O8044"/>
      <c r="Q8044" t="s">
        <v>25</v>
      </c>
      <c r="R8044" s="1" t="s">
        <v>12721</v>
      </c>
      <c r="S8044" s="1"/>
      <c r="T8044" s="1" t="s">
        <v>8263</v>
      </c>
      <c r="U8044" s="1" t="s">
        <v>33</v>
      </c>
      <c r="V8044" t="s">
        <v>29</v>
      </c>
      <c r="W8044"/>
      <c r="X8044" t="s">
        <v>30</v>
      </c>
    </row>
    <row r="8045" spans="2:24">
      <c r="B8045" s="2" t="s">
        <v>12722</v>
      </c>
      <c r="C8045" s="1">
        <f>919720025437</f>
        <v>919720025437</v>
      </c>
      <c r="D8045" s="1"/>
      <c r="E8045" s="1"/>
      <c r="F8045" s="1"/>
      <c r="G8045" s="1" t="s">
        <v>146</v>
      </c>
      <c r="H8045" s="1" t="s">
        <v>331</v>
      </c>
      <c r="I8045"/>
      <c r="J8045"/>
      <c r="K8045"/>
      <c r="L8045"/>
      <c r="M8045"/>
      <c r="N8045"/>
      <c r="O8045"/>
      <c r="Q8045" t="s">
        <v>25</v>
      </c>
      <c r="R8045" s="1" t="s">
        <v>12723</v>
      </c>
      <c r="S8045" s="1"/>
      <c r="T8045" s="1" t="s">
        <v>2365</v>
      </c>
      <c r="U8045" s="1" t="s">
        <v>28</v>
      </c>
      <c r="V8045" t="s">
        <v>29</v>
      </c>
      <c r="W8045"/>
      <c r="X8045" t="s">
        <v>30</v>
      </c>
    </row>
    <row r="8046" spans="2:24">
      <c r="B8046" s="2" t="s">
        <v>12724</v>
      </c>
      <c r="C8046" s="1">
        <v>9999134475</v>
      </c>
      <c r="D8046" s="1"/>
      <c r="E8046" s="1"/>
      <c r="F8046" s="1"/>
      <c r="G8046" s="1" t="s">
        <v>230</v>
      </c>
      <c r="H8046" s="1" t="s">
        <v>46</v>
      </c>
      <c r="I8046"/>
      <c r="J8046"/>
      <c r="K8046"/>
      <c r="L8046"/>
      <c r="M8046"/>
      <c r="N8046"/>
      <c r="O8046"/>
      <c r="Q8046" t="s">
        <v>25</v>
      </c>
      <c r="R8046" s="1" t="s">
        <v>12725</v>
      </c>
      <c r="S8046" s="1"/>
      <c r="T8046" s="1" t="s">
        <v>73</v>
      </c>
      <c r="U8046" s="1" t="s">
        <v>53</v>
      </c>
      <c r="V8046" t="s">
        <v>29</v>
      </c>
      <c r="W8046"/>
      <c r="X8046" t="s">
        <v>30</v>
      </c>
    </row>
    <row r="8047" spans="2:24">
      <c r="B8047" s="2" t="s">
        <v>12726</v>
      </c>
      <c r="C8047" s="1">
        <v>8595117425</v>
      </c>
      <c r="D8047" s="1"/>
      <c r="E8047" s="1"/>
      <c r="F8047" s="1"/>
      <c r="G8047" s="1" t="s">
        <v>230</v>
      </c>
      <c r="H8047" s="1" t="s">
        <v>46</v>
      </c>
      <c r="I8047"/>
      <c r="J8047"/>
      <c r="K8047"/>
      <c r="L8047"/>
      <c r="M8047"/>
      <c r="N8047"/>
      <c r="O8047"/>
      <c r="Q8047" t="s">
        <v>25</v>
      </c>
      <c r="R8047" s="1" t="s">
        <v>12727</v>
      </c>
      <c r="S8047" s="1"/>
      <c r="T8047" s="1" t="s">
        <v>660</v>
      </c>
      <c r="U8047" s="1" t="s">
        <v>53</v>
      </c>
      <c r="V8047" t="s">
        <v>29</v>
      </c>
      <c r="W8047"/>
      <c r="X8047" t="s">
        <v>30</v>
      </c>
    </row>
    <row r="8048" spans="2:24">
      <c r="B8048" s="2" t="s">
        <v>12728</v>
      </c>
      <c r="C8048" s="1">
        <f>918199994211</f>
        <v>918199994211</v>
      </c>
      <c r="D8048" s="1"/>
      <c r="E8048" s="1"/>
      <c r="F8048" s="1"/>
      <c r="G8048" s="1" t="s">
        <v>146</v>
      </c>
      <c r="H8048" s="1" t="s">
        <v>331</v>
      </c>
      <c r="I8048"/>
      <c r="J8048"/>
      <c r="K8048"/>
      <c r="L8048"/>
      <c r="M8048"/>
      <c r="N8048"/>
      <c r="O8048"/>
      <c r="Q8048" t="s">
        <v>25</v>
      </c>
      <c r="R8048" s="1" t="s">
        <v>12729</v>
      </c>
      <c r="S8048" s="1"/>
      <c r="T8048" s="1" t="s">
        <v>363</v>
      </c>
      <c r="U8048" s="1" t="s">
        <v>78</v>
      </c>
      <c r="V8048" t="s">
        <v>29</v>
      </c>
      <c r="W8048"/>
      <c r="X8048" t="s">
        <v>30</v>
      </c>
    </row>
    <row r="8049" spans="2:24">
      <c r="B8049" s="2" t="s">
        <v>12730</v>
      </c>
      <c r="C8049" s="1">
        <f>919250031470</f>
        <v>919250031470</v>
      </c>
      <c r="D8049" s="1"/>
      <c r="E8049" s="1"/>
      <c r="F8049" s="1"/>
      <c r="G8049" s="1" t="s">
        <v>731</v>
      </c>
      <c r="H8049" s="1" t="s">
        <v>7328</v>
      </c>
      <c r="I8049"/>
      <c r="J8049"/>
      <c r="K8049"/>
      <c r="L8049"/>
      <c r="M8049"/>
      <c r="N8049"/>
      <c r="O8049"/>
      <c r="Q8049" t="s">
        <v>25</v>
      </c>
      <c r="R8049" s="1" t="s">
        <v>12731</v>
      </c>
      <c r="S8049" s="1"/>
      <c r="T8049" s="1" t="s">
        <v>261</v>
      </c>
      <c r="U8049" s="1" t="s">
        <v>28</v>
      </c>
      <c r="V8049" t="s">
        <v>29</v>
      </c>
      <c r="W8049"/>
      <c r="X8049" t="s">
        <v>30</v>
      </c>
    </row>
    <row r="8050" spans="2:24">
      <c r="B8050" s="2" t="s">
        <v>12732</v>
      </c>
      <c r="C8050" s="1">
        <f>919754049662</f>
        <v>919754049662</v>
      </c>
      <c r="D8050" s="1"/>
      <c r="E8050" s="1"/>
      <c r="F8050" s="1"/>
      <c r="G8050" s="1" t="s">
        <v>230</v>
      </c>
      <c r="H8050" s="1" t="s">
        <v>57</v>
      </c>
      <c r="I8050"/>
      <c r="J8050"/>
      <c r="K8050"/>
      <c r="L8050"/>
      <c r="M8050"/>
      <c r="N8050"/>
      <c r="O8050"/>
      <c r="Q8050" t="s">
        <v>25</v>
      </c>
      <c r="R8050" s="1" t="s">
        <v>12733</v>
      </c>
      <c r="S8050" s="1"/>
      <c r="T8050" s="1" t="s">
        <v>516</v>
      </c>
      <c r="U8050" s="1" t="s">
        <v>105</v>
      </c>
      <c r="V8050" t="s">
        <v>29</v>
      </c>
      <c r="W8050"/>
      <c r="X8050" t="s">
        <v>30</v>
      </c>
    </row>
    <row r="8051" spans="2:24">
      <c r="B8051" s="2" t="s">
        <v>12734</v>
      </c>
      <c r="C8051" s="1">
        <v>9873242121</v>
      </c>
      <c r="D8051" s="1"/>
      <c r="E8051" s="1"/>
      <c r="F8051" s="1"/>
      <c r="G8051" s="1" t="s">
        <v>915</v>
      </c>
      <c r="H8051" s="1" t="s">
        <v>57</v>
      </c>
      <c r="I8051"/>
      <c r="J8051"/>
      <c r="K8051"/>
      <c r="L8051"/>
      <c r="M8051"/>
      <c r="N8051"/>
      <c r="O8051"/>
      <c r="Q8051" t="s">
        <v>25</v>
      </c>
      <c r="R8051" s="1" t="s">
        <v>12735</v>
      </c>
      <c r="S8051" s="1"/>
      <c r="T8051" s="1" t="s">
        <v>39</v>
      </c>
      <c r="U8051" s="1" t="s">
        <v>28</v>
      </c>
      <c r="V8051" t="s">
        <v>29</v>
      </c>
      <c r="W8051"/>
      <c r="X8051" t="s">
        <v>30</v>
      </c>
    </row>
    <row r="8052" spans="2:24">
      <c r="B8052" s="2" t="s">
        <v>12736</v>
      </c>
      <c r="C8052" s="1">
        <f>919462567757</f>
        <v>919462567757</v>
      </c>
      <c r="D8052" s="1"/>
      <c r="E8052" s="1"/>
      <c r="F8052" s="1"/>
      <c r="G8052" s="1" t="s">
        <v>146</v>
      </c>
      <c r="H8052" s="1" t="s">
        <v>331</v>
      </c>
      <c r="I8052"/>
      <c r="J8052"/>
      <c r="K8052"/>
      <c r="L8052"/>
      <c r="M8052"/>
      <c r="N8052"/>
      <c r="O8052"/>
      <c r="Q8052" t="s">
        <v>25</v>
      </c>
      <c r="R8052" s="1" t="s">
        <v>12737</v>
      </c>
      <c r="S8052" s="1"/>
      <c r="T8052" s="1" t="s">
        <v>2165</v>
      </c>
      <c r="U8052" s="1" t="s">
        <v>43</v>
      </c>
      <c r="V8052" t="s">
        <v>29</v>
      </c>
      <c r="W8052"/>
      <c r="X8052" t="s">
        <v>30</v>
      </c>
    </row>
    <row r="8053" spans="2:24">
      <c r="B8053" s="2" t="s">
        <v>12738</v>
      </c>
      <c r="C8053" s="1">
        <f>919531990567</f>
        <v>919531990567</v>
      </c>
      <c r="D8053" s="1"/>
      <c r="E8053" s="1"/>
      <c r="F8053" s="1"/>
      <c r="G8053" s="1" t="s">
        <v>56</v>
      </c>
      <c r="H8053" s="1" t="s">
        <v>247</v>
      </c>
      <c r="I8053"/>
      <c r="J8053"/>
      <c r="K8053"/>
      <c r="L8053"/>
      <c r="M8053"/>
      <c r="N8053"/>
      <c r="O8053"/>
      <c r="Q8053" t="s">
        <v>25</v>
      </c>
      <c r="R8053" s="1" t="s">
        <v>12739</v>
      </c>
      <c r="S8053" s="1"/>
      <c r="T8053" s="1" t="s">
        <v>7558</v>
      </c>
      <c r="U8053" s="1" t="s">
        <v>7559</v>
      </c>
      <c r="V8053" t="s">
        <v>29</v>
      </c>
      <c r="W8053"/>
      <c r="X8053" t="s">
        <v>30</v>
      </c>
    </row>
    <row r="8054" spans="2:24">
      <c r="B8054" s="2" t="s">
        <v>12740</v>
      </c>
      <c r="C8054" s="1">
        <f>919847606446</f>
        <v>919847606446</v>
      </c>
      <c r="D8054" s="1"/>
      <c r="E8054" s="1"/>
      <c r="F8054" s="1"/>
      <c r="G8054" s="1" t="s">
        <v>146</v>
      </c>
      <c r="H8054" s="1" t="s">
        <v>331</v>
      </c>
      <c r="I8054"/>
      <c r="J8054"/>
      <c r="K8054"/>
      <c r="L8054"/>
      <c r="M8054"/>
      <c r="N8054"/>
      <c r="O8054"/>
      <c r="Q8054" t="s">
        <v>25</v>
      </c>
      <c r="R8054" s="1" t="s">
        <v>12741</v>
      </c>
      <c r="S8054" s="1"/>
      <c r="T8054" s="1" t="s">
        <v>418</v>
      </c>
      <c r="U8054" s="1" t="s">
        <v>60</v>
      </c>
      <c r="V8054" t="s">
        <v>29</v>
      </c>
      <c r="W8054"/>
      <c r="X8054" t="s">
        <v>30</v>
      </c>
    </row>
    <row r="8055" spans="2:24">
      <c r="B8055" s="2" t="s">
        <v>12742</v>
      </c>
      <c r="C8055" s="1">
        <f>919898980295</f>
        <v>919898980295</v>
      </c>
      <c r="D8055" s="1"/>
      <c r="E8055" s="1"/>
      <c r="F8055" s="1"/>
      <c r="G8055" s="1" t="s">
        <v>146</v>
      </c>
      <c r="H8055" s="1" t="s">
        <v>1268</v>
      </c>
      <c r="I8055"/>
      <c r="J8055"/>
      <c r="K8055"/>
      <c r="L8055"/>
      <c r="M8055"/>
      <c r="N8055"/>
      <c r="O8055"/>
      <c r="Q8055" t="s">
        <v>25</v>
      </c>
      <c r="R8055" s="1" t="s">
        <v>12743</v>
      </c>
      <c r="S8055" s="1"/>
      <c r="T8055" s="1" t="s">
        <v>631</v>
      </c>
      <c r="U8055" s="1" t="s">
        <v>102</v>
      </c>
      <c r="V8055" t="s">
        <v>29</v>
      </c>
      <c r="W8055"/>
      <c r="X8055" t="s">
        <v>30</v>
      </c>
    </row>
    <row r="8056" spans="2:24">
      <c r="B8056" s="2" t="s">
        <v>12744</v>
      </c>
      <c r="C8056" s="1">
        <v>9906000945</v>
      </c>
      <c r="D8056" s="1"/>
      <c r="E8056" s="1"/>
      <c r="F8056" s="1"/>
      <c r="G8056" s="1" t="s">
        <v>146</v>
      </c>
      <c r="H8056" s="1" t="s">
        <v>331</v>
      </c>
      <c r="I8056"/>
      <c r="J8056"/>
      <c r="K8056"/>
      <c r="L8056"/>
      <c r="M8056"/>
      <c r="N8056"/>
      <c r="O8056"/>
      <c r="Q8056" t="s">
        <v>25</v>
      </c>
      <c r="R8056" s="1" t="s">
        <v>12745</v>
      </c>
      <c r="S8056" s="1"/>
      <c r="T8056" s="1" t="s">
        <v>147</v>
      </c>
      <c r="U8056" s="1" t="s">
        <v>148</v>
      </c>
      <c r="V8056" t="s">
        <v>29</v>
      </c>
      <c r="W8056"/>
      <c r="X8056" t="s">
        <v>30</v>
      </c>
    </row>
    <row r="8057" spans="2:24">
      <c r="B8057" s="2" t="s">
        <v>12746</v>
      </c>
      <c r="C8057" s="1">
        <f>918800200719</f>
        <v>918800200719</v>
      </c>
      <c r="D8057" s="1"/>
      <c r="E8057" s="1"/>
      <c r="F8057" s="1"/>
      <c r="G8057" s="1" t="s">
        <v>915</v>
      </c>
      <c r="H8057" s="1" t="s">
        <v>46</v>
      </c>
      <c r="I8057"/>
      <c r="J8057"/>
      <c r="K8057"/>
      <c r="L8057"/>
      <c r="M8057"/>
      <c r="N8057"/>
      <c r="O8057"/>
      <c r="Q8057" t="s">
        <v>25</v>
      </c>
      <c r="R8057" s="1" t="s">
        <v>12747</v>
      </c>
      <c r="S8057" s="1"/>
      <c r="T8057" s="1" t="s">
        <v>301</v>
      </c>
      <c r="U8057" s="1" t="s">
        <v>53</v>
      </c>
      <c r="V8057" t="s">
        <v>29</v>
      </c>
      <c r="W8057"/>
      <c r="X8057" t="s">
        <v>30</v>
      </c>
    </row>
    <row r="8058" spans="2:24">
      <c r="B8058" s="2" t="s">
        <v>12748</v>
      </c>
      <c r="C8058" s="1">
        <f>919008425381</f>
        <v>919008425381</v>
      </c>
      <c r="D8058" s="1"/>
      <c r="E8058" s="1"/>
      <c r="F8058" s="1"/>
      <c r="G8058" s="1" t="s">
        <v>45</v>
      </c>
      <c r="H8058" s="1" t="s">
        <v>57</v>
      </c>
      <c r="I8058"/>
      <c r="J8058"/>
      <c r="K8058"/>
      <c r="L8058"/>
      <c r="M8058"/>
      <c r="N8058"/>
      <c r="O8058"/>
      <c r="Q8058" t="s">
        <v>25</v>
      </c>
      <c r="R8058" s="1" t="s">
        <v>12749</v>
      </c>
      <c r="S8058" s="1"/>
      <c r="T8058" s="1" t="s">
        <v>631</v>
      </c>
      <c r="U8058" s="1" t="s">
        <v>102</v>
      </c>
      <c r="V8058" t="s">
        <v>29</v>
      </c>
      <c r="W8058"/>
      <c r="X8058" t="s">
        <v>30</v>
      </c>
    </row>
    <row r="8059" spans="2:24">
      <c r="B8059" s="2" t="s">
        <v>12750</v>
      </c>
      <c r="C8059" s="1">
        <f>918019367598</f>
        <v>918019367598</v>
      </c>
      <c r="D8059" s="1"/>
      <c r="E8059" s="1"/>
      <c r="F8059" s="1"/>
      <c r="G8059" s="1" t="s">
        <v>45</v>
      </c>
      <c r="H8059" s="1" t="s">
        <v>331</v>
      </c>
      <c r="I8059"/>
      <c r="J8059"/>
      <c r="K8059"/>
      <c r="L8059"/>
      <c r="M8059"/>
      <c r="N8059"/>
      <c r="O8059"/>
      <c r="Q8059" t="s">
        <v>25</v>
      </c>
      <c r="R8059" s="1" t="s">
        <v>12751</v>
      </c>
      <c r="S8059" s="1"/>
      <c r="T8059" s="1" t="s">
        <v>621</v>
      </c>
      <c r="U8059" s="1" t="s">
        <v>276</v>
      </c>
      <c r="V8059" t="s">
        <v>29</v>
      </c>
      <c r="W8059"/>
      <c r="X8059" t="s">
        <v>30</v>
      </c>
    </row>
    <row r="8060" spans="2:24">
      <c r="B8060" s="2" t="s">
        <v>12752</v>
      </c>
      <c r="C8060" s="1">
        <f>919714415050</f>
        <v>919714415050</v>
      </c>
      <c r="D8060" s="1"/>
      <c r="E8060" s="1"/>
      <c r="F8060" s="1"/>
      <c r="G8060" s="1" t="s">
        <v>146</v>
      </c>
      <c r="H8060" s="1" t="s">
        <v>331</v>
      </c>
      <c r="I8060"/>
      <c r="J8060"/>
      <c r="K8060"/>
      <c r="L8060"/>
      <c r="M8060"/>
      <c r="N8060"/>
      <c r="O8060"/>
      <c r="Q8060" t="s">
        <v>25</v>
      </c>
      <c r="R8060" s="1" t="s">
        <v>12753</v>
      </c>
      <c r="S8060" s="1"/>
      <c r="T8060" s="1" t="s">
        <v>12754</v>
      </c>
      <c r="U8060" s="1" t="s">
        <v>116</v>
      </c>
      <c r="V8060" t="s">
        <v>29</v>
      </c>
      <c r="W8060"/>
      <c r="X8060" t="s">
        <v>30</v>
      </c>
    </row>
    <row r="8061" spans="2:24">
      <c r="B8061" s="2" t="s">
        <v>12755</v>
      </c>
      <c r="C8061" s="1">
        <v>9898860962</v>
      </c>
      <c r="D8061" s="1"/>
      <c r="E8061" s="1"/>
      <c r="F8061" s="1"/>
      <c r="G8061" s="1" t="s">
        <v>146</v>
      </c>
      <c r="H8061" s="1" t="s">
        <v>331</v>
      </c>
      <c r="I8061"/>
      <c r="J8061"/>
      <c r="K8061"/>
      <c r="L8061"/>
      <c r="M8061"/>
      <c r="N8061"/>
      <c r="O8061"/>
      <c r="Q8061" t="s">
        <v>25</v>
      </c>
      <c r="R8061" s="1" t="s">
        <v>12756</v>
      </c>
      <c r="S8061" s="1"/>
      <c r="T8061" s="1" t="s">
        <v>1432</v>
      </c>
      <c r="U8061" s="1" t="s">
        <v>116</v>
      </c>
      <c r="V8061" t="s">
        <v>29</v>
      </c>
      <c r="W8061"/>
      <c r="X8061" t="s">
        <v>30</v>
      </c>
    </row>
    <row r="8062" spans="2:24">
      <c r="B8062" s="2" t="s">
        <v>12757</v>
      </c>
      <c r="C8062" s="1">
        <f>918218889011</f>
        <v>918218889011</v>
      </c>
      <c r="D8062" s="1"/>
      <c r="E8062" s="1"/>
      <c r="F8062" s="1"/>
      <c r="G8062" s="1" t="s">
        <v>146</v>
      </c>
      <c r="H8062" s="1" t="s">
        <v>331</v>
      </c>
      <c r="I8062"/>
      <c r="J8062"/>
      <c r="K8062"/>
      <c r="L8062"/>
      <c r="M8062"/>
      <c r="N8062"/>
      <c r="O8062"/>
      <c r="Q8062" t="s">
        <v>25</v>
      </c>
      <c r="R8062" s="1"/>
      <c r="S8062" s="1"/>
      <c r="T8062" s="1" t="s">
        <v>1834</v>
      </c>
      <c r="U8062" s="1" t="s">
        <v>28</v>
      </c>
      <c r="V8062" t="s">
        <v>29</v>
      </c>
      <c r="W8062"/>
      <c r="X8062" t="s">
        <v>30</v>
      </c>
    </row>
    <row r="8063" spans="2:24">
      <c r="B8063" s="2" t="s">
        <v>12758</v>
      </c>
      <c r="C8063" s="1">
        <f>918564814926</f>
        <v>918564814926</v>
      </c>
      <c r="D8063" s="1"/>
      <c r="E8063" s="1"/>
      <c r="F8063" s="1"/>
      <c r="G8063" s="1" t="s">
        <v>1942</v>
      </c>
      <c r="H8063" s="1" t="s">
        <v>331</v>
      </c>
      <c r="I8063"/>
      <c r="J8063"/>
      <c r="K8063"/>
      <c r="L8063"/>
      <c r="M8063"/>
      <c r="N8063"/>
      <c r="O8063"/>
      <c r="Q8063" t="s">
        <v>25</v>
      </c>
      <c r="R8063" s="1" t="s">
        <v>12759</v>
      </c>
      <c r="S8063" s="1"/>
      <c r="T8063" s="1" t="s">
        <v>12760</v>
      </c>
      <c r="U8063" s="1" t="s">
        <v>28</v>
      </c>
      <c r="V8063" t="s">
        <v>29</v>
      </c>
      <c r="W8063"/>
      <c r="X8063" t="s">
        <v>30</v>
      </c>
    </row>
    <row r="8064" spans="2:24">
      <c r="B8064" s="2" t="s">
        <v>12761</v>
      </c>
      <c r="C8064" s="1">
        <f>919816080216</f>
        <v>919816080216</v>
      </c>
      <c r="D8064" s="1"/>
      <c r="E8064" s="1"/>
      <c r="F8064" s="1"/>
      <c r="G8064" s="1" t="s">
        <v>146</v>
      </c>
      <c r="H8064" s="1" t="s">
        <v>331</v>
      </c>
      <c r="I8064"/>
      <c r="J8064"/>
      <c r="K8064"/>
      <c r="L8064"/>
      <c r="M8064"/>
      <c r="N8064"/>
      <c r="O8064"/>
      <c r="Q8064" t="s">
        <v>25</v>
      </c>
      <c r="R8064" s="1" t="s">
        <v>12762</v>
      </c>
      <c r="S8064" s="1"/>
      <c r="T8064" s="1" t="s">
        <v>1502</v>
      </c>
      <c r="U8064" s="1" t="s">
        <v>477</v>
      </c>
      <c r="V8064" t="s">
        <v>29</v>
      </c>
      <c r="W8064"/>
      <c r="X8064" t="s">
        <v>30</v>
      </c>
    </row>
    <row r="8065" spans="2:24">
      <c r="B8065" s="2" t="s">
        <v>12763</v>
      </c>
      <c r="C8065" s="1">
        <v>9472407984</v>
      </c>
      <c r="D8065" s="1"/>
      <c r="E8065" s="1"/>
      <c r="F8065" s="1"/>
      <c r="G8065" s="1" t="s">
        <v>146</v>
      </c>
      <c r="H8065" s="1" t="s">
        <v>1268</v>
      </c>
      <c r="I8065"/>
      <c r="J8065"/>
      <c r="K8065"/>
      <c r="L8065"/>
      <c r="M8065"/>
      <c r="N8065"/>
      <c r="O8065"/>
      <c r="Q8065" t="s">
        <v>25</v>
      </c>
      <c r="R8065" s="1" t="s">
        <v>12764</v>
      </c>
      <c r="S8065" s="1"/>
      <c r="T8065" s="1" t="s">
        <v>12765</v>
      </c>
      <c r="U8065" s="1" t="s">
        <v>284</v>
      </c>
      <c r="V8065" t="s">
        <v>29</v>
      </c>
      <c r="W8065"/>
      <c r="X8065" t="s">
        <v>30</v>
      </c>
    </row>
    <row r="8066" spans="2:24">
      <c r="B8066" s="2" t="s">
        <v>12766</v>
      </c>
      <c r="C8066" s="1">
        <v>8467931146</v>
      </c>
      <c r="D8066" s="1"/>
      <c r="E8066" s="1"/>
      <c r="F8066" s="1"/>
      <c r="G8066" s="1" t="s">
        <v>45</v>
      </c>
      <c r="H8066" s="1" t="s">
        <v>46</v>
      </c>
      <c r="I8066"/>
      <c r="J8066"/>
      <c r="K8066"/>
      <c r="L8066"/>
      <c r="M8066"/>
      <c r="N8066"/>
      <c r="O8066"/>
      <c r="Q8066" t="s">
        <v>25</v>
      </c>
      <c r="R8066" s="1" t="s">
        <v>12319</v>
      </c>
      <c r="S8066" s="1"/>
      <c r="T8066" s="1" t="s">
        <v>39</v>
      </c>
      <c r="U8066" s="1" t="s">
        <v>28</v>
      </c>
      <c r="V8066" t="s">
        <v>29</v>
      </c>
      <c r="W8066"/>
      <c r="X8066" t="s">
        <v>30</v>
      </c>
    </row>
    <row r="8067" spans="2:24">
      <c r="B8067" s="2" t="s">
        <v>12767</v>
      </c>
      <c r="C8067" s="1">
        <v>7206803503</v>
      </c>
      <c r="D8067" s="1"/>
      <c r="E8067" s="1"/>
      <c r="F8067" s="1"/>
      <c r="G8067" s="1" t="s">
        <v>56</v>
      </c>
      <c r="H8067" s="1" t="s">
        <v>46</v>
      </c>
      <c r="I8067"/>
      <c r="J8067"/>
      <c r="K8067"/>
      <c r="L8067"/>
      <c r="M8067"/>
      <c r="N8067"/>
      <c r="O8067"/>
      <c r="Q8067" t="s">
        <v>25</v>
      </c>
      <c r="R8067" s="1" t="s">
        <v>12768</v>
      </c>
      <c r="S8067" s="1"/>
      <c r="T8067" s="1" t="s">
        <v>575</v>
      </c>
      <c r="U8067" s="1" t="s">
        <v>78</v>
      </c>
      <c r="V8067" t="s">
        <v>29</v>
      </c>
      <c r="W8067"/>
      <c r="X8067" t="s">
        <v>30</v>
      </c>
    </row>
    <row r="8068" spans="2:24">
      <c r="B8068" s="2" t="s">
        <v>12769</v>
      </c>
      <c r="C8068" s="1">
        <v>9558705533</v>
      </c>
      <c r="D8068" s="1"/>
      <c r="E8068" s="1"/>
      <c r="F8068" s="1"/>
      <c r="G8068" s="1" t="s">
        <v>56</v>
      </c>
      <c r="H8068" s="1" t="s">
        <v>46</v>
      </c>
      <c r="I8068"/>
      <c r="J8068"/>
      <c r="K8068"/>
      <c r="L8068"/>
      <c r="M8068"/>
      <c r="N8068"/>
      <c r="O8068"/>
      <c r="Q8068" t="s">
        <v>25</v>
      </c>
      <c r="R8068" s="1" t="s">
        <v>12770</v>
      </c>
      <c r="S8068" s="1"/>
      <c r="T8068" s="1" t="s">
        <v>12771</v>
      </c>
      <c r="U8068" s="1" t="s">
        <v>116</v>
      </c>
      <c r="V8068" t="s">
        <v>29</v>
      </c>
      <c r="W8068"/>
      <c r="X8068" t="s">
        <v>30</v>
      </c>
    </row>
    <row r="8069" spans="2:24">
      <c r="B8069" s="2" t="s">
        <v>12772</v>
      </c>
      <c r="C8069" s="1">
        <v>9773629693</v>
      </c>
      <c r="D8069" s="1"/>
      <c r="E8069" s="1"/>
      <c r="F8069" s="1"/>
      <c r="G8069" s="1" t="s">
        <v>45</v>
      </c>
      <c r="H8069" s="1" t="s">
        <v>57</v>
      </c>
      <c r="I8069"/>
      <c r="J8069"/>
      <c r="K8069"/>
      <c r="L8069"/>
      <c r="M8069"/>
      <c r="N8069"/>
      <c r="O8069"/>
      <c r="Q8069" t="s">
        <v>25</v>
      </c>
      <c r="R8069" s="1" t="s">
        <v>12773</v>
      </c>
      <c r="S8069" s="1"/>
      <c r="T8069" s="1" t="s">
        <v>423</v>
      </c>
      <c r="U8069" s="1" t="s">
        <v>28</v>
      </c>
      <c r="V8069" t="s">
        <v>29</v>
      </c>
      <c r="W8069"/>
      <c r="X8069" t="s">
        <v>30</v>
      </c>
    </row>
    <row r="8070" spans="2:24">
      <c r="B8070" s="2" t="s">
        <v>12774</v>
      </c>
      <c r="C8070" s="1">
        <f>919911410760</f>
        <v>919911410760</v>
      </c>
      <c r="D8070" s="1"/>
      <c r="E8070" s="1"/>
      <c r="F8070" s="1"/>
      <c r="G8070" s="1" t="s">
        <v>230</v>
      </c>
      <c r="H8070" s="1" t="s">
        <v>46</v>
      </c>
      <c r="I8070"/>
      <c r="J8070"/>
      <c r="K8070"/>
      <c r="L8070"/>
      <c r="M8070"/>
      <c r="N8070"/>
      <c r="O8070"/>
      <c r="Q8070" t="s">
        <v>25</v>
      </c>
      <c r="R8070" s="1" t="s">
        <v>12775</v>
      </c>
      <c r="S8070" s="1"/>
      <c r="T8070" s="1" t="s">
        <v>39</v>
      </c>
      <c r="U8070" s="1" t="s">
        <v>28</v>
      </c>
      <c r="V8070" t="s">
        <v>29</v>
      </c>
      <c r="W8070"/>
      <c r="X8070" t="s">
        <v>30</v>
      </c>
    </row>
    <row r="8071" spans="2:24">
      <c r="B8071" s="2" t="s">
        <v>12776</v>
      </c>
      <c r="C8071" s="1">
        <v>7777014146</v>
      </c>
      <c r="D8071" s="1"/>
      <c r="E8071" s="1"/>
      <c r="F8071" s="1"/>
      <c r="G8071" s="1" t="s">
        <v>45</v>
      </c>
      <c r="H8071" s="1" t="s">
        <v>57</v>
      </c>
      <c r="I8071"/>
      <c r="J8071"/>
      <c r="K8071"/>
      <c r="L8071"/>
      <c r="M8071"/>
      <c r="N8071"/>
      <c r="O8071"/>
      <c r="Q8071" t="s">
        <v>25</v>
      </c>
      <c r="R8071" s="1" t="s">
        <v>12777</v>
      </c>
      <c r="S8071" s="1"/>
      <c r="T8071" s="1" t="s">
        <v>457</v>
      </c>
      <c r="U8071" s="1" t="s">
        <v>33</v>
      </c>
      <c r="V8071" t="s">
        <v>29</v>
      </c>
      <c r="W8071"/>
      <c r="X8071" t="s">
        <v>30</v>
      </c>
    </row>
    <row r="8072" spans="2:24">
      <c r="B8072" s="2" t="s">
        <v>12778</v>
      </c>
      <c r="C8072" s="1">
        <v>8929442608</v>
      </c>
      <c r="D8072" s="1"/>
      <c r="E8072" s="1"/>
      <c r="F8072" s="1"/>
      <c r="G8072" s="1" t="s">
        <v>1216</v>
      </c>
      <c r="H8072" s="1" t="s">
        <v>46</v>
      </c>
      <c r="I8072"/>
      <c r="J8072"/>
      <c r="K8072"/>
      <c r="L8072"/>
      <c r="M8072"/>
      <c r="N8072"/>
      <c r="O8072"/>
      <c r="Q8072" t="s">
        <v>25</v>
      </c>
      <c r="R8072" s="1" t="s">
        <v>12779</v>
      </c>
      <c r="S8072" s="1"/>
      <c r="T8072" s="1" t="s">
        <v>2031</v>
      </c>
      <c r="U8072" s="1" t="s">
        <v>78</v>
      </c>
      <c r="V8072" t="s">
        <v>29</v>
      </c>
      <c r="W8072"/>
      <c r="X8072" t="s">
        <v>30</v>
      </c>
    </row>
    <row r="8073" spans="2:24">
      <c r="B8073" s="2" t="s">
        <v>12780</v>
      </c>
      <c r="C8073" s="1">
        <v>9671400709</v>
      </c>
      <c r="D8073" s="1"/>
      <c r="E8073" s="1"/>
      <c r="F8073" s="1"/>
      <c r="G8073" s="1" t="s">
        <v>146</v>
      </c>
      <c r="H8073" s="1" t="s">
        <v>1268</v>
      </c>
      <c r="I8073"/>
      <c r="J8073"/>
      <c r="K8073"/>
      <c r="L8073"/>
      <c r="M8073"/>
      <c r="N8073"/>
      <c r="O8073"/>
      <c r="Q8073" t="s">
        <v>25</v>
      </c>
      <c r="R8073" s="1" t="s">
        <v>12781</v>
      </c>
      <c r="S8073" s="1"/>
      <c r="T8073" s="1" t="s">
        <v>5007</v>
      </c>
      <c r="U8073" s="1" t="s">
        <v>43</v>
      </c>
      <c r="V8073" t="s">
        <v>29</v>
      </c>
      <c r="W8073"/>
      <c r="X8073" t="s">
        <v>30</v>
      </c>
    </row>
    <row r="8074" spans="2:24">
      <c r="B8074" s="2" t="s">
        <v>12782</v>
      </c>
      <c r="C8074" s="1">
        <v>9320492142</v>
      </c>
      <c r="D8074" s="1"/>
      <c r="E8074" s="1"/>
      <c r="F8074" s="1"/>
      <c r="G8074" s="1" t="s">
        <v>230</v>
      </c>
      <c r="H8074" s="1" t="s">
        <v>57</v>
      </c>
      <c r="I8074"/>
      <c r="J8074"/>
      <c r="K8074"/>
      <c r="L8074"/>
      <c r="M8074"/>
      <c r="N8074"/>
      <c r="O8074"/>
      <c r="Q8074" t="s">
        <v>25</v>
      </c>
      <c r="R8074" s="1" t="s">
        <v>12783</v>
      </c>
      <c r="S8074" s="1"/>
      <c r="T8074" s="1" t="s">
        <v>211</v>
      </c>
      <c r="U8074" s="1" t="s">
        <v>33</v>
      </c>
      <c r="V8074" t="s">
        <v>29</v>
      </c>
      <c r="W8074"/>
      <c r="X8074" t="s">
        <v>30</v>
      </c>
    </row>
    <row r="8075" spans="2:24">
      <c r="B8075" s="2" t="s">
        <v>12784</v>
      </c>
      <c r="C8075" s="1">
        <v>9686132580</v>
      </c>
      <c r="D8075" s="1"/>
      <c r="E8075" s="1"/>
      <c r="F8075" s="1"/>
      <c r="G8075" s="1" t="s">
        <v>731</v>
      </c>
      <c r="H8075" s="1" t="s">
        <v>57</v>
      </c>
      <c r="I8075"/>
      <c r="J8075"/>
      <c r="K8075"/>
      <c r="L8075"/>
      <c r="M8075"/>
      <c r="N8075"/>
      <c r="O8075"/>
      <c r="Q8075" t="s">
        <v>25</v>
      </c>
      <c r="R8075" s="1" t="s">
        <v>12785</v>
      </c>
      <c r="S8075" s="1"/>
      <c r="T8075" s="1" t="s">
        <v>631</v>
      </c>
      <c r="U8075" s="1" t="s">
        <v>102</v>
      </c>
      <c r="V8075" t="s">
        <v>29</v>
      </c>
      <c r="W8075"/>
      <c r="X8075" t="s">
        <v>30</v>
      </c>
    </row>
    <row r="8076" spans="2:24">
      <c r="B8076" s="2" t="s">
        <v>12786</v>
      </c>
      <c r="C8076" s="1">
        <v>7054939999</v>
      </c>
      <c r="D8076" s="1"/>
      <c r="E8076" s="1"/>
      <c r="F8076" s="1"/>
      <c r="G8076" s="1" t="s">
        <v>146</v>
      </c>
      <c r="H8076" s="1" t="s">
        <v>1268</v>
      </c>
      <c r="I8076"/>
      <c r="J8076"/>
      <c r="K8076"/>
      <c r="L8076"/>
      <c r="M8076"/>
      <c r="N8076"/>
      <c r="O8076"/>
      <c r="Q8076" t="s">
        <v>25</v>
      </c>
      <c r="R8076" s="1" t="s">
        <v>12787</v>
      </c>
      <c r="S8076" s="1"/>
      <c r="T8076" s="1" t="s">
        <v>2026</v>
      </c>
      <c r="U8076" s="1" t="s">
        <v>28</v>
      </c>
      <c r="V8076" t="s">
        <v>29</v>
      </c>
      <c r="W8076"/>
      <c r="X8076" t="s">
        <v>30</v>
      </c>
    </row>
    <row r="8077" spans="2:24">
      <c r="B8077" s="2" t="s">
        <v>12788</v>
      </c>
      <c r="C8077" s="1">
        <v>9980547704</v>
      </c>
      <c r="D8077" s="1"/>
      <c r="E8077" s="1"/>
      <c r="F8077" s="1"/>
      <c r="G8077" s="1" t="s">
        <v>230</v>
      </c>
      <c r="H8077" s="1" t="s">
        <v>46</v>
      </c>
      <c r="I8077"/>
      <c r="J8077"/>
      <c r="K8077"/>
      <c r="L8077"/>
      <c r="M8077"/>
      <c r="N8077"/>
      <c r="O8077"/>
      <c r="Q8077" t="s">
        <v>25</v>
      </c>
      <c r="R8077" s="1" t="s">
        <v>12789</v>
      </c>
      <c r="S8077" s="1"/>
      <c r="T8077" s="1" t="s">
        <v>631</v>
      </c>
      <c r="U8077" s="1" t="s">
        <v>102</v>
      </c>
      <c r="V8077" t="s">
        <v>29</v>
      </c>
      <c r="W8077"/>
      <c r="X8077" t="s">
        <v>30</v>
      </c>
    </row>
    <row r="8078" spans="2:24">
      <c r="B8078" s="2" t="s">
        <v>12790</v>
      </c>
      <c r="C8078" s="1">
        <v>9783599032</v>
      </c>
      <c r="D8078" s="1"/>
      <c r="E8078" s="1"/>
      <c r="F8078" s="1"/>
      <c r="G8078" s="1" t="s">
        <v>146</v>
      </c>
      <c r="H8078" s="1" t="s">
        <v>331</v>
      </c>
      <c r="I8078"/>
      <c r="J8078"/>
      <c r="K8078"/>
      <c r="L8078"/>
      <c r="M8078"/>
      <c r="N8078"/>
      <c r="O8078"/>
      <c r="Q8078" t="s">
        <v>25</v>
      </c>
      <c r="R8078" s="1" t="s">
        <v>12791</v>
      </c>
      <c r="S8078" s="1"/>
      <c r="T8078" s="1" t="s">
        <v>115</v>
      </c>
      <c r="U8078" s="1" t="s">
        <v>116</v>
      </c>
      <c r="V8078" t="s">
        <v>29</v>
      </c>
      <c r="W8078"/>
      <c r="X8078" t="s">
        <v>30</v>
      </c>
    </row>
    <row r="8079" spans="2:24">
      <c r="B8079" s="2" t="s">
        <v>12792</v>
      </c>
      <c r="C8079" s="1">
        <v>8800591258</v>
      </c>
      <c r="D8079" s="1"/>
      <c r="E8079" s="1"/>
      <c r="F8079" s="1"/>
      <c r="G8079" s="1" t="s">
        <v>915</v>
      </c>
      <c r="H8079" s="1" t="s">
        <v>46</v>
      </c>
      <c r="I8079"/>
      <c r="J8079"/>
      <c r="K8079"/>
      <c r="L8079"/>
      <c r="M8079"/>
      <c r="N8079"/>
      <c r="O8079"/>
      <c r="Q8079" t="s">
        <v>25</v>
      </c>
      <c r="R8079" s="1" t="s">
        <v>12793</v>
      </c>
      <c r="S8079" s="1"/>
      <c r="T8079" s="1" t="s">
        <v>39</v>
      </c>
      <c r="U8079" s="1" t="s">
        <v>28</v>
      </c>
      <c r="V8079" t="s">
        <v>29</v>
      </c>
      <c r="W8079"/>
      <c r="X8079" t="s">
        <v>30</v>
      </c>
    </row>
    <row r="8080" spans="2:24">
      <c r="B8080" s="2" t="s">
        <v>12794</v>
      </c>
      <c r="C8080" s="1">
        <v>7275755452</v>
      </c>
      <c r="D8080" s="1"/>
      <c r="E8080" s="1"/>
      <c r="F8080" s="1"/>
      <c r="G8080" s="1" t="s">
        <v>45</v>
      </c>
      <c r="H8080" s="1" t="s">
        <v>331</v>
      </c>
      <c r="I8080"/>
      <c r="J8080"/>
      <c r="K8080"/>
      <c r="L8080"/>
      <c r="M8080"/>
      <c r="N8080"/>
      <c r="O8080"/>
      <c r="Q8080" t="s">
        <v>25</v>
      </c>
      <c r="R8080" s="1" t="s">
        <v>12795</v>
      </c>
      <c r="S8080" s="1"/>
      <c r="T8080" s="1" t="s">
        <v>217</v>
      </c>
      <c r="U8080" s="1" t="s">
        <v>28</v>
      </c>
      <c r="V8080" t="s">
        <v>29</v>
      </c>
      <c r="W8080"/>
      <c r="X8080" t="s">
        <v>30</v>
      </c>
    </row>
    <row r="8081" spans="2:24">
      <c r="B8081" s="2" t="s">
        <v>12796</v>
      </c>
      <c r="C8081" s="1">
        <v>9888898050</v>
      </c>
      <c r="D8081" s="1"/>
      <c r="E8081" s="1"/>
      <c r="F8081" s="1"/>
      <c r="G8081" s="1" t="s">
        <v>146</v>
      </c>
      <c r="H8081" s="1" t="s">
        <v>247</v>
      </c>
      <c r="I8081"/>
      <c r="J8081"/>
      <c r="K8081"/>
      <c r="L8081"/>
      <c r="M8081"/>
      <c r="N8081"/>
      <c r="O8081"/>
      <c r="Q8081" t="s">
        <v>25</v>
      </c>
      <c r="R8081" s="1" t="s">
        <v>12797</v>
      </c>
      <c r="S8081" s="1"/>
      <c r="T8081" s="1" t="s">
        <v>182</v>
      </c>
      <c r="U8081" s="1" t="s">
        <v>182</v>
      </c>
      <c r="V8081" t="s">
        <v>29</v>
      </c>
      <c r="W8081"/>
      <c r="X8081" t="s">
        <v>30</v>
      </c>
    </row>
    <row r="8082" spans="2:24">
      <c r="B8082" s="2" t="s">
        <v>12798</v>
      </c>
      <c r="C8082" s="1">
        <v>9305799144</v>
      </c>
      <c r="D8082" s="1"/>
      <c r="E8082" s="1"/>
      <c r="F8082" s="1"/>
      <c r="G8082" s="1" t="s">
        <v>45</v>
      </c>
      <c r="H8082" s="1" t="s">
        <v>46</v>
      </c>
      <c r="I8082"/>
      <c r="J8082"/>
      <c r="K8082"/>
      <c r="L8082"/>
      <c r="M8082"/>
      <c r="N8082"/>
      <c r="O8082"/>
      <c r="Q8082" t="s">
        <v>25</v>
      </c>
      <c r="R8082" s="1" t="s">
        <v>12799</v>
      </c>
      <c r="S8082" s="1"/>
      <c r="T8082" s="1" t="s">
        <v>217</v>
      </c>
      <c r="U8082" s="1" t="s">
        <v>28</v>
      </c>
      <c r="V8082" t="s">
        <v>29</v>
      </c>
      <c r="W8082"/>
      <c r="X8082" t="s">
        <v>30</v>
      </c>
    </row>
    <row r="8083" spans="2:24">
      <c r="B8083" s="2" t="s">
        <v>12800</v>
      </c>
      <c r="C8083" s="1">
        <v>7978278312</v>
      </c>
      <c r="D8083" s="1"/>
      <c r="E8083" s="1"/>
      <c r="F8083" s="1"/>
      <c r="G8083" s="1" t="s">
        <v>146</v>
      </c>
      <c r="H8083" s="1" t="s">
        <v>695</v>
      </c>
      <c r="I8083"/>
      <c r="J8083"/>
      <c r="K8083"/>
      <c r="L8083"/>
      <c r="M8083"/>
      <c r="N8083"/>
      <c r="O8083"/>
      <c r="Q8083" t="s">
        <v>25</v>
      </c>
      <c r="R8083" s="1" t="s">
        <v>12801</v>
      </c>
      <c r="S8083" s="1"/>
      <c r="T8083" s="1" t="s">
        <v>1511</v>
      </c>
      <c r="U8083" s="1" t="s">
        <v>240</v>
      </c>
      <c r="V8083" t="s">
        <v>29</v>
      </c>
      <c r="W8083"/>
      <c r="X8083" t="s">
        <v>30</v>
      </c>
    </row>
    <row r="8084" spans="2:24">
      <c r="B8084" s="2" t="s">
        <v>12802</v>
      </c>
      <c r="C8084" s="1">
        <v>6297922485</v>
      </c>
      <c r="D8084" s="1"/>
      <c r="E8084" s="1"/>
      <c r="F8084" s="1"/>
      <c r="G8084" s="1" t="s">
        <v>2644</v>
      </c>
      <c r="H8084" s="1" t="s">
        <v>46</v>
      </c>
      <c r="I8084"/>
      <c r="J8084"/>
      <c r="K8084"/>
      <c r="L8084"/>
      <c r="M8084"/>
      <c r="N8084"/>
      <c r="O8084"/>
      <c r="Q8084" t="s">
        <v>25</v>
      </c>
      <c r="R8084" s="1" t="s">
        <v>12803</v>
      </c>
      <c r="S8084" s="1"/>
      <c r="T8084" s="1" t="s">
        <v>5681</v>
      </c>
      <c r="U8084" s="1" t="s">
        <v>70</v>
      </c>
      <c r="V8084" t="s">
        <v>29</v>
      </c>
      <c r="W8084"/>
      <c r="X8084" t="s">
        <v>30</v>
      </c>
    </row>
    <row r="8085" spans="2:24">
      <c r="B8085" s="2" t="s">
        <v>12804</v>
      </c>
      <c r="C8085" s="1">
        <v>8238084764</v>
      </c>
      <c r="D8085" s="1"/>
      <c r="E8085" s="1"/>
      <c r="F8085" s="1"/>
      <c r="G8085" s="1" t="s">
        <v>146</v>
      </c>
      <c r="H8085" s="1" t="s">
        <v>331</v>
      </c>
      <c r="I8085"/>
      <c r="J8085"/>
      <c r="K8085"/>
      <c r="L8085"/>
      <c r="M8085"/>
      <c r="N8085"/>
      <c r="O8085"/>
      <c r="Q8085" t="s">
        <v>25</v>
      </c>
      <c r="R8085" s="1" t="s">
        <v>12805</v>
      </c>
      <c r="S8085" s="1"/>
      <c r="T8085" s="1" t="s">
        <v>255</v>
      </c>
      <c r="U8085" s="1" t="s">
        <v>116</v>
      </c>
      <c r="V8085" t="s">
        <v>29</v>
      </c>
      <c r="W8085"/>
      <c r="X8085" t="s">
        <v>30</v>
      </c>
    </row>
    <row r="8086" spans="2:24">
      <c r="B8086" s="2" t="s">
        <v>12806</v>
      </c>
      <c r="C8086" s="1">
        <v>9711551551</v>
      </c>
      <c r="D8086" s="1"/>
      <c r="E8086" s="1"/>
      <c r="F8086" s="1"/>
      <c r="G8086" s="1" t="s">
        <v>230</v>
      </c>
      <c r="H8086" s="1" t="s">
        <v>46</v>
      </c>
      <c r="I8086"/>
      <c r="J8086"/>
      <c r="K8086"/>
      <c r="L8086"/>
      <c r="M8086"/>
      <c r="N8086"/>
      <c r="O8086"/>
      <c r="Q8086" t="s">
        <v>25</v>
      </c>
      <c r="R8086" s="1" t="s">
        <v>12807</v>
      </c>
      <c r="S8086" s="1"/>
      <c r="T8086" s="1" t="s">
        <v>286</v>
      </c>
      <c r="U8086" s="1" t="s">
        <v>28</v>
      </c>
      <c r="V8086" t="s">
        <v>29</v>
      </c>
      <c r="W8086"/>
      <c r="X8086" t="s">
        <v>30</v>
      </c>
    </row>
    <row r="8087" spans="2:24">
      <c r="B8087" s="2" t="s">
        <v>12808</v>
      </c>
      <c r="C8087" s="1">
        <v>8428067969</v>
      </c>
      <c r="D8087" s="1"/>
      <c r="E8087" s="1"/>
      <c r="F8087" s="1"/>
      <c r="G8087" s="1" t="s">
        <v>45</v>
      </c>
      <c r="H8087" s="1" t="s">
        <v>247</v>
      </c>
      <c r="I8087"/>
      <c r="J8087"/>
      <c r="K8087"/>
      <c r="L8087"/>
      <c r="M8087"/>
      <c r="N8087"/>
      <c r="O8087"/>
      <c r="Q8087" t="s">
        <v>25</v>
      </c>
      <c r="R8087" s="1" t="s">
        <v>12809</v>
      </c>
      <c r="S8087" s="1"/>
      <c r="T8087" s="1" t="s">
        <v>258</v>
      </c>
      <c r="U8087" s="1" t="s">
        <v>179</v>
      </c>
      <c r="V8087" t="s">
        <v>29</v>
      </c>
      <c r="W8087"/>
      <c r="X8087" t="s">
        <v>30</v>
      </c>
    </row>
    <row r="8088" spans="2:24">
      <c r="B8088" s="2" t="s">
        <v>12810</v>
      </c>
      <c r="C8088" s="1">
        <v>9422557227</v>
      </c>
      <c r="D8088" s="1"/>
      <c r="E8088" s="1"/>
      <c r="F8088" s="1"/>
      <c r="G8088" s="1" t="s">
        <v>146</v>
      </c>
      <c r="H8088" s="1" t="s">
        <v>331</v>
      </c>
      <c r="I8088"/>
      <c r="J8088"/>
      <c r="K8088"/>
      <c r="L8088"/>
      <c r="M8088"/>
      <c r="N8088"/>
      <c r="O8088"/>
      <c r="Q8088" t="s">
        <v>25</v>
      </c>
      <c r="R8088" s="1" t="s">
        <v>12811</v>
      </c>
      <c r="S8088" s="1"/>
      <c r="T8088" s="1" t="s">
        <v>2845</v>
      </c>
      <c r="U8088" s="1" t="s">
        <v>33</v>
      </c>
      <c r="V8088" t="s">
        <v>29</v>
      </c>
      <c r="W8088"/>
      <c r="X8088" t="s">
        <v>30</v>
      </c>
    </row>
    <row r="8089" spans="2:24">
      <c r="B8089" s="2" t="s">
        <v>12812</v>
      </c>
      <c r="C8089" s="1">
        <v>9981137187</v>
      </c>
      <c r="D8089" s="1"/>
      <c r="E8089" s="1"/>
      <c r="F8089" s="1"/>
      <c r="G8089" s="1" t="s">
        <v>146</v>
      </c>
      <c r="H8089" s="1" t="s">
        <v>1268</v>
      </c>
      <c r="I8089"/>
      <c r="J8089"/>
      <c r="K8089"/>
      <c r="L8089"/>
      <c r="M8089"/>
      <c r="N8089"/>
      <c r="O8089"/>
      <c r="Q8089" t="s">
        <v>25</v>
      </c>
      <c r="R8089" s="1" t="s">
        <v>12813</v>
      </c>
      <c r="S8089" s="1"/>
      <c r="T8089" s="1" t="s">
        <v>410</v>
      </c>
      <c r="U8089" s="1" t="s">
        <v>350</v>
      </c>
      <c r="V8089" t="s">
        <v>29</v>
      </c>
      <c r="W8089"/>
      <c r="X8089" t="s">
        <v>30</v>
      </c>
    </row>
    <row r="8090" spans="2:24">
      <c r="B8090" s="2" t="s">
        <v>12814</v>
      </c>
      <c r="C8090" s="1">
        <v>9754500000</v>
      </c>
      <c r="D8090" s="1"/>
      <c r="E8090" s="1"/>
      <c r="F8090" s="1"/>
      <c r="G8090" s="1" t="s">
        <v>45</v>
      </c>
      <c r="H8090" s="1" t="s">
        <v>46</v>
      </c>
      <c r="I8090"/>
      <c r="J8090"/>
      <c r="K8090"/>
      <c r="L8090"/>
      <c r="M8090"/>
      <c r="N8090"/>
      <c r="O8090"/>
      <c r="Q8090" t="s">
        <v>25</v>
      </c>
      <c r="R8090" s="1" t="s">
        <v>12815</v>
      </c>
      <c r="S8090" s="1"/>
      <c r="T8090" s="1" t="s">
        <v>516</v>
      </c>
      <c r="U8090" s="1" t="s">
        <v>105</v>
      </c>
      <c r="V8090" t="s">
        <v>29</v>
      </c>
      <c r="W8090"/>
      <c r="X8090" t="s">
        <v>30</v>
      </c>
    </row>
    <row r="8091" spans="2:24">
      <c r="B8091" s="2" t="s">
        <v>12816</v>
      </c>
      <c r="C8091" s="1">
        <v>9820348817</v>
      </c>
      <c r="D8091" s="1"/>
      <c r="E8091" s="1"/>
      <c r="F8091" s="1"/>
      <c r="G8091" s="1" t="s">
        <v>2644</v>
      </c>
      <c r="H8091" s="1" t="s">
        <v>46</v>
      </c>
      <c r="I8091"/>
      <c r="J8091"/>
      <c r="K8091"/>
      <c r="L8091"/>
      <c r="M8091"/>
      <c r="N8091"/>
      <c r="O8091"/>
      <c r="Q8091" t="s">
        <v>25</v>
      </c>
      <c r="R8091" s="1" t="s">
        <v>12817</v>
      </c>
      <c r="S8091" s="1"/>
      <c r="T8091" s="1" t="s">
        <v>457</v>
      </c>
      <c r="U8091" s="1" t="s">
        <v>33</v>
      </c>
      <c r="V8091" t="s">
        <v>29</v>
      </c>
      <c r="W8091"/>
      <c r="X8091" t="s">
        <v>30</v>
      </c>
    </row>
    <row r="8092" spans="2:24">
      <c r="B8092" s="2" t="s">
        <v>12818</v>
      </c>
      <c r="C8092" s="1">
        <v>9830591961</v>
      </c>
      <c r="D8092" s="1"/>
      <c r="E8092" s="1"/>
      <c r="F8092" s="1"/>
      <c r="G8092" s="1" t="s">
        <v>146</v>
      </c>
      <c r="H8092" s="1" t="s">
        <v>247</v>
      </c>
      <c r="I8092"/>
      <c r="J8092"/>
      <c r="K8092"/>
      <c r="L8092"/>
      <c r="M8092"/>
      <c r="N8092"/>
      <c r="O8092"/>
      <c r="Q8092" t="s">
        <v>25</v>
      </c>
      <c r="R8092" s="1" t="s">
        <v>12819</v>
      </c>
      <c r="S8092" s="1"/>
      <c r="T8092" s="1" t="s">
        <v>614</v>
      </c>
      <c r="U8092" s="1" t="s">
        <v>70</v>
      </c>
      <c r="V8092" t="s">
        <v>29</v>
      </c>
      <c r="W8092"/>
      <c r="X8092" t="s">
        <v>30</v>
      </c>
    </row>
    <row r="8093" spans="2:24">
      <c r="B8093" s="2" t="s">
        <v>12820</v>
      </c>
      <c r="C8093" s="1">
        <v>9811099841</v>
      </c>
      <c r="D8093" s="1"/>
      <c r="E8093" s="1"/>
      <c r="F8093" s="1"/>
      <c r="G8093" s="1" t="s">
        <v>45</v>
      </c>
      <c r="H8093" s="1" t="s">
        <v>46</v>
      </c>
      <c r="I8093"/>
      <c r="J8093"/>
      <c r="K8093"/>
      <c r="L8093"/>
      <c r="M8093"/>
      <c r="N8093"/>
      <c r="O8093"/>
      <c r="Q8093" t="s">
        <v>25</v>
      </c>
      <c r="R8093" s="1" t="s">
        <v>12821</v>
      </c>
      <c r="S8093" s="1"/>
      <c r="T8093" s="1" t="s">
        <v>12822</v>
      </c>
      <c r="U8093" s="1" t="s">
        <v>90</v>
      </c>
      <c r="V8093" t="s">
        <v>29</v>
      </c>
      <c r="W8093"/>
      <c r="X8093" t="s">
        <v>30</v>
      </c>
    </row>
    <row r="8094" spans="2:24">
      <c r="B8094" s="2" t="s">
        <v>12823</v>
      </c>
      <c r="C8094" s="1">
        <v>6005371088</v>
      </c>
      <c r="D8094" s="1"/>
      <c r="E8094" s="1"/>
      <c r="F8094" s="1"/>
      <c r="G8094" s="1" t="s">
        <v>2644</v>
      </c>
      <c r="H8094" s="1" t="s">
        <v>57</v>
      </c>
      <c r="I8094"/>
      <c r="J8094"/>
      <c r="K8094"/>
      <c r="L8094"/>
      <c r="M8094"/>
      <c r="N8094"/>
      <c r="O8094"/>
      <c r="Q8094" t="s">
        <v>25</v>
      </c>
      <c r="R8094" s="1" t="s">
        <v>12824</v>
      </c>
      <c r="S8094" s="1"/>
      <c r="T8094" s="1" t="s">
        <v>1746</v>
      </c>
      <c r="U8094" s="1" t="s">
        <v>148</v>
      </c>
      <c r="V8094" t="s">
        <v>29</v>
      </c>
      <c r="W8094"/>
      <c r="X8094" t="s">
        <v>30</v>
      </c>
    </row>
    <row r="8095" spans="2:24">
      <c r="B8095" s="2" t="s">
        <v>12825</v>
      </c>
      <c r="C8095" s="1">
        <v>9797352700</v>
      </c>
      <c r="D8095" s="1"/>
      <c r="E8095" s="1"/>
      <c r="F8095" s="1"/>
      <c r="G8095" s="1" t="s">
        <v>45</v>
      </c>
      <c r="H8095" s="1" t="s">
        <v>46</v>
      </c>
      <c r="I8095"/>
      <c r="J8095"/>
      <c r="K8095"/>
      <c r="L8095"/>
      <c r="M8095"/>
      <c r="N8095"/>
      <c r="O8095"/>
      <c r="Q8095" t="s">
        <v>25</v>
      </c>
      <c r="R8095" s="1" t="s">
        <v>12826</v>
      </c>
      <c r="S8095" s="1"/>
      <c r="T8095" s="1" t="s">
        <v>658</v>
      </c>
      <c r="U8095" s="1" t="s">
        <v>148</v>
      </c>
      <c r="V8095" t="s">
        <v>29</v>
      </c>
      <c r="W8095"/>
      <c r="X8095" t="s">
        <v>30</v>
      </c>
    </row>
    <row r="8096" spans="2:24">
      <c r="B8096" s="2" t="s">
        <v>12827</v>
      </c>
      <c r="C8096" s="1">
        <v>9033683441</v>
      </c>
      <c r="D8096" s="1"/>
      <c r="E8096" s="1"/>
      <c r="F8096" s="1"/>
      <c r="G8096" s="1" t="s">
        <v>45</v>
      </c>
      <c r="H8096" s="1" t="s">
        <v>46</v>
      </c>
      <c r="I8096"/>
      <c r="J8096"/>
      <c r="K8096"/>
      <c r="L8096"/>
      <c r="M8096"/>
      <c r="N8096"/>
      <c r="O8096"/>
      <c r="Q8096" t="s">
        <v>25</v>
      </c>
      <c r="R8096" s="1" t="s">
        <v>12828</v>
      </c>
      <c r="S8096" s="1"/>
      <c r="T8096" s="1" t="s">
        <v>202</v>
      </c>
      <c r="U8096" s="1" t="s">
        <v>116</v>
      </c>
      <c r="V8096" t="s">
        <v>29</v>
      </c>
      <c r="W8096"/>
      <c r="X8096" t="s">
        <v>30</v>
      </c>
    </row>
    <row r="8097" spans="2:24">
      <c r="B8097" s="2" t="s">
        <v>12829</v>
      </c>
      <c r="C8097" s="1">
        <f>919581188828</f>
        <v>919581188828</v>
      </c>
      <c r="D8097" s="1"/>
      <c r="E8097" s="1"/>
      <c r="F8097" s="1"/>
      <c r="G8097" s="1" t="s">
        <v>146</v>
      </c>
      <c r="H8097" s="1" t="s">
        <v>331</v>
      </c>
      <c r="I8097"/>
      <c r="J8097"/>
      <c r="K8097"/>
      <c r="L8097"/>
      <c r="M8097"/>
      <c r="N8097"/>
      <c r="O8097"/>
      <c r="Q8097" t="s">
        <v>25</v>
      </c>
      <c r="R8097" s="1" t="s">
        <v>12830</v>
      </c>
      <c r="S8097" s="1"/>
      <c r="T8097" s="1" t="s">
        <v>1405</v>
      </c>
      <c r="U8097" s="1" t="s">
        <v>276</v>
      </c>
      <c r="V8097" t="s">
        <v>29</v>
      </c>
      <c r="W8097"/>
      <c r="X8097" t="s">
        <v>30</v>
      </c>
    </row>
    <row r="8098" spans="2:24">
      <c r="B8098" s="2" t="s">
        <v>12831</v>
      </c>
      <c r="C8098" s="1">
        <v>8521094056</v>
      </c>
      <c r="D8098" s="1"/>
      <c r="E8098" s="1"/>
      <c r="F8098" s="1"/>
      <c r="G8098" s="1" t="s">
        <v>146</v>
      </c>
      <c r="H8098" s="1" t="s">
        <v>1268</v>
      </c>
      <c r="I8098"/>
      <c r="J8098"/>
      <c r="K8098"/>
      <c r="L8098"/>
      <c r="M8098"/>
      <c r="N8098"/>
      <c r="O8098"/>
      <c r="Q8098" t="s">
        <v>25</v>
      </c>
      <c r="R8098" s="1" t="s">
        <v>12832</v>
      </c>
      <c r="S8098" s="1"/>
      <c r="T8098" s="1" t="s">
        <v>12833</v>
      </c>
      <c r="U8098" s="1" t="s">
        <v>284</v>
      </c>
      <c r="V8098" t="s">
        <v>29</v>
      </c>
      <c r="W8098"/>
      <c r="X8098" t="s">
        <v>30</v>
      </c>
    </row>
    <row r="8099" spans="2:24">
      <c r="B8099" s="2" t="s">
        <v>12834</v>
      </c>
      <c r="C8099" s="1">
        <v>8421108618</v>
      </c>
      <c r="D8099" s="1"/>
      <c r="E8099" s="1"/>
      <c r="F8099" s="1"/>
      <c r="G8099" s="1" t="s">
        <v>146</v>
      </c>
      <c r="H8099" s="1" t="s">
        <v>331</v>
      </c>
      <c r="I8099"/>
      <c r="J8099"/>
      <c r="K8099"/>
      <c r="L8099"/>
      <c r="M8099"/>
      <c r="N8099"/>
      <c r="O8099"/>
      <c r="Q8099" t="s">
        <v>25</v>
      </c>
      <c r="R8099" s="1" t="s">
        <v>12835</v>
      </c>
      <c r="S8099" s="1"/>
      <c r="T8099" s="1" t="s">
        <v>2999</v>
      </c>
      <c r="U8099" s="1" t="s">
        <v>33</v>
      </c>
      <c r="V8099" t="s">
        <v>29</v>
      </c>
      <c r="W8099"/>
      <c r="X8099" t="s">
        <v>30</v>
      </c>
    </row>
    <row r="8100" spans="2:24">
      <c r="B8100" s="2" t="s">
        <v>12836</v>
      </c>
      <c r="C8100" s="1">
        <v>9350263269</v>
      </c>
      <c r="D8100" s="1"/>
      <c r="E8100" s="1"/>
      <c r="F8100" s="1"/>
      <c r="G8100" s="1" t="s">
        <v>56</v>
      </c>
      <c r="H8100" s="1" t="s">
        <v>7328</v>
      </c>
      <c r="I8100"/>
      <c r="J8100"/>
      <c r="K8100"/>
      <c r="L8100"/>
      <c r="M8100"/>
      <c r="N8100"/>
      <c r="O8100"/>
      <c r="Q8100" t="s">
        <v>25</v>
      </c>
      <c r="R8100" s="1" t="s">
        <v>12837</v>
      </c>
      <c r="S8100" s="1"/>
      <c r="T8100" s="1" t="s">
        <v>86</v>
      </c>
      <c r="U8100" s="1" t="s">
        <v>43</v>
      </c>
      <c r="V8100" t="s">
        <v>29</v>
      </c>
      <c r="W8100"/>
      <c r="X8100" t="s">
        <v>30</v>
      </c>
    </row>
    <row r="8101" spans="2:24">
      <c r="B8101" s="2" t="s">
        <v>12838</v>
      </c>
      <c r="C8101" s="1">
        <v>9926952321</v>
      </c>
      <c r="D8101" s="1"/>
      <c r="E8101" s="1"/>
      <c r="F8101" s="1"/>
      <c r="G8101" s="1" t="s">
        <v>1216</v>
      </c>
      <c r="H8101" s="1" t="s">
        <v>247</v>
      </c>
      <c r="I8101"/>
      <c r="J8101"/>
      <c r="K8101"/>
      <c r="L8101"/>
      <c r="M8101"/>
      <c r="N8101"/>
      <c r="O8101"/>
      <c r="Q8101" t="s">
        <v>25</v>
      </c>
      <c r="R8101" s="1" t="s">
        <v>12839</v>
      </c>
      <c r="S8101" s="1"/>
      <c r="T8101" s="1" t="s">
        <v>2585</v>
      </c>
      <c r="U8101" s="1" t="s">
        <v>105</v>
      </c>
      <c r="V8101" t="s">
        <v>29</v>
      </c>
      <c r="W8101"/>
      <c r="X8101" t="s">
        <v>30</v>
      </c>
    </row>
    <row r="8102" spans="2:24">
      <c r="B8102" s="2" t="s">
        <v>12840</v>
      </c>
      <c r="C8102" s="1">
        <v>7277600026</v>
      </c>
      <c r="D8102" s="1"/>
      <c r="E8102" s="1"/>
      <c r="F8102" s="1"/>
      <c r="G8102" s="1" t="s">
        <v>45</v>
      </c>
      <c r="H8102" s="1" t="s">
        <v>46</v>
      </c>
      <c r="I8102"/>
      <c r="J8102"/>
      <c r="K8102"/>
      <c r="L8102"/>
      <c r="M8102"/>
      <c r="N8102"/>
      <c r="O8102"/>
      <c r="Q8102" t="s">
        <v>25</v>
      </c>
      <c r="R8102" s="1" t="s">
        <v>12841</v>
      </c>
      <c r="S8102" s="1"/>
      <c r="T8102" s="1" t="s">
        <v>5646</v>
      </c>
      <c r="U8102" s="1" t="s">
        <v>90</v>
      </c>
      <c r="V8102" t="s">
        <v>29</v>
      </c>
      <c r="W8102"/>
      <c r="X8102" t="s">
        <v>30</v>
      </c>
    </row>
    <row r="8103" spans="2:24">
      <c r="B8103" s="2" t="s">
        <v>12842</v>
      </c>
      <c r="C8103" s="1">
        <v>9431885985</v>
      </c>
      <c r="D8103" s="1"/>
      <c r="E8103" s="1"/>
      <c r="F8103" s="1"/>
      <c r="G8103" s="1" t="s">
        <v>230</v>
      </c>
      <c r="H8103" s="1" t="s">
        <v>695</v>
      </c>
      <c r="I8103"/>
      <c r="J8103"/>
      <c r="K8103"/>
      <c r="L8103"/>
      <c r="M8103"/>
      <c r="N8103"/>
      <c r="O8103"/>
      <c r="Q8103" t="s">
        <v>25</v>
      </c>
      <c r="R8103" s="1" t="s">
        <v>12843</v>
      </c>
      <c r="S8103" s="1"/>
      <c r="T8103" s="1" t="s">
        <v>2256</v>
      </c>
      <c r="U8103" s="1" t="s">
        <v>284</v>
      </c>
      <c r="V8103" t="s">
        <v>29</v>
      </c>
      <c r="W8103"/>
      <c r="X8103" t="s">
        <v>30</v>
      </c>
    </row>
    <row r="8104" spans="2:24">
      <c r="B8104" s="2" t="s">
        <v>12844</v>
      </c>
      <c r="C8104" s="1">
        <v>9624321996</v>
      </c>
      <c r="D8104" s="1"/>
      <c r="E8104" s="1"/>
      <c r="F8104" s="1"/>
      <c r="G8104" s="1" t="s">
        <v>230</v>
      </c>
      <c r="H8104" s="1" t="s">
        <v>46</v>
      </c>
      <c r="I8104"/>
      <c r="J8104"/>
      <c r="K8104"/>
      <c r="L8104"/>
      <c r="M8104"/>
      <c r="N8104"/>
      <c r="O8104"/>
      <c r="Q8104" t="s">
        <v>25</v>
      </c>
      <c r="R8104" s="1" t="s">
        <v>12845</v>
      </c>
      <c r="S8104" s="1"/>
      <c r="T8104" s="1" t="s">
        <v>118</v>
      </c>
      <c r="U8104" s="1" t="s">
        <v>116</v>
      </c>
      <c r="V8104" t="s">
        <v>29</v>
      </c>
      <c r="W8104"/>
      <c r="X8104" t="s">
        <v>30</v>
      </c>
    </row>
    <row r="8105" spans="2:24">
      <c r="B8105" s="2" t="s">
        <v>12846</v>
      </c>
      <c r="C8105" s="1">
        <v>8849283487</v>
      </c>
      <c r="D8105" s="1"/>
      <c r="E8105" s="1"/>
      <c r="F8105" s="1"/>
      <c r="G8105" s="1" t="s">
        <v>146</v>
      </c>
      <c r="H8105" s="1" t="s">
        <v>247</v>
      </c>
      <c r="I8105"/>
      <c r="J8105"/>
      <c r="K8105"/>
      <c r="L8105"/>
      <c r="M8105"/>
      <c r="N8105"/>
      <c r="O8105"/>
      <c r="Q8105" t="s">
        <v>25</v>
      </c>
      <c r="R8105" s="1" t="s">
        <v>12847</v>
      </c>
      <c r="S8105" s="1"/>
      <c r="T8105" s="1" t="s">
        <v>115</v>
      </c>
      <c r="U8105" s="1" t="s">
        <v>116</v>
      </c>
      <c r="V8105" t="s">
        <v>29</v>
      </c>
      <c r="W8105"/>
      <c r="X8105" t="s">
        <v>30</v>
      </c>
    </row>
    <row r="8106" spans="2:24">
      <c r="B8106" s="2" t="s">
        <v>12848</v>
      </c>
      <c r="C8106" s="1">
        <v>7000051120</v>
      </c>
      <c r="D8106" s="1"/>
      <c r="E8106" s="1"/>
      <c r="F8106" s="1"/>
      <c r="G8106" s="1" t="s">
        <v>146</v>
      </c>
      <c r="H8106" s="1" t="s">
        <v>331</v>
      </c>
      <c r="I8106"/>
      <c r="J8106"/>
      <c r="K8106"/>
      <c r="L8106"/>
      <c r="M8106"/>
      <c r="N8106"/>
      <c r="O8106"/>
      <c r="Q8106" t="s">
        <v>25</v>
      </c>
      <c r="R8106" s="1" t="s">
        <v>12849</v>
      </c>
      <c r="S8106" s="1"/>
      <c r="T8106" s="1" t="s">
        <v>12850</v>
      </c>
      <c r="U8106" s="1" t="s">
        <v>105</v>
      </c>
      <c r="V8106" t="s">
        <v>29</v>
      </c>
      <c r="W8106"/>
      <c r="X8106" t="s">
        <v>30</v>
      </c>
    </row>
    <row r="8107" spans="2:24">
      <c r="B8107" s="2" t="s">
        <v>12851</v>
      </c>
      <c r="C8107" s="1">
        <v>9895050198</v>
      </c>
      <c r="D8107" s="1"/>
      <c r="E8107" s="1"/>
      <c r="F8107" s="1"/>
      <c r="G8107" s="1" t="s">
        <v>146</v>
      </c>
      <c r="H8107" s="1" t="s">
        <v>695</v>
      </c>
      <c r="I8107"/>
      <c r="J8107"/>
      <c r="K8107"/>
      <c r="L8107"/>
      <c r="M8107"/>
      <c r="N8107"/>
      <c r="O8107"/>
      <c r="Q8107" t="s">
        <v>25</v>
      </c>
      <c r="R8107" s="1" t="s">
        <v>12852</v>
      </c>
      <c r="S8107" s="1"/>
      <c r="T8107" s="1" t="s">
        <v>59</v>
      </c>
      <c r="U8107" s="1" t="s">
        <v>60</v>
      </c>
      <c r="V8107" t="s">
        <v>29</v>
      </c>
      <c r="W8107"/>
      <c r="X8107" t="s">
        <v>30</v>
      </c>
    </row>
    <row r="8108" spans="2:24">
      <c r="B8108" s="2" t="s">
        <v>12853</v>
      </c>
      <c r="C8108" s="1">
        <v>9810326991</v>
      </c>
      <c r="D8108" s="1"/>
      <c r="E8108" s="1"/>
      <c r="F8108" s="1"/>
      <c r="G8108" s="1" t="s">
        <v>230</v>
      </c>
      <c r="H8108" s="1" t="s">
        <v>57</v>
      </c>
      <c r="I8108"/>
      <c r="J8108"/>
      <c r="K8108"/>
      <c r="L8108"/>
      <c r="M8108"/>
      <c r="N8108"/>
      <c r="O8108"/>
      <c r="Q8108" t="s">
        <v>25</v>
      </c>
      <c r="R8108" s="1" t="s">
        <v>12854</v>
      </c>
      <c r="S8108" s="1"/>
      <c r="T8108" s="1" t="s">
        <v>12855</v>
      </c>
      <c r="U8108" s="1" t="s">
        <v>105</v>
      </c>
      <c r="V8108" t="s">
        <v>29</v>
      </c>
      <c r="W8108"/>
      <c r="X8108" t="s">
        <v>30</v>
      </c>
    </row>
    <row r="8109" spans="2:24">
      <c r="B8109" s="2" t="s">
        <v>12856</v>
      </c>
      <c r="C8109" s="1">
        <v>9404049050</v>
      </c>
      <c r="D8109" s="1"/>
      <c r="E8109" s="1"/>
      <c r="F8109" s="1"/>
      <c r="G8109" s="1" t="s">
        <v>146</v>
      </c>
      <c r="H8109" s="1" t="s">
        <v>247</v>
      </c>
      <c r="I8109"/>
      <c r="J8109"/>
      <c r="K8109"/>
      <c r="L8109"/>
      <c r="M8109"/>
      <c r="N8109"/>
      <c r="O8109"/>
      <c r="Q8109" t="s">
        <v>25</v>
      </c>
      <c r="R8109" s="1" t="s">
        <v>12857</v>
      </c>
      <c r="S8109" s="1"/>
      <c r="T8109" s="1" t="s">
        <v>480</v>
      </c>
      <c r="U8109" s="1" t="s">
        <v>33</v>
      </c>
      <c r="V8109" t="s">
        <v>29</v>
      </c>
      <c r="W8109"/>
      <c r="X8109" t="s">
        <v>30</v>
      </c>
    </row>
    <row r="8110" spans="2:24">
      <c r="B8110" s="2" t="s">
        <v>12858</v>
      </c>
      <c r="C8110" s="1">
        <v>8008436906</v>
      </c>
      <c r="D8110" s="1"/>
      <c r="E8110" s="1"/>
      <c r="F8110" s="1"/>
      <c r="G8110" s="1" t="s">
        <v>45</v>
      </c>
      <c r="H8110" s="1" t="s">
        <v>331</v>
      </c>
      <c r="I8110"/>
      <c r="J8110"/>
      <c r="K8110"/>
      <c r="L8110"/>
      <c r="M8110"/>
      <c r="N8110"/>
      <c r="O8110"/>
      <c r="Q8110" t="s">
        <v>25</v>
      </c>
      <c r="R8110" s="1" t="s">
        <v>12859</v>
      </c>
      <c r="S8110" s="1"/>
      <c r="T8110" s="1" t="s">
        <v>2064</v>
      </c>
      <c r="U8110" s="1" t="s">
        <v>102</v>
      </c>
      <c r="V8110" t="s">
        <v>29</v>
      </c>
      <c r="W8110"/>
      <c r="X8110" t="s">
        <v>30</v>
      </c>
    </row>
    <row r="8111" spans="2:24">
      <c r="B8111" s="2" t="s">
        <v>12860</v>
      </c>
      <c r="C8111" s="1">
        <v>9980780840</v>
      </c>
      <c r="D8111" s="1"/>
      <c r="E8111" s="1"/>
      <c r="F8111" s="1"/>
      <c r="G8111" s="1" t="s">
        <v>5652</v>
      </c>
      <c r="H8111" s="1" t="s">
        <v>331</v>
      </c>
      <c r="I8111"/>
      <c r="J8111"/>
      <c r="K8111"/>
      <c r="L8111"/>
      <c r="M8111"/>
      <c r="N8111"/>
      <c r="O8111"/>
      <c r="Q8111" t="s">
        <v>25</v>
      </c>
      <c r="R8111" s="1" t="s">
        <v>12861</v>
      </c>
      <c r="S8111" s="1"/>
      <c r="T8111" s="1" t="s">
        <v>631</v>
      </c>
      <c r="U8111" s="1" t="s">
        <v>102</v>
      </c>
      <c r="V8111" t="s">
        <v>29</v>
      </c>
      <c r="W8111"/>
      <c r="X8111" t="s">
        <v>30</v>
      </c>
    </row>
    <row r="8112" spans="2:24">
      <c r="B8112" s="2" t="s">
        <v>12862</v>
      </c>
      <c r="C8112" s="1">
        <v>7383940421</v>
      </c>
      <c r="D8112" s="1"/>
      <c r="E8112" s="1"/>
      <c r="F8112" s="1"/>
      <c r="G8112" s="1" t="s">
        <v>146</v>
      </c>
      <c r="H8112" s="1" t="s">
        <v>331</v>
      </c>
      <c r="I8112"/>
      <c r="J8112"/>
      <c r="K8112"/>
      <c r="L8112"/>
      <c r="M8112"/>
      <c r="N8112"/>
      <c r="O8112"/>
      <c r="Q8112" t="s">
        <v>25</v>
      </c>
      <c r="R8112" s="1" t="s">
        <v>12863</v>
      </c>
      <c r="S8112" s="1"/>
      <c r="T8112" s="1" t="s">
        <v>303</v>
      </c>
      <c r="U8112" s="1" t="s">
        <v>116</v>
      </c>
      <c r="V8112" t="s">
        <v>29</v>
      </c>
      <c r="W8112"/>
      <c r="X8112" t="s">
        <v>30</v>
      </c>
    </row>
    <row r="8113" spans="2:24">
      <c r="B8113" s="2" t="s">
        <v>12864</v>
      </c>
      <c r="C8113" s="1">
        <v>9029114620</v>
      </c>
      <c r="D8113" s="1"/>
      <c r="E8113" s="1"/>
      <c r="F8113" s="1"/>
      <c r="G8113" s="1" t="s">
        <v>146</v>
      </c>
      <c r="H8113" s="1" t="s">
        <v>331</v>
      </c>
      <c r="I8113"/>
      <c r="J8113"/>
      <c r="K8113"/>
      <c r="L8113"/>
      <c r="M8113"/>
      <c r="N8113"/>
      <c r="O8113"/>
      <c r="Q8113" t="s">
        <v>25</v>
      </c>
      <c r="R8113" s="1" t="s">
        <v>12865</v>
      </c>
      <c r="S8113" s="1"/>
      <c r="T8113" s="1" t="s">
        <v>1734</v>
      </c>
      <c r="U8113" s="1" t="s">
        <v>33</v>
      </c>
      <c r="V8113" t="s">
        <v>29</v>
      </c>
      <c r="W8113"/>
      <c r="X8113" t="s">
        <v>30</v>
      </c>
    </row>
    <row r="8114" spans="2:24">
      <c r="B8114" s="2" t="s">
        <v>12866</v>
      </c>
      <c r="C8114" s="1">
        <v>9909456542</v>
      </c>
      <c r="D8114" s="1"/>
      <c r="E8114" s="1"/>
      <c r="F8114" s="1"/>
      <c r="G8114" s="1" t="s">
        <v>146</v>
      </c>
      <c r="H8114" s="1" t="s">
        <v>331</v>
      </c>
      <c r="I8114"/>
      <c r="J8114"/>
      <c r="K8114"/>
      <c r="L8114"/>
      <c r="M8114"/>
      <c r="N8114"/>
      <c r="O8114"/>
      <c r="Q8114" t="s">
        <v>25</v>
      </c>
      <c r="R8114" s="1" t="s">
        <v>12867</v>
      </c>
      <c r="S8114" s="1"/>
      <c r="T8114" s="1" t="s">
        <v>12631</v>
      </c>
      <c r="U8114" s="1" t="s">
        <v>116</v>
      </c>
      <c r="V8114" t="s">
        <v>29</v>
      </c>
      <c r="W8114"/>
      <c r="X8114" t="s">
        <v>30</v>
      </c>
    </row>
    <row r="8115" spans="2:24">
      <c r="B8115" s="2" t="s">
        <v>12868</v>
      </c>
      <c r="C8115" s="1">
        <v>9764696022</v>
      </c>
      <c r="D8115" s="1"/>
      <c r="E8115" s="1"/>
      <c r="F8115" s="1"/>
      <c r="G8115" s="1" t="s">
        <v>146</v>
      </c>
      <c r="H8115" s="1" t="s">
        <v>331</v>
      </c>
      <c r="I8115"/>
      <c r="J8115"/>
      <c r="K8115"/>
      <c r="L8115"/>
      <c r="M8115"/>
      <c r="N8115"/>
      <c r="O8115"/>
      <c r="Q8115" t="s">
        <v>25</v>
      </c>
      <c r="R8115" s="1" t="s">
        <v>12869</v>
      </c>
      <c r="S8115" s="1"/>
      <c r="T8115" s="1" t="s">
        <v>2999</v>
      </c>
      <c r="U8115" s="1" t="s">
        <v>33</v>
      </c>
      <c r="V8115" t="s">
        <v>29</v>
      </c>
      <c r="W8115"/>
      <c r="X8115" t="s">
        <v>30</v>
      </c>
    </row>
    <row r="8116" spans="2:24">
      <c r="B8116" s="2" t="s">
        <v>12870</v>
      </c>
      <c r="C8116" s="1">
        <v>9013952826</v>
      </c>
      <c r="D8116" s="1"/>
      <c r="E8116" s="1"/>
      <c r="F8116" s="1"/>
      <c r="G8116" s="1" t="s">
        <v>1942</v>
      </c>
      <c r="H8116" s="1" t="s">
        <v>7328</v>
      </c>
      <c r="I8116"/>
      <c r="J8116"/>
      <c r="K8116"/>
      <c r="L8116"/>
      <c r="M8116"/>
      <c r="N8116"/>
      <c r="O8116"/>
      <c r="Q8116" t="s">
        <v>25</v>
      </c>
      <c r="R8116" s="1"/>
      <c r="S8116" s="1"/>
      <c r="T8116" s="1" t="s">
        <v>232</v>
      </c>
      <c r="U8116" s="1" t="s">
        <v>78</v>
      </c>
      <c r="V8116" t="s">
        <v>29</v>
      </c>
      <c r="W8116"/>
      <c r="X8116" t="s">
        <v>30</v>
      </c>
    </row>
    <row r="8117" spans="2:24">
      <c r="B8117" s="2" t="s">
        <v>12871</v>
      </c>
      <c r="C8117" s="1">
        <v>9637209536</v>
      </c>
      <c r="D8117" s="1"/>
      <c r="E8117" s="1"/>
      <c r="F8117" s="1"/>
      <c r="G8117" s="1" t="s">
        <v>45</v>
      </c>
      <c r="H8117" s="1" t="s">
        <v>46</v>
      </c>
      <c r="I8117"/>
      <c r="J8117"/>
      <c r="K8117"/>
      <c r="L8117"/>
      <c r="M8117"/>
      <c r="N8117"/>
      <c r="O8117"/>
      <c r="Q8117" t="s">
        <v>25</v>
      </c>
      <c r="R8117" s="1" t="s">
        <v>12872</v>
      </c>
      <c r="S8117" s="1"/>
      <c r="T8117" s="1" t="s">
        <v>211</v>
      </c>
      <c r="U8117" s="1" t="s">
        <v>33</v>
      </c>
      <c r="V8117" t="s">
        <v>29</v>
      </c>
      <c r="W8117"/>
      <c r="X8117" t="s">
        <v>30</v>
      </c>
    </row>
    <row r="8118" spans="2:24">
      <c r="B8118" s="2" t="s">
        <v>12873</v>
      </c>
      <c r="C8118" s="1">
        <v>9999907527</v>
      </c>
      <c r="D8118" s="1"/>
      <c r="E8118" s="1"/>
      <c r="F8118" s="1"/>
      <c r="G8118" s="1" t="s">
        <v>230</v>
      </c>
      <c r="H8118" s="1" t="s">
        <v>57</v>
      </c>
      <c r="I8118"/>
      <c r="J8118"/>
      <c r="K8118"/>
      <c r="L8118"/>
      <c r="M8118"/>
      <c r="N8118"/>
      <c r="O8118"/>
      <c r="Q8118" t="s">
        <v>25</v>
      </c>
      <c r="R8118" s="1" t="s">
        <v>12874</v>
      </c>
      <c r="S8118" s="1"/>
      <c r="T8118" s="1" t="s">
        <v>73</v>
      </c>
      <c r="U8118" s="1" t="s">
        <v>53</v>
      </c>
      <c r="V8118" t="s">
        <v>29</v>
      </c>
      <c r="W8118"/>
      <c r="X8118" t="s">
        <v>30</v>
      </c>
    </row>
    <row r="8119" spans="2:24">
      <c r="B8119" s="2" t="s">
        <v>12875</v>
      </c>
      <c r="C8119" s="1">
        <v>7827363170</v>
      </c>
      <c r="D8119" s="1"/>
      <c r="E8119" s="1"/>
      <c r="F8119" s="1"/>
      <c r="G8119" s="1" t="s">
        <v>230</v>
      </c>
      <c r="H8119" s="1" t="s">
        <v>46</v>
      </c>
      <c r="I8119"/>
      <c r="J8119"/>
      <c r="K8119"/>
      <c r="L8119"/>
      <c r="M8119"/>
      <c r="N8119"/>
      <c r="O8119"/>
      <c r="Q8119" t="s">
        <v>25</v>
      </c>
      <c r="R8119" s="1" t="s">
        <v>12876</v>
      </c>
      <c r="S8119" s="1"/>
      <c r="T8119" s="1" t="s">
        <v>39</v>
      </c>
      <c r="U8119" s="1" t="s">
        <v>28</v>
      </c>
      <c r="V8119" t="s">
        <v>29</v>
      </c>
      <c r="W8119"/>
      <c r="X8119" t="s">
        <v>30</v>
      </c>
    </row>
    <row r="8120" spans="2:24">
      <c r="B8120" s="2" t="s">
        <v>12877</v>
      </c>
      <c r="C8120" s="1">
        <v>9954790814</v>
      </c>
      <c r="D8120" s="1"/>
      <c r="E8120" s="1"/>
      <c r="F8120" s="1"/>
      <c r="G8120" s="1" t="s">
        <v>230</v>
      </c>
      <c r="H8120" s="1" t="s">
        <v>46</v>
      </c>
      <c r="I8120"/>
      <c r="J8120"/>
      <c r="K8120"/>
      <c r="L8120"/>
      <c r="M8120"/>
      <c r="N8120"/>
      <c r="O8120"/>
      <c r="Q8120" t="s">
        <v>25</v>
      </c>
      <c r="R8120" s="1" t="s">
        <v>12878</v>
      </c>
      <c r="S8120" s="1"/>
      <c r="T8120" s="1" t="s">
        <v>12879</v>
      </c>
      <c r="U8120" s="1" t="s">
        <v>37</v>
      </c>
      <c r="V8120" t="s">
        <v>29</v>
      </c>
      <c r="W8120"/>
      <c r="X8120" t="s">
        <v>30</v>
      </c>
    </row>
    <row r="8121" spans="2:24">
      <c r="B8121" s="2" t="s">
        <v>12880</v>
      </c>
      <c r="C8121" s="1">
        <v>9873249255</v>
      </c>
      <c r="D8121" s="1"/>
      <c r="E8121" s="1"/>
      <c r="F8121" s="1"/>
      <c r="G8121" s="1" t="s">
        <v>915</v>
      </c>
      <c r="H8121" s="1" t="s">
        <v>46</v>
      </c>
      <c r="I8121"/>
      <c r="J8121"/>
      <c r="K8121"/>
      <c r="L8121"/>
      <c r="M8121"/>
      <c r="N8121"/>
      <c r="O8121"/>
      <c r="Q8121" t="s">
        <v>25</v>
      </c>
      <c r="R8121" s="1" t="s">
        <v>12881</v>
      </c>
      <c r="S8121" s="1"/>
      <c r="T8121" s="1" t="s">
        <v>39</v>
      </c>
      <c r="U8121" s="1" t="s">
        <v>28</v>
      </c>
      <c r="V8121" t="s">
        <v>29</v>
      </c>
      <c r="W8121"/>
      <c r="X8121" t="s">
        <v>30</v>
      </c>
    </row>
    <row r="8122" spans="2:24">
      <c r="B8122" s="2" t="s">
        <v>12882</v>
      </c>
      <c r="C8122" s="1">
        <v>9631108384</v>
      </c>
      <c r="D8122" s="1"/>
      <c r="E8122" s="1"/>
      <c r="F8122" s="1"/>
      <c r="G8122" s="1" t="s">
        <v>146</v>
      </c>
      <c r="H8122" s="1" t="s">
        <v>1268</v>
      </c>
      <c r="I8122"/>
      <c r="J8122"/>
      <c r="K8122"/>
      <c r="L8122"/>
      <c r="M8122"/>
      <c r="N8122"/>
      <c r="O8122"/>
      <c r="Q8122" t="s">
        <v>25</v>
      </c>
      <c r="R8122" s="1" t="s">
        <v>12883</v>
      </c>
      <c r="S8122" s="1"/>
      <c r="T8122" s="1" t="s">
        <v>283</v>
      </c>
      <c r="U8122" s="1" t="s">
        <v>284</v>
      </c>
      <c r="V8122" t="s">
        <v>29</v>
      </c>
      <c r="W8122"/>
      <c r="X8122" t="s">
        <v>30</v>
      </c>
    </row>
    <row r="8123" spans="2:24">
      <c r="B8123" s="2" t="s">
        <v>12884</v>
      </c>
      <c r="C8123" s="1">
        <v>6386584519</v>
      </c>
      <c r="D8123" s="1"/>
      <c r="E8123" s="1"/>
      <c r="F8123" s="1"/>
      <c r="G8123" s="1" t="s">
        <v>146</v>
      </c>
      <c r="H8123" s="1" t="s">
        <v>331</v>
      </c>
      <c r="I8123"/>
      <c r="J8123"/>
      <c r="K8123"/>
      <c r="L8123"/>
      <c r="M8123"/>
      <c r="N8123"/>
      <c r="O8123"/>
      <c r="Q8123" t="s">
        <v>25</v>
      </c>
      <c r="R8123" s="1" t="s">
        <v>12885</v>
      </c>
      <c r="S8123" s="1"/>
      <c r="T8123" s="1" t="s">
        <v>551</v>
      </c>
      <c r="U8123" s="1" t="s">
        <v>28</v>
      </c>
      <c r="V8123" t="s">
        <v>29</v>
      </c>
      <c r="W8123"/>
      <c r="X8123" t="s">
        <v>30</v>
      </c>
    </row>
    <row r="8124" spans="2:24">
      <c r="B8124" s="2" t="s">
        <v>12886</v>
      </c>
      <c r="C8124" s="1">
        <v>9690523812</v>
      </c>
      <c r="D8124" s="1"/>
      <c r="E8124" s="1"/>
      <c r="F8124" s="1"/>
      <c r="G8124" s="1" t="s">
        <v>146</v>
      </c>
      <c r="H8124" s="1" t="s">
        <v>247</v>
      </c>
      <c r="I8124"/>
      <c r="J8124"/>
      <c r="K8124"/>
      <c r="L8124"/>
      <c r="M8124"/>
      <c r="N8124"/>
      <c r="O8124"/>
      <c r="Q8124" t="s">
        <v>25</v>
      </c>
      <c r="R8124" s="1" t="s">
        <v>12887</v>
      </c>
      <c r="S8124" s="1"/>
      <c r="T8124" s="1" t="s">
        <v>12888</v>
      </c>
      <c r="U8124" s="1" t="s">
        <v>28</v>
      </c>
      <c r="V8124" t="s">
        <v>29</v>
      </c>
      <c r="W8124"/>
      <c r="X8124" t="s">
        <v>30</v>
      </c>
    </row>
    <row r="8125" spans="2:24">
      <c r="B8125" s="2" t="s">
        <v>12889</v>
      </c>
      <c r="C8125" s="1">
        <v>9926895875</v>
      </c>
      <c r="D8125" s="1"/>
      <c r="E8125" s="1"/>
      <c r="F8125" s="1"/>
      <c r="G8125" s="1" t="s">
        <v>915</v>
      </c>
      <c r="H8125" s="1" t="s">
        <v>331</v>
      </c>
      <c r="I8125"/>
      <c r="J8125"/>
      <c r="K8125"/>
      <c r="L8125"/>
      <c r="M8125"/>
      <c r="N8125"/>
      <c r="O8125"/>
      <c r="Q8125" t="s">
        <v>25</v>
      </c>
      <c r="R8125" s="1" t="s">
        <v>12890</v>
      </c>
      <c r="S8125" s="1"/>
      <c r="T8125" s="1" t="s">
        <v>516</v>
      </c>
      <c r="U8125" s="1" t="s">
        <v>105</v>
      </c>
      <c r="V8125" t="s">
        <v>29</v>
      </c>
      <c r="W8125"/>
      <c r="X8125" t="s">
        <v>30</v>
      </c>
    </row>
    <row r="8126" spans="2:24">
      <c r="B8126" s="2" t="s">
        <v>12891</v>
      </c>
      <c r="C8126" s="1">
        <v>9449614634</v>
      </c>
      <c r="D8126" s="1"/>
      <c r="E8126" s="1"/>
      <c r="F8126" s="1"/>
      <c r="G8126" s="1" t="s">
        <v>146</v>
      </c>
      <c r="H8126" s="1" t="s">
        <v>247</v>
      </c>
      <c r="I8126"/>
      <c r="J8126"/>
      <c r="K8126"/>
      <c r="L8126"/>
      <c r="M8126"/>
      <c r="N8126"/>
      <c r="O8126"/>
      <c r="Q8126" t="s">
        <v>25</v>
      </c>
      <c r="R8126" s="1" t="s">
        <v>12892</v>
      </c>
      <c r="S8126" s="1"/>
      <c r="T8126" s="1" t="s">
        <v>1564</v>
      </c>
      <c r="U8126" s="1" t="s">
        <v>102</v>
      </c>
      <c r="V8126" t="s">
        <v>29</v>
      </c>
      <c r="W8126"/>
      <c r="X8126" t="s">
        <v>30</v>
      </c>
    </row>
    <row r="8127" spans="2:24">
      <c r="B8127" s="2" t="s">
        <v>12893</v>
      </c>
      <c r="C8127" s="1">
        <v>8800143003</v>
      </c>
      <c r="D8127" s="1"/>
      <c r="E8127" s="1"/>
      <c r="F8127" s="1"/>
      <c r="G8127" s="1" t="s">
        <v>45</v>
      </c>
      <c r="H8127" s="1" t="s">
        <v>46</v>
      </c>
      <c r="I8127"/>
      <c r="J8127"/>
      <c r="K8127"/>
      <c r="L8127"/>
      <c r="M8127"/>
      <c r="N8127"/>
      <c r="O8127"/>
      <c r="Q8127" t="s">
        <v>25</v>
      </c>
      <c r="R8127" s="1" t="s">
        <v>12894</v>
      </c>
      <c r="S8127" s="1"/>
      <c r="T8127" s="1" t="s">
        <v>39</v>
      </c>
      <c r="U8127" s="1" t="s">
        <v>28</v>
      </c>
      <c r="V8127" t="s">
        <v>29</v>
      </c>
      <c r="W8127"/>
      <c r="X8127" t="s">
        <v>30</v>
      </c>
    </row>
    <row r="8128" spans="2:24">
      <c r="B8128" s="2" t="s">
        <v>12895</v>
      </c>
      <c r="C8128" s="1">
        <v>9811964400</v>
      </c>
      <c r="D8128" s="1"/>
      <c r="E8128" s="1"/>
      <c r="F8128" s="1"/>
      <c r="G8128" s="1" t="s">
        <v>230</v>
      </c>
      <c r="H8128" s="1" t="s">
        <v>46</v>
      </c>
      <c r="I8128"/>
      <c r="J8128"/>
      <c r="K8128"/>
      <c r="L8128"/>
      <c r="M8128"/>
      <c r="N8128"/>
      <c r="O8128"/>
      <c r="Q8128" t="s">
        <v>25</v>
      </c>
      <c r="R8128" s="1" t="s">
        <v>12896</v>
      </c>
      <c r="S8128" s="1"/>
      <c r="T8128" s="1" t="s">
        <v>660</v>
      </c>
      <c r="U8128" s="1" t="s">
        <v>53</v>
      </c>
      <c r="V8128" t="s">
        <v>29</v>
      </c>
      <c r="W8128"/>
      <c r="X8128" t="s">
        <v>30</v>
      </c>
    </row>
    <row r="8129" spans="2:24">
      <c r="B8129" s="2" t="s">
        <v>12897</v>
      </c>
      <c r="C8129" s="1">
        <v>7359170325</v>
      </c>
      <c r="D8129" s="1"/>
      <c r="E8129" s="1"/>
      <c r="F8129" s="1"/>
      <c r="G8129" s="1" t="s">
        <v>146</v>
      </c>
      <c r="H8129" s="1" t="s">
        <v>247</v>
      </c>
      <c r="I8129"/>
      <c r="J8129"/>
      <c r="K8129"/>
      <c r="L8129"/>
      <c r="M8129"/>
      <c r="N8129"/>
      <c r="O8129"/>
      <c r="Q8129" t="s">
        <v>25</v>
      </c>
      <c r="R8129" s="1" t="s">
        <v>12898</v>
      </c>
      <c r="S8129" s="1"/>
      <c r="T8129" s="1" t="s">
        <v>12631</v>
      </c>
      <c r="U8129" s="1" t="s">
        <v>116</v>
      </c>
      <c r="V8129" t="s">
        <v>29</v>
      </c>
      <c r="W8129"/>
      <c r="X8129" t="s">
        <v>30</v>
      </c>
    </row>
    <row r="8130" spans="2:24">
      <c r="B8130" s="2" t="s">
        <v>12899</v>
      </c>
      <c r="C8130" s="1">
        <v>7583000883</v>
      </c>
      <c r="D8130" s="1"/>
      <c r="E8130" s="1"/>
      <c r="F8130" s="1"/>
      <c r="G8130" s="1" t="s">
        <v>146</v>
      </c>
      <c r="H8130" s="1" t="s">
        <v>331</v>
      </c>
      <c r="I8130"/>
      <c r="J8130"/>
      <c r="K8130"/>
      <c r="L8130"/>
      <c r="M8130"/>
      <c r="N8130"/>
      <c r="O8130"/>
      <c r="Q8130" t="s">
        <v>25</v>
      </c>
      <c r="R8130" s="1" t="s">
        <v>12900</v>
      </c>
      <c r="S8130" s="1"/>
      <c r="T8130" s="1" t="s">
        <v>3862</v>
      </c>
      <c r="U8130" s="1" t="s">
        <v>105</v>
      </c>
      <c r="V8130" t="s">
        <v>29</v>
      </c>
      <c r="W8130"/>
      <c r="X8130" t="s">
        <v>30</v>
      </c>
    </row>
    <row r="8131" spans="2:24">
      <c r="B8131" s="2" t="s">
        <v>12901</v>
      </c>
      <c r="C8131" s="1">
        <v>9967818273</v>
      </c>
      <c r="D8131" s="1"/>
      <c r="E8131" s="1"/>
      <c r="F8131" s="1"/>
      <c r="G8131" s="1" t="s">
        <v>146</v>
      </c>
      <c r="H8131" s="1" t="s">
        <v>331</v>
      </c>
      <c r="I8131"/>
      <c r="J8131"/>
      <c r="K8131"/>
      <c r="L8131"/>
      <c r="M8131"/>
      <c r="N8131"/>
      <c r="O8131"/>
      <c r="Q8131" t="s">
        <v>25</v>
      </c>
      <c r="R8131" s="1" t="s">
        <v>12902</v>
      </c>
      <c r="S8131" s="1"/>
      <c r="T8131" s="1" t="s">
        <v>2999</v>
      </c>
      <c r="U8131" s="1" t="s">
        <v>33</v>
      </c>
      <c r="V8131" t="s">
        <v>29</v>
      </c>
      <c r="W8131"/>
      <c r="X8131" t="s">
        <v>30</v>
      </c>
    </row>
    <row r="8132" spans="2:24">
      <c r="B8132" s="2" t="s">
        <v>12903</v>
      </c>
      <c r="C8132" s="1">
        <v>9943630346</v>
      </c>
      <c r="D8132" s="1"/>
      <c r="E8132" s="1"/>
      <c r="F8132" s="1"/>
      <c r="G8132" s="1" t="s">
        <v>2849</v>
      </c>
      <c r="H8132" s="1" t="s">
        <v>46</v>
      </c>
      <c r="I8132"/>
      <c r="J8132"/>
      <c r="K8132"/>
      <c r="L8132"/>
      <c r="M8132"/>
      <c r="N8132"/>
      <c r="O8132"/>
      <c r="Q8132" t="s">
        <v>25</v>
      </c>
      <c r="R8132" s="1" t="s">
        <v>12904</v>
      </c>
      <c r="S8132" s="1"/>
      <c r="T8132" s="1" t="s">
        <v>423</v>
      </c>
      <c r="U8132" s="1" t="s">
        <v>28</v>
      </c>
      <c r="V8132" t="s">
        <v>29</v>
      </c>
      <c r="W8132"/>
      <c r="X8132" t="s">
        <v>30</v>
      </c>
    </row>
    <row r="8133" spans="2:24">
      <c r="B8133" s="2" t="s">
        <v>12905</v>
      </c>
      <c r="C8133" s="1">
        <v>7373031717</v>
      </c>
      <c r="D8133" s="1"/>
      <c r="E8133" s="1"/>
      <c r="F8133" s="1"/>
      <c r="G8133" s="1" t="s">
        <v>45</v>
      </c>
      <c r="H8133" s="1" t="s">
        <v>331</v>
      </c>
      <c r="I8133"/>
      <c r="J8133"/>
      <c r="K8133"/>
      <c r="L8133"/>
      <c r="M8133"/>
      <c r="N8133"/>
      <c r="O8133"/>
      <c r="Q8133" t="s">
        <v>25</v>
      </c>
      <c r="R8133" s="1" t="s">
        <v>12906</v>
      </c>
      <c r="S8133" s="1"/>
      <c r="T8133" s="1" t="s">
        <v>73</v>
      </c>
      <c r="U8133" s="1" t="s">
        <v>53</v>
      </c>
      <c r="V8133" t="s">
        <v>29</v>
      </c>
      <c r="W8133"/>
      <c r="X8133" t="s">
        <v>30</v>
      </c>
    </row>
    <row r="8134" spans="2:24">
      <c r="B8134" s="2" t="s">
        <v>12907</v>
      </c>
      <c r="C8134" s="1">
        <v>9335897165</v>
      </c>
      <c r="D8134" s="1"/>
      <c r="E8134" s="1"/>
      <c r="F8134" s="1"/>
      <c r="G8134" s="1" t="s">
        <v>56</v>
      </c>
      <c r="H8134" s="1" t="s">
        <v>695</v>
      </c>
      <c r="I8134"/>
      <c r="J8134"/>
      <c r="K8134"/>
      <c r="L8134"/>
      <c r="M8134"/>
      <c r="N8134"/>
      <c r="O8134"/>
      <c r="Q8134" t="s">
        <v>25</v>
      </c>
      <c r="R8134" s="1" t="s">
        <v>12908</v>
      </c>
      <c r="S8134" s="1"/>
      <c r="T8134" s="1" t="s">
        <v>264</v>
      </c>
      <c r="U8134" s="1" t="s">
        <v>28</v>
      </c>
      <c r="V8134" t="s">
        <v>29</v>
      </c>
      <c r="W8134"/>
      <c r="X8134" t="s">
        <v>30</v>
      </c>
    </row>
    <row r="8135" spans="2:24">
      <c r="B8135" s="2" t="s">
        <v>12909</v>
      </c>
      <c r="C8135" s="1">
        <v>9823846333</v>
      </c>
      <c r="D8135" s="1"/>
      <c r="E8135" s="1"/>
      <c r="F8135" s="1"/>
      <c r="G8135" s="1" t="s">
        <v>146</v>
      </c>
      <c r="H8135" s="1" t="s">
        <v>331</v>
      </c>
      <c r="I8135"/>
      <c r="J8135"/>
      <c r="K8135"/>
      <c r="L8135"/>
      <c r="M8135"/>
      <c r="N8135"/>
      <c r="O8135"/>
      <c r="Q8135" t="s">
        <v>25</v>
      </c>
      <c r="R8135" s="1" t="s">
        <v>12910</v>
      </c>
      <c r="S8135" s="1"/>
      <c r="T8135" s="1" t="s">
        <v>2999</v>
      </c>
      <c r="U8135" s="1" t="s">
        <v>33</v>
      </c>
      <c r="V8135" t="s">
        <v>29</v>
      </c>
      <c r="W8135"/>
      <c r="X8135" t="s">
        <v>30</v>
      </c>
    </row>
    <row r="8136" spans="2:24">
      <c r="B8136" s="2" t="s">
        <v>12911</v>
      </c>
      <c r="C8136" s="1">
        <f>919888277366</f>
        <v>919888277366</v>
      </c>
      <c r="D8136" s="1"/>
      <c r="E8136" s="1"/>
      <c r="F8136" s="1"/>
      <c r="G8136" s="1" t="s">
        <v>45</v>
      </c>
      <c r="H8136" s="1" t="s">
        <v>46</v>
      </c>
      <c r="I8136"/>
      <c r="J8136"/>
      <c r="K8136"/>
      <c r="L8136"/>
      <c r="M8136"/>
      <c r="N8136"/>
      <c r="O8136"/>
      <c r="Q8136" t="s">
        <v>25</v>
      </c>
      <c r="R8136" s="1" t="s">
        <v>12912</v>
      </c>
      <c r="S8136" s="1"/>
      <c r="T8136" s="1" t="s">
        <v>2171</v>
      </c>
      <c r="U8136" s="1" t="s">
        <v>90</v>
      </c>
      <c r="V8136" t="s">
        <v>29</v>
      </c>
      <c r="W8136"/>
      <c r="X8136" t="s">
        <v>30</v>
      </c>
    </row>
    <row r="8137" spans="2:24">
      <c r="B8137" s="2" t="s">
        <v>12913</v>
      </c>
      <c r="C8137" s="1">
        <v>7021424393</v>
      </c>
      <c r="D8137" s="1"/>
      <c r="E8137" s="1"/>
      <c r="F8137" s="1"/>
      <c r="G8137" s="1" t="s">
        <v>146</v>
      </c>
      <c r="H8137" s="1" t="s">
        <v>331</v>
      </c>
      <c r="I8137"/>
      <c r="J8137"/>
      <c r="K8137"/>
      <c r="L8137"/>
      <c r="M8137"/>
      <c r="N8137"/>
      <c r="O8137"/>
      <c r="Q8137" t="s">
        <v>25</v>
      </c>
      <c r="R8137" s="1" t="s">
        <v>12914</v>
      </c>
      <c r="S8137" s="1"/>
      <c r="T8137" s="1" t="s">
        <v>660</v>
      </c>
      <c r="U8137" s="1" t="s">
        <v>53</v>
      </c>
      <c r="V8137" t="s">
        <v>29</v>
      </c>
      <c r="W8137"/>
      <c r="X8137" t="s">
        <v>30</v>
      </c>
    </row>
    <row r="8138" spans="2:24">
      <c r="B8138" s="2" t="s">
        <v>12915</v>
      </c>
      <c r="C8138" s="1">
        <v>9827486489</v>
      </c>
      <c r="D8138" s="1"/>
      <c r="E8138" s="1"/>
      <c r="F8138" s="1"/>
      <c r="G8138" s="1" t="s">
        <v>45</v>
      </c>
      <c r="H8138" s="1" t="s">
        <v>46</v>
      </c>
      <c r="I8138"/>
      <c r="J8138"/>
      <c r="K8138"/>
      <c r="L8138"/>
      <c r="M8138"/>
      <c r="N8138"/>
      <c r="O8138"/>
      <c r="Q8138" t="s">
        <v>25</v>
      </c>
      <c r="R8138" s="1" t="s">
        <v>12916</v>
      </c>
      <c r="S8138" s="1"/>
      <c r="T8138" s="1" t="s">
        <v>391</v>
      </c>
      <c r="U8138" s="1" t="s">
        <v>350</v>
      </c>
      <c r="V8138" t="s">
        <v>29</v>
      </c>
      <c r="W8138"/>
      <c r="X8138" t="s">
        <v>30</v>
      </c>
    </row>
    <row r="8139" spans="2:24">
      <c r="B8139" s="2" t="s">
        <v>12917</v>
      </c>
      <c r="C8139" s="1">
        <v>8010418080</v>
      </c>
      <c r="D8139" s="1"/>
      <c r="E8139" s="1"/>
      <c r="F8139" s="1"/>
      <c r="G8139" s="1" t="s">
        <v>2849</v>
      </c>
      <c r="H8139" s="1" t="s">
        <v>46</v>
      </c>
      <c r="I8139"/>
      <c r="J8139"/>
      <c r="K8139"/>
      <c r="L8139"/>
      <c r="M8139"/>
      <c r="N8139"/>
      <c r="O8139"/>
      <c r="Q8139" t="s">
        <v>25</v>
      </c>
      <c r="R8139" s="1" t="s">
        <v>12918</v>
      </c>
      <c r="S8139" s="1"/>
      <c r="T8139" s="1" t="s">
        <v>594</v>
      </c>
      <c r="U8139" s="1" t="s">
        <v>53</v>
      </c>
      <c r="V8139" t="s">
        <v>29</v>
      </c>
      <c r="W8139"/>
      <c r="X8139" t="s">
        <v>30</v>
      </c>
    </row>
    <row r="8140" spans="2:24">
      <c r="B8140" s="2" t="s">
        <v>12919</v>
      </c>
      <c r="C8140" s="1">
        <v>8007431045</v>
      </c>
      <c r="D8140" s="1"/>
      <c r="E8140" s="1"/>
      <c r="F8140" s="1"/>
      <c r="G8140" s="1" t="s">
        <v>146</v>
      </c>
      <c r="H8140" s="1" t="s">
        <v>331</v>
      </c>
      <c r="I8140"/>
      <c r="J8140"/>
      <c r="K8140"/>
      <c r="L8140"/>
      <c r="M8140"/>
      <c r="N8140"/>
      <c r="O8140"/>
      <c r="Q8140" t="s">
        <v>25</v>
      </c>
      <c r="R8140" s="1" t="s">
        <v>12920</v>
      </c>
      <c r="S8140" s="1"/>
      <c r="T8140" s="1" t="s">
        <v>1276</v>
      </c>
      <c r="U8140" s="1" t="s">
        <v>319</v>
      </c>
      <c r="V8140" t="s">
        <v>29</v>
      </c>
      <c r="W8140"/>
      <c r="X8140" t="s">
        <v>30</v>
      </c>
    </row>
    <row r="8141" spans="2:24">
      <c r="B8141" s="2" t="s">
        <v>12921</v>
      </c>
      <c r="C8141" s="1">
        <v>9724464084</v>
      </c>
      <c r="D8141" s="1"/>
      <c r="E8141" s="1"/>
      <c r="F8141" s="1"/>
      <c r="G8141" s="1" t="s">
        <v>915</v>
      </c>
      <c r="H8141" s="1" t="s">
        <v>46</v>
      </c>
      <c r="I8141"/>
      <c r="J8141"/>
      <c r="K8141"/>
      <c r="L8141"/>
      <c r="M8141"/>
      <c r="N8141"/>
      <c r="O8141"/>
      <c r="Q8141" t="s">
        <v>25</v>
      </c>
      <c r="R8141" s="1" t="s">
        <v>12922</v>
      </c>
      <c r="S8141" s="1"/>
      <c r="T8141" s="1" t="s">
        <v>255</v>
      </c>
      <c r="U8141" s="1" t="s">
        <v>116</v>
      </c>
      <c r="V8141" t="s">
        <v>29</v>
      </c>
      <c r="W8141"/>
      <c r="X8141" t="s">
        <v>30</v>
      </c>
    </row>
    <row r="8142" spans="2:24">
      <c r="B8142" s="2" t="s">
        <v>12923</v>
      </c>
      <c r="C8142" s="1">
        <v>7507771453</v>
      </c>
      <c r="D8142" s="1"/>
      <c r="E8142" s="1"/>
      <c r="F8142" s="1"/>
      <c r="G8142" s="1" t="s">
        <v>230</v>
      </c>
      <c r="H8142" s="1" t="s">
        <v>46</v>
      </c>
      <c r="I8142"/>
      <c r="J8142"/>
      <c r="K8142"/>
      <c r="L8142"/>
      <c r="M8142"/>
      <c r="N8142"/>
      <c r="O8142"/>
      <c r="Q8142" t="s">
        <v>25</v>
      </c>
      <c r="R8142" s="1" t="s">
        <v>12924</v>
      </c>
      <c r="S8142" s="1"/>
      <c r="T8142" s="1" t="s">
        <v>305</v>
      </c>
      <c r="U8142" s="1" t="s">
        <v>33</v>
      </c>
      <c r="V8142" t="s">
        <v>29</v>
      </c>
      <c r="W8142"/>
      <c r="X8142" t="s">
        <v>30</v>
      </c>
    </row>
    <row r="8143" spans="2:24">
      <c r="B8143" s="2" t="s">
        <v>12925</v>
      </c>
      <c r="C8143" s="1">
        <v>8559881316</v>
      </c>
      <c r="D8143" s="1"/>
      <c r="E8143" s="1"/>
      <c r="F8143" s="1"/>
      <c r="G8143" s="1" t="s">
        <v>45</v>
      </c>
      <c r="H8143" s="1" t="s">
        <v>46</v>
      </c>
      <c r="I8143"/>
      <c r="J8143"/>
      <c r="K8143"/>
      <c r="L8143"/>
      <c r="M8143"/>
      <c r="N8143"/>
      <c r="O8143"/>
      <c r="Q8143" t="s">
        <v>25</v>
      </c>
      <c r="R8143" s="1" t="s">
        <v>12926</v>
      </c>
      <c r="S8143" s="1"/>
      <c r="T8143" s="1" t="s">
        <v>128</v>
      </c>
      <c r="U8143" s="1" t="s">
        <v>43</v>
      </c>
      <c r="V8143" t="s">
        <v>29</v>
      </c>
      <c r="W8143"/>
      <c r="X8143" t="s">
        <v>30</v>
      </c>
    </row>
    <row r="8144" spans="2:24">
      <c r="B8144" s="2" t="s">
        <v>12927</v>
      </c>
      <c r="C8144" s="1">
        <v>9291599466</v>
      </c>
      <c r="D8144" s="1"/>
      <c r="E8144" s="1"/>
      <c r="F8144" s="1"/>
      <c r="G8144" s="1" t="s">
        <v>45</v>
      </c>
      <c r="H8144" s="1" t="s">
        <v>331</v>
      </c>
      <c r="I8144"/>
      <c r="J8144"/>
      <c r="K8144"/>
      <c r="L8144"/>
      <c r="M8144"/>
      <c r="N8144"/>
      <c r="O8144"/>
      <c r="Q8144" t="s">
        <v>25</v>
      </c>
      <c r="R8144" s="1" t="s">
        <v>12928</v>
      </c>
      <c r="S8144" s="1"/>
      <c r="T8144" s="1" t="s">
        <v>1405</v>
      </c>
      <c r="U8144" s="1" t="s">
        <v>276</v>
      </c>
      <c r="V8144" t="s">
        <v>29</v>
      </c>
      <c r="W8144"/>
      <c r="X8144" t="s">
        <v>30</v>
      </c>
    </row>
    <row r="8145" spans="2:24">
      <c r="B8145" s="2" t="s">
        <v>12929</v>
      </c>
      <c r="C8145" s="1">
        <v>9535327200</v>
      </c>
      <c r="D8145" s="1"/>
      <c r="E8145" s="1"/>
      <c r="F8145" s="1"/>
      <c r="G8145" s="1" t="s">
        <v>45</v>
      </c>
      <c r="H8145" s="1" t="s">
        <v>331</v>
      </c>
      <c r="I8145"/>
      <c r="J8145"/>
      <c r="K8145"/>
      <c r="L8145"/>
      <c r="M8145"/>
      <c r="N8145"/>
      <c r="O8145"/>
      <c r="Q8145" t="s">
        <v>25</v>
      </c>
      <c r="R8145" s="1" t="s">
        <v>12930</v>
      </c>
      <c r="S8145" s="1"/>
      <c r="T8145" s="1" t="s">
        <v>1300</v>
      </c>
      <c r="U8145" s="1" t="s">
        <v>102</v>
      </c>
      <c r="V8145" t="s">
        <v>29</v>
      </c>
      <c r="W8145"/>
      <c r="X8145" t="s">
        <v>30</v>
      </c>
    </row>
    <row r="8146" spans="2:24">
      <c r="B8146" s="2" t="s">
        <v>12931</v>
      </c>
      <c r="C8146" s="1">
        <v>7027805983</v>
      </c>
      <c r="D8146" s="1"/>
      <c r="E8146" s="1"/>
      <c r="F8146" s="1"/>
      <c r="G8146" s="1" t="s">
        <v>2849</v>
      </c>
      <c r="H8146" s="1" t="s">
        <v>46</v>
      </c>
      <c r="I8146"/>
      <c r="J8146"/>
      <c r="K8146"/>
      <c r="L8146"/>
      <c r="M8146"/>
      <c r="N8146"/>
      <c r="O8146"/>
      <c r="Q8146" t="s">
        <v>25</v>
      </c>
      <c r="R8146" s="1"/>
      <c r="S8146" s="1"/>
      <c r="T8146" s="1" t="s">
        <v>575</v>
      </c>
      <c r="U8146" s="1" t="s">
        <v>78</v>
      </c>
      <c r="V8146" t="s">
        <v>29</v>
      </c>
      <c r="W8146"/>
      <c r="X8146" t="s">
        <v>30</v>
      </c>
    </row>
    <row r="8147" spans="2:24">
      <c r="B8147" s="2" t="s">
        <v>12932</v>
      </c>
      <c r="C8147" s="1">
        <v>9310226494</v>
      </c>
      <c r="D8147" s="1"/>
      <c r="E8147" s="1"/>
      <c r="F8147" s="1"/>
      <c r="G8147" s="1" t="s">
        <v>1216</v>
      </c>
      <c r="H8147" s="1" t="s">
        <v>46</v>
      </c>
      <c r="I8147"/>
      <c r="J8147"/>
      <c r="K8147"/>
      <c r="L8147"/>
      <c r="M8147"/>
      <c r="N8147"/>
      <c r="O8147"/>
      <c r="Q8147" t="s">
        <v>25</v>
      </c>
      <c r="R8147" s="1" t="s">
        <v>12933</v>
      </c>
      <c r="S8147" s="1"/>
      <c r="T8147" s="1" t="s">
        <v>423</v>
      </c>
      <c r="U8147" s="1" t="s">
        <v>28</v>
      </c>
      <c r="V8147" t="s">
        <v>29</v>
      </c>
      <c r="W8147"/>
      <c r="X8147" t="s">
        <v>30</v>
      </c>
    </row>
    <row r="8148" spans="2:24">
      <c r="B8148" s="2" t="s">
        <v>12934</v>
      </c>
      <c r="C8148" s="1">
        <f>9711504469004</f>
        <v>9711504469004</v>
      </c>
      <c r="D8148" s="1"/>
      <c r="E8148" s="1"/>
      <c r="F8148" s="1"/>
      <c r="G8148" s="1" t="s">
        <v>45</v>
      </c>
      <c r="H8148" s="1" t="s">
        <v>46</v>
      </c>
      <c r="I8148"/>
      <c r="J8148"/>
      <c r="K8148"/>
      <c r="L8148"/>
      <c r="M8148"/>
      <c r="N8148"/>
      <c r="O8148"/>
      <c r="Q8148" t="s">
        <v>25</v>
      </c>
      <c r="R8148" s="1" t="s">
        <v>12935</v>
      </c>
      <c r="S8148" s="1"/>
      <c r="T8148" s="1" t="s">
        <v>12936</v>
      </c>
      <c r="U8148" s="1" t="s">
        <v>12937</v>
      </c>
      <c r="V8148" t="s">
        <v>29</v>
      </c>
      <c r="W8148"/>
      <c r="X8148" t="s">
        <v>30</v>
      </c>
    </row>
    <row r="8149" spans="2:24">
      <c r="B8149" s="2" t="s">
        <v>12938</v>
      </c>
      <c r="C8149" s="1">
        <v>9149161745</v>
      </c>
      <c r="D8149" s="1"/>
      <c r="E8149" s="1"/>
      <c r="F8149" s="1"/>
      <c r="G8149" s="1" t="s">
        <v>146</v>
      </c>
      <c r="H8149" s="1" t="s">
        <v>331</v>
      </c>
      <c r="I8149"/>
      <c r="J8149"/>
      <c r="K8149"/>
      <c r="L8149"/>
      <c r="M8149"/>
      <c r="N8149"/>
      <c r="O8149"/>
      <c r="Q8149" t="s">
        <v>25</v>
      </c>
      <c r="R8149" s="1" t="s">
        <v>12939</v>
      </c>
      <c r="S8149" s="1"/>
      <c r="T8149" s="1" t="s">
        <v>2799</v>
      </c>
      <c r="U8149" s="1" t="s">
        <v>28</v>
      </c>
      <c r="V8149" t="s">
        <v>29</v>
      </c>
      <c r="W8149"/>
      <c r="X8149" t="s">
        <v>30</v>
      </c>
    </row>
    <row r="8150" spans="2:24">
      <c r="B8150" s="2" t="s">
        <v>12940</v>
      </c>
      <c r="C8150" s="1">
        <v>9830088856</v>
      </c>
      <c r="D8150" s="1"/>
      <c r="E8150" s="1"/>
      <c r="F8150" s="1"/>
      <c r="G8150" s="1" t="s">
        <v>146</v>
      </c>
      <c r="H8150" s="1" t="s">
        <v>1268</v>
      </c>
      <c r="I8150"/>
      <c r="J8150"/>
      <c r="K8150"/>
      <c r="L8150"/>
      <c r="M8150"/>
      <c r="N8150"/>
      <c r="O8150"/>
      <c r="Q8150" t="s">
        <v>25</v>
      </c>
      <c r="R8150" s="1" t="s">
        <v>12941</v>
      </c>
      <c r="S8150" s="1"/>
      <c r="T8150" s="1" t="s">
        <v>614</v>
      </c>
      <c r="U8150" s="1" t="s">
        <v>70</v>
      </c>
      <c r="V8150" t="s">
        <v>29</v>
      </c>
      <c r="W8150"/>
      <c r="X8150" t="s">
        <v>30</v>
      </c>
    </row>
    <row r="8151" spans="2:24">
      <c r="B8151" s="2" t="s">
        <v>12942</v>
      </c>
      <c r="C8151" s="1">
        <f>918319778124</f>
        <v>918319778124</v>
      </c>
      <c r="D8151" s="1"/>
      <c r="E8151" s="1"/>
      <c r="F8151" s="1"/>
      <c r="G8151" s="1" t="s">
        <v>230</v>
      </c>
      <c r="H8151" s="1" t="s">
        <v>57</v>
      </c>
      <c r="I8151"/>
      <c r="J8151"/>
      <c r="K8151"/>
      <c r="L8151"/>
      <c r="M8151"/>
      <c r="N8151"/>
      <c r="O8151"/>
      <c r="Q8151" t="s">
        <v>25</v>
      </c>
      <c r="R8151" s="1" t="s">
        <v>12943</v>
      </c>
      <c r="S8151" s="1"/>
      <c r="T8151" s="1" t="s">
        <v>1836</v>
      </c>
      <c r="U8151" s="1" t="s">
        <v>105</v>
      </c>
      <c r="V8151" t="s">
        <v>29</v>
      </c>
      <c r="W8151"/>
      <c r="X8151" t="s">
        <v>30</v>
      </c>
    </row>
    <row r="8152" spans="2:24">
      <c r="B8152" s="2" t="s">
        <v>12944</v>
      </c>
      <c r="C8152" s="1">
        <v>8871100052</v>
      </c>
      <c r="D8152" s="1"/>
      <c r="E8152" s="1"/>
      <c r="F8152" s="1"/>
      <c r="G8152" s="1" t="s">
        <v>146</v>
      </c>
      <c r="H8152" s="1" t="s">
        <v>247</v>
      </c>
      <c r="I8152"/>
      <c r="J8152"/>
      <c r="K8152"/>
      <c r="L8152"/>
      <c r="M8152"/>
      <c r="N8152"/>
      <c r="O8152"/>
      <c r="Q8152" t="s">
        <v>25</v>
      </c>
      <c r="R8152" s="1" t="s">
        <v>12945</v>
      </c>
      <c r="S8152" s="1"/>
      <c r="T8152" s="1" t="s">
        <v>516</v>
      </c>
      <c r="U8152" s="1" t="s">
        <v>105</v>
      </c>
      <c r="V8152" t="s">
        <v>29</v>
      </c>
      <c r="W8152"/>
      <c r="X8152" t="s">
        <v>30</v>
      </c>
    </row>
    <row r="8153" spans="2:24">
      <c r="B8153" s="2" t="s">
        <v>12946</v>
      </c>
      <c r="C8153" s="1">
        <v>9441779476</v>
      </c>
      <c r="D8153" s="1"/>
      <c r="E8153" s="1"/>
      <c r="F8153" s="1"/>
      <c r="G8153" s="1" t="s">
        <v>146</v>
      </c>
      <c r="H8153" s="1" t="s">
        <v>331</v>
      </c>
      <c r="I8153"/>
      <c r="J8153"/>
      <c r="K8153"/>
      <c r="L8153"/>
      <c r="M8153"/>
      <c r="N8153"/>
      <c r="O8153"/>
      <c r="Q8153" t="s">
        <v>25</v>
      </c>
      <c r="R8153" s="1" t="s">
        <v>12947</v>
      </c>
      <c r="S8153" s="1"/>
      <c r="T8153" s="1" t="s">
        <v>184</v>
      </c>
      <c r="U8153" s="1" t="s">
        <v>185</v>
      </c>
      <c r="V8153" t="s">
        <v>29</v>
      </c>
      <c r="W8153"/>
      <c r="X8153" t="s">
        <v>30</v>
      </c>
    </row>
    <row r="8154" spans="2:24">
      <c r="B8154" s="2" t="s">
        <v>12948</v>
      </c>
      <c r="C8154" s="1">
        <v>9350567233</v>
      </c>
      <c r="D8154" s="1"/>
      <c r="E8154" s="1"/>
      <c r="F8154" s="1"/>
      <c r="G8154" s="1" t="s">
        <v>45</v>
      </c>
      <c r="H8154" s="1" t="s">
        <v>46</v>
      </c>
      <c r="I8154"/>
      <c r="J8154"/>
      <c r="K8154"/>
      <c r="L8154"/>
      <c r="M8154"/>
      <c r="N8154"/>
      <c r="O8154"/>
      <c r="Q8154" t="s">
        <v>25</v>
      </c>
      <c r="R8154" s="1" t="s">
        <v>12949</v>
      </c>
      <c r="S8154" s="1"/>
      <c r="T8154" s="1" t="s">
        <v>301</v>
      </c>
      <c r="U8154" s="1" t="s">
        <v>53</v>
      </c>
      <c r="V8154" t="s">
        <v>29</v>
      </c>
      <c r="W8154"/>
      <c r="X8154" t="s">
        <v>30</v>
      </c>
    </row>
    <row r="8155" spans="2:24">
      <c r="B8155" s="2" t="s">
        <v>12950</v>
      </c>
      <c r="C8155" s="1">
        <v>8825272070</v>
      </c>
      <c r="D8155" s="1"/>
      <c r="E8155" s="1"/>
      <c r="F8155" s="1"/>
      <c r="G8155" s="1" t="s">
        <v>45</v>
      </c>
      <c r="H8155" s="1" t="s">
        <v>46</v>
      </c>
      <c r="I8155"/>
      <c r="J8155"/>
      <c r="K8155"/>
      <c r="L8155"/>
      <c r="M8155"/>
      <c r="N8155"/>
      <c r="O8155"/>
      <c r="Q8155" t="s">
        <v>25</v>
      </c>
      <c r="R8155" s="1" t="s">
        <v>12951</v>
      </c>
      <c r="S8155" s="1"/>
      <c r="T8155" s="1" t="s">
        <v>211</v>
      </c>
      <c r="U8155" s="1" t="s">
        <v>33</v>
      </c>
      <c r="V8155" t="s">
        <v>29</v>
      </c>
      <c r="W8155"/>
      <c r="X8155" t="s">
        <v>30</v>
      </c>
    </row>
    <row r="8156" spans="2:24">
      <c r="B8156" s="2" t="s">
        <v>12952</v>
      </c>
      <c r="C8156" s="1">
        <v>8124424395</v>
      </c>
      <c r="D8156" s="1"/>
      <c r="E8156" s="1"/>
      <c r="F8156" s="1"/>
      <c r="G8156" s="1" t="s">
        <v>45</v>
      </c>
      <c r="H8156" s="1" t="s">
        <v>247</v>
      </c>
      <c r="I8156"/>
      <c r="J8156"/>
      <c r="K8156"/>
      <c r="L8156"/>
      <c r="M8156"/>
      <c r="N8156"/>
      <c r="O8156"/>
      <c r="Q8156" t="s">
        <v>25</v>
      </c>
      <c r="R8156" s="1" t="s">
        <v>12953</v>
      </c>
      <c r="S8156" s="1"/>
      <c r="T8156" s="1" t="s">
        <v>2563</v>
      </c>
      <c r="U8156" s="1" t="s">
        <v>179</v>
      </c>
      <c r="V8156" t="s">
        <v>29</v>
      </c>
      <c r="W8156"/>
      <c r="X8156" t="s">
        <v>30</v>
      </c>
    </row>
    <row r="8157" spans="2:24">
      <c r="B8157" s="2" t="s">
        <v>12954</v>
      </c>
      <c r="C8157" s="1">
        <v>9623944808</v>
      </c>
      <c r="D8157" s="1"/>
      <c r="E8157" s="1"/>
      <c r="F8157" s="1"/>
      <c r="G8157" s="1" t="s">
        <v>146</v>
      </c>
      <c r="H8157" s="1" t="s">
        <v>331</v>
      </c>
      <c r="I8157"/>
      <c r="J8157"/>
      <c r="K8157"/>
      <c r="L8157"/>
      <c r="M8157"/>
      <c r="N8157"/>
      <c r="O8157"/>
      <c r="Q8157" t="s">
        <v>25</v>
      </c>
      <c r="R8157" s="1" t="s">
        <v>12955</v>
      </c>
      <c r="S8157" s="1"/>
      <c r="T8157" s="1" t="s">
        <v>2845</v>
      </c>
      <c r="U8157" s="1" t="s">
        <v>33</v>
      </c>
      <c r="V8157" t="s">
        <v>29</v>
      </c>
      <c r="W8157"/>
      <c r="X8157" t="s">
        <v>30</v>
      </c>
    </row>
    <row r="8158" spans="2:24">
      <c r="B8158" s="2" t="s">
        <v>12956</v>
      </c>
      <c r="C8158" s="1">
        <f>919422059641</f>
        <v>919422059641</v>
      </c>
      <c r="D8158" s="1"/>
      <c r="E8158" s="1"/>
      <c r="F8158" s="1"/>
      <c r="G8158" s="1" t="s">
        <v>146</v>
      </c>
      <c r="H8158" s="1" t="s">
        <v>247</v>
      </c>
      <c r="I8158"/>
      <c r="J8158"/>
      <c r="K8158"/>
      <c r="L8158"/>
      <c r="M8158"/>
      <c r="N8158"/>
      <c r="O8158"/>
      <c r="Q8158" t="s">
        <v>25</v>
      </c>
      <c r="R8158" s="1" t="s">
        <v>12957</v>
      </c>
      <c r="S8158" s="1"/>
      <c r="T8158" s="1" t="s">
        <v>577</v>
      </c>
      <c r="U8158" s="1" t="s">
        <v>319</v>
      </c>
      <c r="V8158" t="s">
        <v>29</v>
      </c>
      <c r="W8158"/>
      <c r="X8158" t="s">
        <v>30</v>
      </c>
    </row>
    <row r="8159" spans="2:24">
      <c r="B8159" s="2" t="s">
        <v>12958</v>
      </c>
      <c r="C8159" s="1">
        <v>9405622979</v>
      </c>
      <c r="D8159" s="1"/>
      <c r="E8159" s="1"/>
      <c r="F8159" s="1"/>
      <c r="G8159" s="1" t="s">
        <v>146</v>
      </c>
      <c r="H8159" s="1" t="s">
        <v>331</v>
      </c>
      <c r="I8159"/>
      <c r="J8159"/>
      <c r="K8159"/>
      <c r="L8159"/>
      <c r="M8159"/>
      <c r="N8159"/>
      <c r="O8159"/>
      <c r="Q8159" t="s">
        <v>25</v>
      </c>
      <c r="R8159" s="1" t="s">
        <v>12959</v>
      </c>
      <c r="S8159" s="1"/>
      <c r="T8159" s="1" t="s">
        <v>142</v>
      </c>
      <c r="U8159" s="1" t="s">
        <v>33</v>
      </c>
      <c r="V8159" t="s">
        <v>29</v>
      </c>
      <c r="W8159"/>
      <c r="X8159" t="s">
        <v>30</v>
      </c>
    </row>
    <row r="8160" spans="2:24">
      <c r="B8160" s="2" t="s">
        <v>12960</v>
      </c>
      <c r="C8160" s="1">
        <v>9049606111</v>
      </c>
      <c r="D8160" s="1"/>
      <c r="E8160" s="1"/>
      <c r="F8160" s="1"/>
      <c r="G8160" s="1" t="s">
        <v>146</v>
      </c>
      <c r="H8160" s="1" t="s">
        <v>331</v>
      </c>
      <c r="I8160"/>
      <c r="J8160"/>
      <c r="K8160"/>
      <c r="L8160"/>
      <c r="M8160"/>
      <c r="N8160"/>
      <c r="O8160"/>
      <c r="Q8160" t="s">
        <v>25</v>
      </c>
      <c r="R8160" s="1" t="s">
        <v>12961</v>
      </c>
      <c r="S8160" s="1"/>
      <c r="T8160" s="1" t="s">
        <v>2999</v>
      </c>
      <c r="U8160" s="1" t="s">
        <v>33</v>
      </c>
      <c r="V8160" t="s">
        <v>29</v>
      </c>
      <c r="W8160"/>
      <c r="X8160" t="s">
        <v>30</v>
      </c>
    </row>
    <row r="8161" spans="2:24">
      <c r="B8161" s="2" t="s">
        <v>12962</v>
      </c>
      <c r="C8161" s="1">
        <f>917666191211</f>
        <v>917666191211</v>
      </c>
      <c r="D8161" s="1"/>
      <c r="E8161" s="1"/>
      <c r="F8161" s="1"/>
      <c r="G8161" s="1" t="s">
        <v>146</v>
      </c>
      <c r="H8161" s="1" t="s">
        <v>331</v>
      </c>
      <c r="I8161"/>
      <c r="J8161"/>
      <c r="K8161"/>
      <c r="L8161"/>
      <c r="M8161"/>
      <c r="N8161"/>
      <c r="O8161"/>
      <c r="Q8161" t="s">
        <v>25</v>
      </c>
      <c r="R8161" s="1" t="s">
        <v>12963</v>
      </c>
      <c r="S8161" s="1"/>
      <c r="T8161" s="1" t="s">
        <v>457</v>
      </c>
      <c r="U8161" s="1" t="s">
        <v>33</v>
      </c>
      <c r="V8161" t="s">
        <v>29</v>
      </c>
      <c r="W8161"/>
      <c r="X8161" t="s">
        <v>30</v>
      </c>
    </row>
    <row r="8162" spans="2:24">
      <c r="B8162" s="2" t="s">
        <v>12964</v>
      </c>
      <c r="C8162" s="1">
        <v>9899770735</v>
      </c>
      <c r="D8162" s="1"/>
      <c r="E8162" s="1"/>
      <c r="F8162" s="1"/>
      <c r="G8162" s="1" t="s">
        <v>731</v>
      </c>
      <c r="H8162" s="1" t="s">
        <v>57</v>
      </c>
      <c r="I8162"/>
      <c r="J8162"/>
      <c r="K8162"/>
      <c r="L8162"/>
      <c r="M8162"/>
      <c r="N8162"/>
      <c r="O8162"/>
      <c r="Q8162" t="s">
        <v>25</v>
      </c>
      <c r="R8162" s="1" t="s">
        <v>12965</v>
      </c>
      <c r="S8162" s="1"/>
      <c r="T8162" s="1" t="s">
        <v>39</v>
      </c>
      <c r="U8162" s="1" t="s">
        <v>28</v>
      </c>
      <c r="V8162" t="s">
        <v>29</v>
      </c>
      <c r="W8162"/>
      <c r="X8162" t="s">
        <v>30</v>
      </c>
    </row>
    <row r="8163" spans="2:24">
      <c r="B8163" s="2" t="s">
        <v>12966</v>
      </c>
      <c r="C8163" s="1">
        <v>7021208967</v>
      </c>
      <c r="D8163" s="1"/>
      <c r="E8163" s="1"/>
      <c r="F8163" s="1"/>
      <c r="G8163" s="1" t="s">
        <v>45</v>
      </c>
      <c r="H8163" s="1" t="s">
        <v>46</v>
      </c>
      <c r="I8163"/>
      <c r="J8163"/>
      <c r="K8163"/>
      <c r="L8163"/>
      <c r="M8163"/>
      <c r="N8163"/>
      <c r="O8163"/>
      <c r="Q8163" t="s">
        <v>25</v>
      </c>
      <c r="R8163" s="1" t="s">
        <v>12967</v>
      </c>
      <c r="S8163" s="1"/>
      <c r="T8163" s="1" t="s">
        <v>211</v>
      </c>
      <c r="U8163" s="1" t="s">
        <v>33</v>
      </c>
      <c r="V8163" t="s">
        <v>29</v>
      </c>
      <c r="W8163"/>
      <c r="X8163" t="s">
        <v>30</v>
      </c>
    </row>
    <row r="8164" spans="2:24">
      <c r="B8164" s="2" t="s">
        <v>12968</v>
      </c>
      <c r="C8164" s="1">
        <v>9954485794</v>
      </c>
      <c r="D8164" s="1"/>
      <c r="E8164" s="1"/>
      <c r="F8164" s="1"/>
      <c r="G8164" s="1" t="s">
        <v>45</v>
      </c>
      <c r="H8164" s="1" t="s">
        <v>46</v>
      </c>
      <c r="I8164"/>
      <c r="J8164"/>
      <c r="K8164"/>
      <c r="L8164"/>
      <c r="M8164"/>
      <c r="N8164"/>
      <c r="O8164"/>
      <c r="Q8164" t="s">
        <v>25</v>
      </c>
      <c r="R8164" s="1" t="s">
        <v>12969</v>
      </c>
      <c r="S8164" s="1"/>
      <c r="T8164" s="1" t="s">
        <v>12970</v>
      </c>
      <c r="U8164" s="1" t="s">
        <v>37</v>
      </c>
      <c r="V8164" t="s">
        <v>29</v>
      </c>
      <c r="W8164"/>
      <c r="X8164" t="s">
        <v>30</v>
      </c>
    </row>
    <row r="8165" spans="2:24">
      <c r="B8165" s="2" t="s">
        <v>12971</v>
      </c>
      <c r="C8165" s="1">
        <v>8855880123</v>
      </c>
      <c r="D8165" s="1"/>
      <c r="E8165" s="1"/>
      <c r="F8165" s="1"/>
      <c r="G8165" s="1" t="s">
        <v>146</v>
      </c>
      <c r="H8165" s="1" t="s">
        <v>331</v>
      </c>
      <c r="I8165"/>
      <c r="J8165"/>
      <c r="K8165"/>
      <c r="L8165"/>
      <c r="M8165"/>
      <c r="N8165"/>
      <c r="O8165"/>
      <c r="Q8165" t="s">
        <v>25</v>
      </c>
      <c r="R8165" s="1" t="s">
        <v>12972</v>
      </c>
      <c r="S8165" s="1"/>
      <c r="T8165" s="1" t="s">
        <v>2845</v>
      </c>
      <c r="U8165" s="1" t="s">
        <v>33</v>
      </c>
      <c r="V8165" t="s">
        <v>29</v>
      </c>
      <c r="W8165"/>
      <c r="X8165" t="s">
        <v>30</v>
      </c>
    </row>
    <row r="8166" spans="2:24">
      <c r="B8166" s="2" t="s">
        <v>12973</v>
      </c>
      <c r="C8166" s="1">
        <v>9822132361</v>
      </c>
      <c r="D8166" s="1"/>
      <c r="E8166" s="1"/>
      <c r="F8166" s="1"/>
      <c r="G8166" s="1" t="s">
        <v>45</v>
      </c>
      <c r="H8166" s="1" t="s">
        <v>46</v>
      </c>
      <c r="I8166"/>
      <c r="J8166"/>
      <c r="K8166"/>
      <c r="L8166"/>
      <c r="M8166"/>
      <c r="N8166"/>
      <c r="O8166"/>
      <c r="Q8166" t="s">
        <v>25</v>
      </c>
      <c r="R8166" s="1" t="s">
        <v>12974</v>
      </c>
      <c r="S8166" s="1"/>
      <c r="T8166" s="1" t="s">
        <v>577</v>
      </c>
      <c r="U8166" s="1" t="s">
        <v>319</v>
      </c>
      <c r="V8166" t="s">
        <v>29</v>
      </c>
      <c r="W8166"/>
      <c r="X8166" t="s">
        <v>30</v>
      </c>
    </row>
    <row r="8167" spans="2:24">
      <c r="B8167" s="2" t="s">
        <v>12975</v>
      </c>
      <c r="C8167" s="1">
        <v>9894213853</v>
      </c>
      <c r="D8167" s="1"/>
      <c r="E8167" s="1"/>
      <c r="F8167" s="1"/>
      <c r="G8167" s="1" t="s">
        <v>45</v>
      </c>
      <c r="H8167" s="1" t="s">
        <v>247</v>
      </c>
      <c r="I8167"/>
      <c r="J8167"/>
      <c r="K8167"/>
      <c r="L8167"/>
      <c r="M8167"/>
      <c r="N8167"/>
      <c r="O8167"/>
      <c r="Q8167" t="s">
        <v>25</v>
      </c>
      <c r="R8167" s="1" t="s">
        <v>12976</v>
      </c>
      <c r="S8167" s="1"/>
      <c r="T8167" s="1" t="s">
        <v>2563</v>
      </c>
      <c r="U8167" s="1" t="s">
        <v>179</v>
      </c>
      <c r="V8167" t="s">
        <v>29</v>
      </c>
      <c r="W8167"/>
      <c r="X8167" t="s">
        <v>30</v>
      </c>
    </row>
    <row r="8168" spans="2:24">
      <c r="B8168" s="2" t="s">
        <v>12977</v>
      </c>
      <c r="C8168" s="1">
        <v>9840560099</v>
      </c>
      <c r="D8168" s="1"/>
      <c r="E8168" s="1"/>
      <c r="F8168" s="1"/>
      <c r="G8168" s="1" t="s">
        <v>56</v>
      </c>
      <c r="H8168" s="1" t="s">
        <v>46</v>
      </c>
      <c r="I8168"/>
      <c r="J8168"/>
      <c r="K8168"/>
      <c r="L8168"/>
      <c r="M8168"/>
      <c r="N8168"/>
      <c r="O8168"/>
      <c r="Q8168" t="s">
        <v>25</v>
      </c>
      <c r="R8168" s="1" t="s">
        <v>12978</v>
      </c>
      <c r="S8168" s="1"/>
      <c r="T8168" s="1" t="s">
        <v>258</v>
      </c>
      <c r="U8168" s="1" t="s">
        <v>179</v>
      </c>
      <c r="V8168" t="s">
        <v>29</v>
      </c>
      <c r="W8168"/>
      <c r="X8168" t="s">
        <v>30</v>
      </c>
    </row>
    <row r="8169" spans="2:24">
      <c r="B8169" s="2" t="s">
        <v>12979</v>
      </c>
      <c r="C8169" s="1">
        <v>8595727380</v>
      </c>
      <c r="D8169" s="1"/>
      <c r="E8169" s="1"/>
      <c r="F8169" s="1"/>
      <c r="G8169" s="1" t="s">
        <v>230</v>
      </c>
      <c r="H8169" s="1" t="s">
        <v>46</v>
      </c>
      <c r="I8169"/>
      <c r="J8169"/>
      <c r="K8169"/>
      <c r="L8169"/>
      <c r="M8169"/>
      <c r="N8169"/>
      <c r="O8169"/>
      <c r="Q8169" t="s">
        <v>25</v>
      </c>
      <c r="T8169" s="1" t="s">
        <v>39</v>
      </c>
      <c r="U8169" s="1" t="s">
        <v>28</v>
      </c>
      <c r="V8169" t="s">
        <v>29</v>
      </c>
      <c r="W8169"/>
      <c r="X8169" t="s">
        <v>30</v>
      </c>
    </row>
    <row r="8170" spans="2:24">
      <c r="B8170" s="2" t="s">
        <v>12980</v>
      </c>
      <c r="C8170" s="1">
        <v>9560837979</v>
      </c>
      <c r="D8170" s="1"/>
      <c r="E8170" s="1"/>
      <c r="F8170" s="1"/>
      <c r="G8170" s="1" t="s">
        <v>45</v>
      </c>
      <c r="H8170" s="1" t="s">
        <v>695</v>
      </c>
      <c r="I8170"/>
      <c r="J8170"/>
      <c r="K8170"/>
      <c r="L8170"/>
      <c r="M8170"/>
      <c r="N8170"/>
      <c r="O8170"/>
      <c r="Q8170" t="s">
        <v>25</v>
      </c>
      <c r="T8170" s="1" t="s">
        <v>39</v>
      </c>
      <c r="U8170" s="1" t="s">
        <v>28</v>
      </c>
      <c r="V8170" t="s">
        <v>29</v>
      </c>
      <c r="W8170"/>
      <c r="X8170" t="s">
        <v>30</v>
      </c>
    </row>
    <row r="8171" spans="2:24">
      <c r="B8171" s="2" t="s">
        <v>12981</v>
      </c>
      <c r="C8171" s="1">
        <v>9797758678</v>
      </c>
      <c r="D8171" s="1"/>
      <c r="E8171" s="1"/>
      <c r="F8171" s="1"/>
      <c r="G8171" s="1" t="s">
        <v>45</v>
      </c>
      <c r="H8171" s="1" t="s">
        <v>510</v>
      </c>
      <c r="I8171"/>
      <c r="J8171"/>
      <c r="K8171"/>
      <c r="L8171"/>
      <c r="M8171"/>
      <c r="N8171"/>
      <c r="O8171"/>
      <c r="Q8171" t="s">
        <v>25</v>
      </c>
      <c r="T8171" s="1" t="s">
        <v>1746</v>
      </c>
      <c r="U8171" s="1" t="s">
        <v>148</v>
      </c>
      <c r="V8171" t="s">
        <v>29</v>
      </c>
      <c r="W8171"/>
      <c r="X8171" t="s">
        <v>30</v>
      </c>
    </row>
    <row r="8172" spans="2:24">
      <c r="B8172" s="2" t="s">
        <v>12982</v>
      </c>
      <c r="C8172" s="1">
        <v>9773378314</v>
      </c>
      <c r="D8172" s="1"/>
      <c r="E8172" s="1"/>
      <c r="F8172" s="1"/>
      <c r="G8172" s="1" t="s">
        <v>2644</v>
      </c>
      <c r="H8172" s="1" t="s">
        <v>57</v>
      </c>
      <c r="I8172"/>
      <c r="J8172"/>
      <c r="K8172"/>
      <c r="L8172"/>
      <c r="M8172"/>
      <c r="N8172"/>
      <c r="O8172"/>
      <c r="Q8172" t="s">
        <v>25</v>
      </c>
      <c r="T8172" s="1" t="s">
        <v>128</v>
      </c>
      <c r="U8172" s="1" t="s">
        <v>43</v>
      </c>
      <c r="V8172" t="s">
        <v>29</v>
      </c>
      <c r="W8172"/>
      <c r="X8172" t="s">
        <v>30</v>
      </c>
    </row>
    <row r="8173" spans="2:24">
      <c r="B8173" s="2" t="s">
        <v>12983</v>
      </c>
      <c r="C8173" s="1">
        <v>7200026265</v>
      </c>
      <c r="D8173" s="1"/>
      <c r="E8173" s="1"/>
      <c r="F8173" s="1"/>
      <c r="G8173" s="1" t="s">
        <v>45</v>
      </c>
      <c r="H8173" s="1" t="s">
        <v>510</v>
      </c>
      <c r="I8173"/>
      <c r="J8173"/>
      <c r="K8173"/>
      <c r="L8173"/>
      <c r="M8173"/>
      <c r="N8173"/>
      <c r="O8173"/>
      <c r="Q8173" t="s">
        <v>25</v>
      </c>
      <c r="T8173" s="1" t="s">
        <v>784</v>
      </c>
      <c r="U8173" s="1" t="s">
        <v>179</v>
      </c>
      <c r="V8173" t="s">
        <v>29</v>
      </c>
      <c r="W8173"/>
      <c r="X8173" t="s">
        <v>30</v>
      </c>
    </row>
    <row r="8174" spans="2:24">
      <c r="B8174" s="2" t="s">
        <v>12984</v>
      </c>
      <c r="C8174" s="1">
        <v>8939701829</v>
      </c>
      <c r="D8174" s="1"/>
      <c r="E8174" s="1"/>
      <c r="F8174" s="1"/>
      <c r="G8174" s="1" t="s">
        <v>45</v>
      </c>
      <c r="H8174" s="1" t="s">
        <v>331</v>
      </c>
      <c r="I8174"/>
      <c r="J8174"/>
      <c r="K8174"/>
      <c r="L8174"/>
      <c r="M8174"/>
      <c r="N8174"/>
      <c r="O8174"/>
      <c r="Q8174" t="s">
        <v>25</v>
      </c>
      <c r="T8174" s="1" t="s">
        <v>258</v>
      </c>
      <c r="U8174" s="1" t="s">
        <v>179</v>
      </c>
      <c r="V8174" t="s">
        <v>29</v>
      </c>
      <c r="W8174"/>
      <c r="X8174" t="s">
        <v>30</v>
      </c>
    </row>
    <row r="8175" spans="2:24">
      <c r="B8175" s="2" t="s">
        <v>12985</v>
      </c>
      <c r="C8175" s="1">
        <v>9061357944</v>
      </c>
      <c r="D8175" s="1"/>
      <c r="E8175" s="1"/>
      <c r="F8175" s="1"/>
      <c r="G8175" s="1" t="s">
        <v>915</v>
      </c>
      <c r="H8175" s="1" t="s">
        <v>57</v>
      </c>
      <c r="I8175"/>
      <c r="J8175"/>
      <c r="K8175"/>
      <c r="L8175"/>
      <c r="M8175"/>
      <c r="N8175"/>
      <c r="O8175"/>
      <c r="Q8175" t="s">
        <v>25</v>
      </c>
      <c r="T8175" s="1" t="s">
        <v>792</v>
      </c>
      <c r="U8175" s="1" t="s">
        <v>60</v>
      </c>
      <c r="V8175" t="s">
        <v>29</v>
      </c>
      <c r="W8175"/>
      <c r="X8175" t="s">
        <v>30</v>
      </c>
    </row>
    <row r="8176" spans="2:24">
      <c r="B8176" s="2" t="s">
        <v>12986</v>
      </c>
      <c r="C8176" s="1">
        <v>9895406277</v>
      </c>
      <c r="D8176" s="1"/>
      <c r="E8176" s="1"/>
      <c r="F8176" s="1"/>
      <c r="G8176" s="1" t="s">
        <v>146</v>
      </c>
      <c r="H8176" s="1" t="s">
        <v>331</v>
      </c>
      <c r="I8176"/>
      <c r="J8176"/>
      <c r="K8176"/>
      <c r="L8176"/>
      <c r="M8176"/>
      <c r="N8176"/>
      <c r="O8176"/>
      <c r="Q8176" t="s">
        <v>25</v>
      </c>
      <c r="T8176" s="1" t="s">
        <v>508</v>
      </c>
      <c r="U8176" s="1" t="s">
        <v>60</v>
      </c>
      <c r="V8176" t="s">
        <v>29</v>
      </c>
      <c r="W8176"/>
      <c r="X8176" t="s">
        <v>30</v>
      </c>
    </row>
    <row r="8177" spans="2:24">
      <c r="B8177" s="2" t="s">
        <v>12987</v>
      </c>
      <c r="C8177" s="1">
        <v>8287634797</v>
      </c>
      <c r="D8177" s="1"/>
      <c r="E8177" s="1"/>
      <c r="F8177" s="1"/>
      <c r="G8177" s="1" t="s">
        <v>56</v>
      </c>
      <c r="H8177" s="1" t="s">
        <v>57</v>
      </c>
      <c r="I8177"/>
      <c r="J8177"/>
      <c r="K8177"/>
      <c r="L8177"/>
      <c r="M8177"/>
      <c r="N8177"/>
      <c r="O8177"/>
      <c r="Q8177" t="s">
        <v>25</v>
      </c>
      <c r="T8177" s="1" t="s">
        <v>301</v>
      </c>
      <c r="U8177" s="1" t="s">
        <v>53</v>
      </c>
      <c r="V8177" t="s">
        <v>29</v>
      </c>
      <c r="W8177"/>
      <c r="X8177" t="s">
        <v>30</v>
      </c>
    </row>
    <row r="8178" spans="2:24">
      <c r="B8178" s="2" t="s">
        <v>12988</v>
      </c>
      <c r="C8178" s="1">
        <v>7034621773</v>
      </c>
      <c r="D8178" s="1"/>
      <c r="E8178" s="1"/>
      <c r="F8178" s="1"/>
      <c r="G8178" s="1" t="s">
        <v>45</v>
      </c>
      <c r="H8178" s="1" t="s">
        <v>46</v>
      </c>
      <c r="I8178"/>
      <c r="J8178"/>
      <c r="K8178"/>
      <c r="L8178"/>
      <c r="M8178"/>
      <c r="N8178"/>
      <c r="O8178"/>
      <c r="Q8178" t="s">
        <v>25</v>
      </c>
      <c r="T8178" s="1" t="s">
        <v>220</v>
      </c>
      <c r="U8178" s="1" t="s">
        <v>60</v>
      </c>
      <c r="V8178" t="s">
        <v>29</v>
      </c>
      <c r="W8178"/>
      <c r="X8178" t="s">
        <v>30</v>
      </c>
    </row>
    <row r="8179" spans="2:24">
      <c r="B8179" s="2" t="s">
        <v>12989</v>
      </c>
      <c r="C8179" s="1">
        <v>9629674444</v>
      </c>
      <c r="D8179" s="1"/>
      <c r="E8179" s="1"/>
      <c r="F8179" s="1"/>
      <c r="G8179" s="1" t="s">
        <v>45</v>
      </c>
      <c r="H8179" s="1" t="s">
        <v>510</v>
      </c>
      <c r="I8179"/>
      <c r="J8179"/>
      <c r="K8179"/>
      <c r="L8179"/>
      <c r="M8179"/>
      <c r="N8179"/>
      <c r="O8179"/>
      <c r="Q8179" t="s">
        <v>25</v>
      </c>
      <c r="T8179" s="1" t="s">
        <v>2563</v>
      </c>
      <c r="U8179" s="1" t="s">
        <v>179</v>
      </c>
      <c r="V8179" t="s">
        <v>29</v>
      </c>
      <c r="W8179"/>
      <c r="X8179" t="s">
        <v>30</v>
      </c>
    </row>
    <row r="8180" spans="2:24">
      <c r="B8180" s="2" t="s">
        <v>12990</v>
      </c>
      <c r="C8180" s="1">
        <v>9810258069</v>
      </c>
      <c r="D8180" s="1"/>
      <c r="E8180" s="1"/>
      <c r="F8180" s="1"/>
      <c r="G8180" s="1" t="s">
        <v>146</v>
      </c>
      <c r="H8180" s="1" t="s">
        <v>695</v>
      </c>
      <c r="I8180"/>
      <c r="J8180"/>
      <c r="K8180"/>
      <c r="L8180"/>
      <c r="M8180"/>
      <c r="N8180"/>
      <c r="O8180"/>
      <c r="Q8180" t="s">
        <v>25</v>
      </c>
      <c r="T8180" s="1" t="s">
        <v>660</v>
      </c>
      <c r="U8180" s="1" t="s">
        <v>53</v>
      </c>
      <c r="V8180" t="s">
        <v>29</v>
      </c>
      <c r="W8180"/>
      <c r="X8180" t="s">
        <v>30</v>
      </c>
    </row>
    <row r="8181" spans="2:24">
      <c r="B8181" s="2" t="s">
        <v>12991</v>
      </c>
      <c r="C8181" s="1">
        <v>7200109451</v>
      </c>
      <c r="D8181" s="1"/>
      <c r="E8181" s="1"/>
      <c r="F8181" s="1"/>
      <c r="G8181" s="1" t="s">
        <v>146</v>
      </c>
      <c r="H8181" s="1" t="s">
        <v>331</v>
      </c>
      <c r="I8181"/>
      <c r="J8181"/>
      <c r="K8181"/>
      <c r="L8181"/>
      <c r="M8181"/>
      <c r="N8181"/>
      <c r="O8181"/>
      <c r="Q8181" t="s">
        <v>25</v>
      </c>
      <c r="T8181" s="1" t="s">
        <v>258</v>
      </c>
      <c r="U8181" s="1" t="s">
        <v>179</v>
      </c>
      <c r="V8181" t="s">
        <v>29</v>
      </c>
      <c r="W8181"/>
      <c r="X8181" t="s">
        <v>30</v>
      </c>
    </row>
    <row r="8182" spans="2:24">
      <c r="B8182" s="2" t="s">
        <v>12992</v>
      </c>
      <c r="C8182" s="1">
        <v>9202702435</v>
      </c>
      <c r="D8182" s="1"/>
      <c r="E8182" s="1"/>
      <c r="F8182" s="1"/>
      <c r="G8182" s="1" t="s">
        <v>146</v>
      </c>
      <c r="H8182" s="1" t="s">
        <v>331</v>
      </c>
      <c r="I8182"/>
      <c r="J8182"/>
      <c r="K8182"/>
      <c r="L8182"/>
      <c r="M8182"/>
      <c r="N8182"/>
      <c r="O8182"/>
      <c r="Q8182" t="s">
        <v>25</v>
      </c>
      <c r="T8182" s="1" t="s">
        <v>519</v>
      </c>
      <c r="U8182" s="1" t="s">
        <v>105</v>
      </c>
      <c r="V8182" t="s">
        <v>29</v>
      </c>
      <c r="W8182"/>
      <c r="X8182" t="s">
        <v>30</v>
      </c>
    </row>
    <row r="8183" spans="2:24">
      <c r="B8183" s="2" t="s">
        <v>12993</v>
      </c>
      <c r="C8183" s="1">
        <v>6376765575</v>
      </c>
      <c r="D8183" s="1"/>
      <c r="E8183" s="1"/>
      <c r="F8183" s="1"/>
      <c r="G8183" s="1" t="s">
        <v>146</v>
      </c>
      <c r="H8183" s="1" t="s">
        <v>57</v>
      </c>
      <c r="I8183"/>
      <c r="J8183"/>
      <c r="K8183"/>
      <c r="L8183"/>
      <c r="M8183"/>
      <c r="N8183"/>
      <c r="O8183"/>
      <c r="Q8183" t="s">
        <v>25</v>
      </c>
      <c r="T8183" s="1" t="s">
        <v>113</v>
      </c>
      <c r="U8183" s="1" t="s">
        <v>43</v>
      </c>
      <c r="V8183" t="s">
        <v>29</v>
      </c>
      <c r="W8183"/>
      <c r="X8183" t="s">
        <v>30</v>
      </c>
    </row>
    <row r="8184" spans="2:24">
      <c r="B8184" s="2" t="s">
        <v>12994</v>
      </c>
      <c r="C8184" s="1">
        <v>9880980053</v>
      </c>
      <c r="D8184" s="1"/>
      <c r="E8184" s="1"/>
      <c r="F8184" s="1"/>
      <c r="G8184" s="1" t="s">
        <v>45</v>
      </c>
      <c r="H8184" s="1" t="s">
        <v>57</v>
      </c>
      <c r="I8184"/>
      <c r="J8184"/>
      <c r="K8184"/>
      <c r="L8184"/>
      <c r="M8184"/>
      <c r="N8184"/>
      <c r="O8184"/>
      <c r="Q8184" t="s">
        <v>25</v>
      </c>
      <c r="T8184" s="1" t="s">
        <v>12995</v>
      </c>
      <c r="U8184" s="1" t="s">
        <v>102</v>
      </c>
      <c r="V8184" t="s">
        <v>29</v>
      </c>
      <c r="W8184"/>
      <c r="X8184" t="s">
        <v>30</v>
      </c>
    </row>
    <row r="8185" spans="2:24">
      <c r="B8185" s="2" t="s">
        <v>12996</v>
      </c>
      <c r="C8185" s="1">
        <v>7812894997</v>
      </c>
      <c r="D8185" s="1"/>
      <c r="E8185" s="1"/>
      <c r="F8185" s="1"/>
      <c r="G8185" s="1" t="s">
        <v>731</v>
      </c>
      <c r="H8185" s="1" t="s">
        <v>331</v>
      </c>
      <c r="I8185"/>
      <c r="J8185"/>
      <c r="K8185"/>
      <c r="L8185"/>
      <c r="M8185"/>
      <c r="N8185"/>
      <c r="O8185"/>
      <c r="Q8185" t="s">
        <v>25</v>
      </c>
      <c r="T8185" s="1" t="s">
        <v>1225</v>
      </c>
      <c r="U8185" s="1" t="s">
        <v>179</v>
      </c>
      <c r="V8185" t="s">
        <v>29</v>
      </c>
      <c r="W8185"/>
      <c r="X8185" t="s">
        <v>30</v>
      </c>
    </row>
    <row r="8186" spans="2:24">
      <c r="B8186" s="2" t="s">
        <v>12997</v>
      </c>
      <c r="C8186" s="1">
        <v>9488008560</v>
      </c>
      <c r="D8186" s="1"/>
      <c r="E8186" s="1"/>
      <c r="F8186" s="1"/>
      <c r="G8186" s="1" t="s">
        <v>915</v>
      </c>
      <c r="H8186" s="1" t="s">
        <v>4543</v>
      </c>
      <c r="I8186"/>
      <c r="J8186"/>
      <c r="K8186"/>
      <c r="L8186"/>
      <c r="M8186"/>
      <c r="N8186"/>
      <c r="O8186"/>
      <c r="Q8186" t="s">
        <v>25</v>
      </c>
      <c r="T8186" s="1" t="s">
        <v>12998</v>
      </c>
      <c r="U8186" s="1" t="s">
        <v>179</v>
      </c>
      <c r="V8186" t="s">
        <v>29</v>
      </c>
      <c r="W8186"/>
      <c r="X8186" t="s">
        <v>30</v>
      </c>
    </row>
    <row r="8187" spans="2:24">
      <c r="B8187" s="2" t="s">
        <v>12999</v>
      </c>
      <c r="C8187" s="1">
        <v>8790834334</v>
      </c>
      <c r="D8187" s="1"/>
      <c r="E8187" s="1"/>
      <c r="F8187" s="1"/>
      <c r="G8187" s="1" t="s">
        <v>45</v>
      </c>
      <c r="H8187" s="1" t="s">
        <v>46</v>
      </c>
      <c r="I8187"/>
      <c r="J8187"/>
      <c r="K8187"/>
      <c r="L8187"/>
      <c r="M8187"/>
      <c r="N8187"/>
      <c r="O8187"/>
      <c r="Q8187" t="s">
        <v>25</v>
      </c>
      <c r="T8187" s="1" t="s">
        <v>542</v>
      </c>
      <c r="U8187" s="1" t="s">
        <v>276</v>
      </c>
      <c r="V8187" t="s">
        <v>29</v>
      </c>
      <c r="W8187"/>
      <c r="X8187" t="s">
        <v>30</v>
      </c>
    </row>
    <row r="8188" spans="2:24">
      <c r="B8188" s="2" t="s">
        <v>13000</v>
      </c>
      <c r="C8188" s="1">
        <v>8830454647</v>
      </c>
      <c r="D8188" s="1"/>
      <c r="E8188" s="1"/>
      <c r="F8188" s="1"/>
      <c r="G8188" s="1" t="s">
        <v>45</v>
      </c>
      <c r="H8188" s="1" t="s">
        <v>46</v>
      </c>
      <c r="I8188"/>
      <c r="J8188"/>
      <c r="K8188"/>
      <c r="L8188"/>
      <c r="M8188"/>
      <c r="N8188"/>
      <c r="O8188"/>
      <c r="Q8188" t="s">
        <v>25</v>
      </c>
      <c r="T8188" s="1" t="s">
        <v>137</v>
      </c>
      <c r="U8188" s="1" t="s">
        <v>33</v>
      </c>
      <c r="V8188" t="s">
        <v>29</v>
      </c>
      <c r="W8188"/>
      <c r="X8188" t="s">
        <v>30</v>
      </c>
    </row>
    <row r="8189" spans="2:24">
      <c r="B8189" s="2" t="s">
        <v>13001</v>
      </c>
      <c r="C8189" s="1">
        <v>7222913911</v>
      </c>
      <c r="D8189" s="1"/>
      <c r="E8189" s="1"/>
      <c r="F8189" s="1"/>
      <c r="G8189" s="1" t="s">
        <v>146</v>
      </c>
      <c r="H8189" s="1" t="s">
        <v>1268</v>
      </c>
      <c r="I8189"/>
      <c r="J8189"/>
      <c r="K8189"/>
      <c r="L8189"/>
      <c r="M8189"/>
      <c r="N8189"/>
      <c r="O8189"/>
      <c r="Q8189" t="s">
        <v>25</v>
      </c>
      <c r="T8189" s="1" t="s">
        <v>748</v>
      </c>
      <c r="U8189" s="1" t="s">
        <v>284</v>
      </c>
      <c r="V8189" t="s">
        <v>29</v>
      </c>
      <c r="W8189"/>
      <c r="X8189" t="s">
        <v>30</v>
      </c>
    </row>
    <row r="8190" spans="2:24">
      <c r="B8190" s="2" t="s">
        <v>13002</v>
      </c>
      <c r="C8190" s="1">
        <v>9713964646</v>
      </c>
      <c r="D8190" s="1"/>
      <c r="E8190" s="1"/>
      <c r="F8190" s="1"/>
      <c r="G8190" s="1" t="s">
        <v>146</v>
      </c>
      <c r="H8190" s="1" t="s">
        <v>331</v>
      </c>
      <c r="I8190"/>
      <c r="J8190"/>
      <c r="K8190"/>
      <c r="L8190"/>
      <c r="M8190"/>
      <c r="N8190"/>
      <c r="O8190"/>
      <c r="Q8190" t="s">
        <v>25</v>
      </c>
      <c r="T8190" s="1" t="s">
        <v>516</v>
      </c>
      <c r="U8190" s="1" t="s">
        <v>105</v>
      </c>
      <c r="V8190" t="s">
        <v>29</v>
      </c>
      <c r="W8190"/>
      <c r="X8190" t="s">
        <v>30</v>
      </c>
    </row>
    <row r="8191" spans="2:24">
      <c r="B8191" s="2" t="s">
        <v>13003</v>
      </c>
      <c r="C8191" s="1">
        <v>8122199419</v>
      </c>
      <c r="D8191" s="1"/>
      <c r="E8191" s="1"/>
      <c r="F8191" s="1"/>
      <c r="G8191" s="1" t="s">
        <v>56</v>
      </c>
      <c r="H8191" s="1" t="s">
        <v>4543</v>
      </c>
      <c r="I8191"/>
      <c r="J8191"/>
      <c r="K8191"/>
      <c r="L8191"/>
      <c r="M8191"/>
      <c r="N8191"/>
      <c r="O8191"/>
      <c r="Q8191" t="s">
        <v>25</v>
      </c>
      <c r="T8191" s="1" t="s">
        <v>258</v>
      </c>
      <c r="U8191" s="1" t="s">
        <v>179</v>
      </c>
      <c r="V8191" t="s">
        <v>29</v>
      </c>
      <c r="W8191"/>
      <c r="X8191" t="s">
        <v>30</v>
      </c>
    </row>
    <row r="8192" spans="2:24">
      <c r="B8192" s="2" t="s">
        <v>13004</v>
      </c>
      <c r="C8192" s="1">
        <v>8494853983</v>
      </c>
      <c r="D8192" s="1"/>
      <c r="E8192" s="1"/>
      <c r="F8192" s="1"/>
      <c r="G8192" s="1" t="s">
        <v>45</v>
      </c>
      <c r="H8192" s="1" t="s">
        <v>247</v>
      </c>
      <c r="I8192"/>
      <c r="J8192"/>
      <c r="K8192"/>
      <c r="L8192"/>
      <c r="M8192"/>
      <c r="N8192"/>
      <c r="O8192"/>
      <c r="Q8192" t="s">
        <v>25</v>
      </c>
      <c r="T8192" s="1" t="s">
        <v>2862</v>
      </c>
      <c r="U8192" s="1" t="s">
        <v>102</v>
      </c>
      <c r="V8192" t="s">
        <v>29</v>
      </c>
      <c r="W8192"/>
      <c r="X8192" t="s">
        <v>30</v>
      </c>
    </row>
    <row r="8193" spans="2:24">
      <c r="B8193" s="2" t="s">
        <v>13005</v>
      </c>
      <c r="C8193" s="1">
        <v>9810577405</v>
      </c>
      <c r="D8193" s="1"/>
      <c r="E8193" s="1"/>
      <c r="F8193" s="1"/>
      <c r="G8193" s="1" t="s">
        <v>1942</v>
      </c>
      <c r="H8193" s="1" t="s">
        <v>46</v>
      </c>
      <c r="I8193"/>
      <c r="J8193"/>
      <c r="K8193"/>
      <c r="L8193"/>
      <c r="M8193"/>
      <c r="N8193"/>
      <c r="O8193"/>
      <c r="Q8193" t="s">
        <v>25</v>
      </c>
      <c r="T8193" s="1" t="s">
        <v>39</v>
      </c>
      <c r="U8193" s="1" t="s">
        <v>28</v>
      </c>
      <c r="V8193" t="s">
        <v>29</v>
      </c>
      <c r="W8193"/>
      <c r="X8193" t="s">
        <v>30</v>
      </c>
    </row>
    <row r="8194" spans="2:24">
      <c r="B8194" s="2" t="s">
        <v>13006</v>
      </c>
      <c r="C8194" s="1">
        <v>8285840273</v>
      </c>
      <c r="D8194" s="1"/>
      <c r="E8194" s="1"/>
      <c r="F8194" s="1"/>
      <c r="G8194" s="1" t="s">
        <v>45</v>
      </c>
      <c r="H8194" s="1" t="s">
        <v>46</v>
      </c>
      <c r="I8194"/>
      <c r="J8194"/>
      <c r="K8194"/>
      <c r="L8194"/>
      <c r="M8194"/>
      <c r="N8194"/>
      <c r="O8194"/>
      <c r="Q8194" t="s">
        <v>25</v>
      </c>
      <c r="T8194" s="1" t="s">
        <v>594</v>
      </c>
      <c r="U8194" s="1" t="s">
        <v>53</v>
      </c>
      <c r="V8194" t="s">
        <v>29</v>
      </c>
      <c r="W8194"/>
      <c r="X8194" t="s">
        <v>30</v>
      </c>
    </row>
    <row r="8195" spans="2:24">
      <c r="B8195" s="2" t="s">
        <v>13007</v>
      </c>
      <c r="C8195" s="1">
        <v>8879556443</v>
      </c>
      <c r="D8195" s="1"/>
      <c r="E8195" s="1"/>
      <c r="F8195" s="1"/>
      <c r="G8195" s="1" t="s">
        <v>146</v>
      </c>
      <c r="H8195" s="1" t="s">
        <v>331</v>
      </c>
      <c r="I8195"/>
      <c r="J8195"/>
      <c r="K8195"/>
      <c r="L8195"/>
      <c r="M8195"/>
      <c r="N8195"/>
      <c r="O8195"/>
      <c r="Q8195" t="s">
        <v>25</v>
      </c>
      <c r="T8195" s="1" t="s">
        <v>457</v>
      </c>
      <c r="U8195" s="1" t="s">
        <v>33</v>
      </c>
      <c r="V8195" t="s">
        <v>29</v>
      </c>
      <c r="W8195"/>
      <c r="X8195" t="s">
        <v>30</v>
      </c>
    </row>
    <row r="8196" spans="2:24">
      <c r="B8196" s="2" t="s">
        <v>13008</v>
      </c>
      <c r="C8196" s="1">
        <v>9096832188</v>
      </c>
      <c r="D8196" s="1"/>
      <c r="E8196" s="1"/>
      <c r="F8196" s="1"/>
      <c r="G8196" s="1" t="s">
        <v>45</v>
      </c>
      <c r="H8196" s="1" t="s">
        <v>46</v>
      </c>
      <c r="I8196"/>
      <c r="J8196"/>
      <c r="K8196"/>
      <c r="L8196"/>
      <c r="M8196"/>
      <c r="N8196"/>
      <c r="O8196"/>
      <c r="Q8196" t="s">
        <v>25</v>
      </c>
      <c r="T8196" s="1" t="s">
        <v>1333</v>
      </c>
      <c r="U8196" s="1" t="s">
        <v>33</v>
      </c>
      <c r="V8196" t="s">
        <v>29</v>
      </c>
      <c r="W8196"/>
      <c r="X8196" t="s">
        <v>30</v>
      </c>
    </row>
    <row r="8197" spans="2:24">
      <c r="B8197" s="2" t="s">
        <v>13009</v>
      </c>
      <c r="C8197" s="1">
        <v>9600698089</v>
      </c>
      <c r="D8197" s="1"/>
      <c r="E8197" s="1"/>
      <c r="F8197" s="1"/>
      <c r="G8197" s="1" t="s">
        <v>45</v>
      </c>
      <c r="H8197" s="1" t="s">
        <v>331</v>
      </c>
      <c r="I8197"/>
      <c r="J8197"/>
      <c r="K8197"/>
      <c r="L8197"/>
      <c r="M8197"/>
      <c r="N8197"/>
      <c r="O8197"/>
      <c r="Q8197" t="s">
        <v>25</v>
      </c>
      <c r="T8197" s="1" t="s">
        <v>13010</v>
      </c>
      <c r="U8197" s="1" t="s">
        <v>179</v>
      </c>
      <c r="V8197" t="s">
        <v>29</v>
      </c>
      <c r="W8197"/>
      <c r="X8197" t="s">
        <v>30</v>
      </c>
    </row>
    <row r="8198" spans="2:24">
      <c r="B8198" s="2" t="s">
        <v>13011</v>
      </c>
      <c r="C8198" s="1">
        <v>8917219416</v>
      </c>
      <c r="D8198" s="1"/>
      <c r="E8198" s="1"/>
      <c r="F8198" s="1"/>
      <c r="G8198" s="1" t="s">
        <v>146</v>
      </c>
      <c r="H8198" s="1" t="s">
        <v>695</v>
      </c>
      <c r="I8198"/>
      <c r="J8198"/>
      <c r="K8198"/>
      <c r="L8198"/>
      <c r="M8198"/>
      <c r="N8198"/>
      <c r="O8198"/>
      <c r="Q8198" t="s">
        <v>25</v>
      </c>
      <c r="T8198" s="1" t="s">
        <v>6391</v>
      </c>
      <c r="U8198" s="1" t="s">
        <v>240</v>
      </c>
      <c r="V8198" t="s">
        <v>29</v>
      </c>
      <c r="W8198"/>
      <c r="X8198" t="s">
        <v>30</v>
      </c>
    </row>
    <row r="8199" spans="2:24">
      <c r="B8199" s="2" t="s">
        <v>13012</v>
      </c>
      <c r="C8199" s="1">
        <v>8192821740</v>
      </c>
      <c r="D8199" s="1"/>
      <c r="E8199" s="1"/>
      <c r="F8199" s="1"/>
      <c r="G8199" s="1" t="s">
        <v>1216</v>
      </c>
      <c r="H8199" s="1" t="s">
        <v>46</v>
      </c>
      <c r="I8199"/>
      <c r="J8199"/>
      <c r="K8199"/>
      <c r="L8199"/>
      <c r="M8199"/>
      <c r="N8199"/>
      <c r="O8199"/>
      <c r="Q8199" t="s">
        <v>25</v>
      </c>
      <c r="T8199" s="1" t="s">
        <v>2365</v>
      </c>
      <c r="U8199" s="1" t="s">
        <v>28</v>
      </c>
      <c r="V8199" t="s">
        <v>29</v>
      </c>
      <c r="W8199"/>
      <c r="X8199" t="s">
        <v>30</v>
      </c>
    </row>
    <row r="8200" spans="2:24">
      <c r="B8200" s="2" t="s">
        <v>13013</v>
      </c>
      <c r="C8200" s="1">
        <v>8106666699</v>
      </c>
      <c r="D8200" s="1"/>
      <c r="E8200" s="1"/>
      <c r="F8200" s="1"/>
      <c r="G8200" s="1" t="s">
        <v>45</v>
      </c>
      <c r="H8200" s="1" t="s">
        <v>331</v>
      </c>
      <c r="I8200"/>
      <c r="J8200"/>
      <c r="K8200"/>
      <c r="L8200"/>
      <c r="M8200"/>
      <c r="N8200"/>
      <c r="O8200"/>
      <c r="Q8200" t="s">
        <v>25</v>
      </c>
      <c r="T8200" s="1" t="s">
        <v>5579</v>
      </c>
      <c r="U8200" s="1" t="s">
        <v>276</v>
      </c>
      <c r="V8200" t="s">
        <v>29</v>
      </c>
      <c r="W8200"/>
      <c r="X8200" t="s">
        <v>30</v>
      </c>
    </row>
    <row r="8201" spans="2:24">
      <c r="B8201" s="2" t="s">
        <v>13014</v>
      </c>
      <c r="C8201" s="1">
        <v>9360732512</v>
      </c>
      <c r="D8201" s="1"/>
      <c r="E8201" s="1"/>
      <c r="F8201" s="1"/>
      <c r="G8201" s="1" t="s">
        <v>45</v>
      </c>
      <c r="H8201" s="1" t="s">
        <v>247</v>
      </c>
      <c r="I8201"/>
      <c r="J8201"/>
      <c r="K8201"/>
      <c r="L8201"/>
      <c r="M8201"/>
      <c r="N8201"/>
      <c r="O8201"/>
      <c r="Q8201" t="s">
        <v>25</v>
      </c>
      <c r="T8201" s="1" t="s">
        <v>1021</v>
      </c>
      <c r="U8201" s="1" t="s">
        <v>179</v>
      </c>
      <c r="V8201" t="s">
        <v>29</v>
      </c>
      <c r="W8201"/>
      <c r="X8201" t="s">
        <v>30</v>
      </c>
    </row>
    <row r="8202" spans="2:24">
      <c r="B8202" s="2" t="s">
        <v>13015</v>
      </c>
      <c r="C8202" s="1">
        <v>9866117747</v>
      </c>
      <c r="D8202" s="1"/>
      <c r="E8202" s="1"/>
      <c r="F8202" s="1"/>
      <c r="G8202" s="1" t="s">
        <v>146</v>
      </c>
      <c r="H8202" s="1" t="s">
        <v>331</v>
      </c>
      <c r="I8202"/>
      <c r="J8202"/>
      <c r="K8202"/>
      <c r="L8202"/>
      <c r="M8202"/>
      <c r="N8202"/>
      <c r="O8202"/>
      <c r="Q8202" t="s">
        <v>25</v>
      </c>
      <c r="T8202" s="1" t="s">
        <v>184</v>
      </c>
      <c r="U8202" s="1" t="s">
        <v>185</v>
      </c>
      <c r="V8202" t="s">
        <v>29</v>
      </c>
      <c r="W8202"/>
      <c r="X8202" t="s">
        <v>30</v>
      </c>
    </row>
    <row r="8203" spans="2:24">
      <c r="B8203" s="2" t="s">
        <v>13016</v>
      </c>
      <c r="C8203" s="1">
        <v>9560220759</v>
      </c>
      <c r="D8203" s="1"/>
      <c r="E8203" s="1"/>
      <c r="F8203" s="1"/>
      <c r="G8203" s="1" t="s">
        <v>45</v>
      </c>
      <c r="H8203" s="1" t="s">
        <v>46</v>
      </c>
      <c r="I8203"/>
      <c r="J8203"/>
      <c r="K8203"/>
      <c r="L8203"/>
      <c r="M8203"/>
      <c r="N8203"/>
      <c r="O8203"/>
      <c r="Q8203" t="s">
        <v>25</v>
      </c>
      <c r="T8203" s="1" t="s">
        <v>423</v>
      </c>
      <c r="U8203" s="1" t="s">
        <v>28</v>
      </c>
      <c r="V8203" t="s">
        <v>29</v>
      </c>
      <c r="W8203"/>
      <c r="X8203" t="s">
        <v>30</v>
      </c>
    </row>
    <row r="8204" spans="2:24">
      <c r="B8204" s="2" t="s">
        <v>13017</v>
      </c>
      <c r="C8204" s="1">
        <v>8104371024</v>
      </c>
      <c r="D8204" s="1"/>
      <c r="E8204" s="1"/>
      <c r="F8204" s="1"/>
      <c r="G8204" s="1" t="s">
        <v>230</v>
      </c>
      <c r="H8204" s="1" t="s">
        <v>57</v>
      </c>
      <c r="I8204"/>
      <c r="J8204"/>
      <c r="K8204"/>
      <c r="L8204"/>
      <c r="M8204"/>
      <c r="N8204"/>
      <c r="O8204"/>
      <c r="Q8204" t="s">
        <v>25</v>
      </c>
      <c r="T8204" s="1" t="s">
        <v>423</v>
      </c>
      <c r="U8204" s="1" t="s">
        <v>28</v>
      </c>
      <c r="V8204" t="s">
        <v>29</v>
      </c>
      <c r="W8204"/>
      <c r="X8204" t="s">
        <v>30</v>
      </c>
    </row>
    <row r="8205" spans="2:24">
      <c r="B8205" s="2" t="s">
        <v>13018</v>
      </c>
      <c r="C8205" s="1">
        <v>9422746833</v>
      </c>
      <c r="D8205" s="1"/>
      <c r="E8205" s="1"/>
      <c r="F8205" s="1"/>
      <c r="G8205" s="1" t="s">
        <v>146</v>
      </c>
      <c r="H8205" s="1" t="s">
        <v>247</v>
      </c>
      <c r="I8205"/>
      <c r="J8205"/>
      <c r="K8205"/>
      <c r="L8205"/>
      <c r="M8205"/>
      <c r="N8205"/>
      <c r="O8205"/>
      <c r="Q8205" t="s">
        <v>25</v>
      </c>
      <c r="T8205" s="1" t="s">
        <v>1333</v>
      </c>
      <c r="U8205" s="1" t="s">
        <v>33</v>
      </c>
      <c r="V8205" t="s">
        <v>29</v>
      </c>
      <c r="W8205"/>
      <c r="X8205" t="s">
        <v>30</v>
      </c>
    </row>
    <row r="8206" spans="2:24">
      <c r="B8206" s="2" t="s">
        <v>13019</v>
      </c>
      <c r="C8206" s="1">
        <v>9480535359</v>
      </c>
      <c r="D8206" s="1"/>
      <c r="E8206" s="1"/>
      <c r="F8206" s="1"/>
      <c r="G8206" s="1" t="s">
        <v>45</v>
      </c>
      <c r="H8206" s="1" t="s">
        <v>331</v>
      </c>
      <c r="I8206"/>
      <c r="J8206"/>
      <c r="K8206"/>
      <c r="L8206"/>
      <c r="M8206"/>
      <c r="N8206"/>
      <c r="O8206"/>
      <c r="Q8206" t="s">
        <v>25</v>
      </c>
      <c r="T8206" s="1" t="s">
        <v>7274</v>
      </c>
      <c r="U8206" s="1" t="s">
        <v>102</v>
      </c>
      <c r="V8206" t="s">
        <v>29</v>
      </c>
      <c r="W8206"/>
      <c r="X8206" t="s">
        <v>30</v>
      </c>
    </row>
    <row r="8207" spans="2:24">
      <c r="B8207" s="2" t="s">
        <v>13020</v>
      </c>
      <c r="C8207" s="1">
        <v>7838563042</v>
      </c>
      <c r="D8207" s="1"/>
      <c r="E8207" s="1"/>
      <c r="F8207" s="1"/>
      <c r="G8207" s="1" t="s">
        <v>230</v>
      </c>
      <c r="H8207" s="1" t="s">
        <v>46</v>
      </c>
      <c r="I8207"/>
      <c r="J8207"/>
      <c r="K8207"/>
      <c r="L8207"/>
      <c r="M8207"/>
      <c r="N8207"/>
      <c r="O8207"/>
      <c r="Q8207" t="s">
        <v>25</v>
      </c>
      <c r="T8207" s="1" t="s">
        <v>594</v>
      </c>
      <c r="U8207" s="1" t="s">
        <v>53</v>
      </c>
      <c r="V8207" t="s">
        <v>29</v>
      </c>
      <c r="W8207"/>
      <c r="X8207" t="s">
        <v>30</v>
      </c>
    </row>
    <row r="8208" spans="2:24">
      <c r="B8208" s="2" t="s">
        <v>13021</v>
      </c>
      <c r="C8208" s="1">
        <f>919958641166</f>
        <v>919958641166</v>
      </c>
      <c r="D8208" s="1"/>
      <c r="E8208" s="1"/>
      <c r="F8208" s="1"/>
      <c r="G8208" s="1" t="s">
        <v>45</v>
      </c>
      <c r="H8208" s="1" t="s">
        <v>46</v>
      </c>
      <c r="I8208"/>
      <c r="J8208"/>
      <c r="K8208"/>
      <c r="L8208"/>
      <c r="M8208"/>
      <c r="N8208"/>
      <c r="O8208"/>
      <c r="Q8208" t="s">
        <v>25</v>
      </c>
      <c r="T8208" s="1" t="s">
        <v>423</v>
      </c>
      <c r="U8208" s="1" t="s">
        <v>28</v>
      </c>
      <c r="V8208" t="s">
        <v>29</v>
      </c>
      <c r="W8208"/>
      <c r="X8208" t="s">
        <v>30</v>
      </c>
    </row>
    <row r="8209" spans="2:24">
      <c r="B8209" s="2" t="s">
        <v>13022</v>
      </c>
      <c r="C8209" s="1">
        <v>9427602495</v>
      </c>
      <c r="D8209" s="1"/>
      <c r="E8209" s="1"/>
      <c r="F8209" s="1"/>
      <c r="G8209" s="1" t="s">
        <v>45</v>
      </c>
      <c r="H8209" s="1" t="s">
        <v>57</v>
      </c>
      <c r="I8209"/>
      <c r="J8209"/>
      <c r="K8209"/>
      <c r="L8209"/>
      <c r="M8209"/>
      <c r="N8209"/>
      <c r="O8209"/>
      <c r="Q8209" t="s">
        <v>25</v>
      </c>
      <c r="T8209" s="1" t="s">
        <v>345</v>
      </c>
      <c r="U8209" s="1" t="s">
        <v>116</v>
      </c>
      <c r="V8209" t="s">
        <v>29</v>
      </c>
      <c r="W8209"/>
      <c r="X8209" t="s">
        <v>30</v>
      </c>
    </row>
    <row r="8210" spans="2:24">
      <c r="B8210" s="2" t="s">
        <v>13023</v>
      </c>
      <c r="C8210" s="1">
        <v>9910090050</v>
      </c>
      <c r="D8210" s="1"/>
      <c r="E8210" s="1"/>
      <c r="F8210" s="1"/>
      <c r="G8210" s="1" t="s">
        <v>230</v>
      </c>
      <c r="H8210" s="1" t="s">
        <v>46</v>
      </c>
      <c r="I8210"/>
      <c r="J8210"/>
      <c r="K8210"/>
      <c r="L8210"/>
      <c r="M8210"/>
      <c r="N8210"/>
      <c r="O8210"/>
      <c r="Q8210" t="s">
        <v>25</v>
      </c>
      <c r="T8210" s="1" t="s">
        <v>374</v>
      </c>
      <c r="U8210" s="1" t="s">
        <v>78</v>
      </c>
      <c r="V8210" t="s">
        <v>29</v>
      </c>
      <c r="W8210"/>
      <c r="X8210" t="s">
        <v>30</v>
      </c>
    </row>
    <row r="8211" spans="2:24">
      <c r="B8211" s="2" t="s">
        <v>13024</v>
      </c>
      <c r="C8211" s="1">
        <v>7887274404</v>
      </c>
      <c r="D8211" s="1"/>
      <c r="E8211" s="1"/>
      <c r="F8211" s="1"/>
      <c r="G8211" s="1" t="s">
        <v>45</v>
      </c>
      <c r="H8211" s="1" t="s">
        <v>331</v>
      </c>
      <c r="I8211"/>
      <c r="J8211"/>
      <c r="K8211"/>
      <c r="L8211"/>
      <c r="M8211"/>
      <c r="N8211"/>
      <c r="O8211"/>
      <c r="Q8211" t="s">
        <v>25</v>
      </c>
      <c r="T8211" s="1" t="s">
        <v>264</v>
      </c>
      <c r="U8211" s="1" t="s">
        <v>28</v>
      </c>
      <c r="V8211" t="s">
        <v>29</v>
      </c>
      <c r="W8211"/>
      <c r="X8211" t="s">
        <v>30</v>
      </c>
    </row>
    <row r="8212" spans="2:24">
      <c r="B8212" s="2" t="s">
        <v>13025</v>
      </c>
      <c r="C8212" s="1">
        <v>9030930872</v>
      </c>
      <c r="D8212" s="1"/>
      <c r="E8212" s="1"/>
      <c r="F8212" s="1"/>
      <c r="G8212" s="1" t="s">
        <v>146</v>
      </c>
      <c r="H8212" s="1" t="s">
        <v>331</v>
      </c>
      <c r="I8212"/>
      <c r="J8212"/>
      <c r="K8212"/>
      <c r="L8212"/>
      <c r="M8212"/>
      <c r="N8212"/>
      <c r="O8212"/>
      <c r="Q8212" t="s">
        <v>25</v>
      </c>
      <c r="T8212" s="1" t="s">
        <v>184</v>
      </c>
      <c r="U8212" s="1" t="s">
        <v>185</v>
      </c>
      <c r="V8212" t="s">
        <v>29</v>
      </c>
      <c r="W8212"/>
      <c r="X8212" t="s">
        <v>30</v>
      </c>
    </row>
    <row r="8213" spans="2:24">
      <c r="B8213" s="2" t="s">
        <v>13026</v>
      </c>
      <c r="C8213" s="1">
        <v>8949050248</v>
      </c>
      <c r="D8213" s="1"/>
      <c r="E8213" s="1"/>
      <c r="F8213" s="1"/>
      <c r="G8213" s="1" t="s">
        <v>146</v>
      </c>
      <c r="H8213" s="1" t="s">
        <v>331</v>
      </c>
      <c r="I8213"/>
      <c r="J8213"/>
      <c r="K8213"/>
      <c r="L8213"/>
      <c r="M8213"/>
      <c r="N8213"/>
      <c r="O8213"/>
      <c r="Q8213" t="s">
        <v>25</v>
      </c>
      <c r="T8213" s="1" t="s">
        <v>86</v>
      </c>
      <c r="U8213" s="1" t="s">
        <v>43</v>
      </c>
      <c r="V8213" t="s">
        <v>29</v>
      </c>
      <c r="W8213"/>
      <c r="X8213" t="s">
        <v>30</v>
      </c>
    </row>
    <row r="8214" spans="2:24">
      <c r="B8214" s="2" t="s">
        <v>13027</v>
      </c>
      <c r="C8214" s="1">
        <v>9012222247</v>
      </c>
      <c r="D8214" s="1"/>
      <c r="E8214" s="1"/>
      <c r="F8214" s="1"/>
      <c r="G8214" s="1" t="s">
        <v>146</v>
      </c>
      <c r="H8214" s="1" t="s">
        <v>247</v>
      </c>
      <c r="I8214"/>
      <c r="J8214"/>
      <c r="K8214"/>
      <c r="L8214"/>
      <c r="M8214"/>
      <c r="N8214"/>
      <c r="O8214"/>
      <c r="Q8214" t="s">
        <v>25</v>
      </c>
      <c r="T8214" s="1" t="s">
        <v>286</v>
      </c>
      <c r="U8214" s="1" t="s">
        <v>28</v>
      </c>
      <c r="V8214" t="s">
        <v>29</v>
      </c>
      <c r="W8214"/>
      <c r="X8214" t="s">
        <v>30</v>
      </c>
    </row>
    <row r="8215" spans="2:24">
      <c r="B8215" s="2" t="s">
        <v>13028</v>
      </c>
      <c r="C8215" s="1">
        <v>9042558036</v>
      </c>
      <c r="D8215" s="1"/>
      <c r="E8215" s="1"/>
      <c r="F8215" s="1"/>
      <c r="G8215" s="1" t="s">
        <v>146</v>
      </c>
      <c r="H8215" s="1" t="s">
        <v>331</v>
      </c>
      <c r="I8215"/>
      <c r="J8215"/>
      <c r="K8215"/>
      <c r="L8215"/>
      <c r="M8215"/>
      <c r="N8215"/>
      <c r="O8215"/>
      <c r="Q8215" t="s">
        <v>25</v>
      </c>
      <c r="T8215" s="1" t="s">
        <v>875</v>
      </c>
      <c r="U8215" s="1" t="s">
        <v>179</v>
      </c>
      <c r="V8215" t="s">
        <v>29</v>
      </c>
      <c r="W8215"/>
      <c r="X8215" t="s">
        <v>30</v>
      </c>
    </row>
    <row r="8216" spans="2:24">
      <c r="B8216" s="2" t="s">
        <v>13029</v>
      </c>
      <c r="C8216" s="1">
        <v>9958366990</v>
      </c>
      <c r="D8216" s="1"/>
      <c r="E8216" s="1"/>
      <c r="F8216" s="1"/>
      <c r="G8216" s="1" t="s">
        <v>72</v>
      </c>
      <c r="H8216" s="1" t="s">
        <v>231</v>
      </c>
      <c r="I8216"/>
      <c r="J8216"/>
      <c r="K8216"/>
      <c r="L8216"/>
      <c r="M8216"/>
      <c r="N8216"/>
      <c r="O8216"/>
      <c r="Q8216" t="s">
        <v>25</v>
      </c>
      <c r="T8216" s="1" t="s">
        <v>423</v>
      </c>
      <c r="U8216" s="1" t="s">
        <v>28</v>
      </c>
      <c r="V8216" t="s">
        <v>29</v>
      </c>
      <c r="W8216"/>
      <c r="X8216" t="s">
        <v>30</v>
      </c>
    </row>
    <row r="8217" spans="2:24">
      <c r="B8217" s="2" t="s">
        <v>13030</v>
      </c>
      <c r="C8217" s="1">
        <v>8111909303</v>
      </c>
      <c r="D8217" s="1"/>
      <c r="E8217" s="1"/>
      <c r="F8217" s="1"/>
      <c r="G8217" s="1" t="s">
        <v>915</v>
      </c>
      <c r="H8217" s="1" t="s">
        <v>57</v>
      </c>
      <c r="I8217"/>
      <c r="J8217"/>
      <c r="K8217"/>
      <c r="L8217"/>
      <c r="M8217"/>
      <c r="N8217"/>
      <c r="O8217"/>
      <c r="Q8217" t="s">
        <v>25</v>
      </c>
      <c r="T8217" s="1" t="s">
        <v>508</v>
      </c>
      <c r="U8217" s="1" t="s">
        <v>60</v>
      </c>
      <c r="V8217" t="s">
        <v>29</v>
      </c>
      <c r="W8217"/>
      <c r="X8217" t="s">
        <v>30</v>
      </c>
    </row>
    <row r="8218" spans="2:24">
      <c r="B8218" s="2" t="s">
        <v>13031</v>
      </c>
      <c r="C8218" s="1">
        <v>9425463175</v>
      </c>
      <c r="D8218" s="1"/>
      <c r="E8218" s="1"/>
      <c r="F8218" s="1"/>
      <c r="G8218" s="1" t="s">
        <v>146</v>
      </c>
      <c r="H8218" s="1" t="s">
        <v>247</v>
      </c>
      <c r="I8218"/>
      <c r="J8218"/>
      <c r="K8218"/>
      <c r="L8218"/>
      <c r="M8218"/>
      <c r="N8218"/>
      <c r="O8218"/>
      <c r="Q8218" t="s">
        <v>25</v>
      </c>
      <c r="T8218" s="1" t="s">
        <v>110</v>
      </c>
      <c r="U8218" s="1" t="s">
        <v>105</v>
      </c>
      <c r="V8218" t="s">
        <v>29</v>
      </c>
      <c r="W8218"/>
      <c r="X8218" t="s">
        <v>30</v>
      </c>
    </row>
    <row r="8219" spans="2:24">
      <c r="B8219" s="2" t="s">
        <v>13032</v>
      </c>
      <c r="C8219" s="1">
        <v>9304821116</v>
      </c>
      <c r="D8219" s="1"/>
      <c r="E8219" s="1"/>
      <c r="F8219" s="1"/>
      <c r="G8219" s="1" t="s">
        <v>146</v>
      </c>
      <c r="H8219" s="1" t="s">
        <v>695</v>
      </c>
      <c r="I8219"/>
      <c r="J8219"/>
      <c r="K8219"/>
      <c r="L8219"/>
      <c r="M8219"/>
      <c r="N8219"/>
      <c r="O8219"/>
      <c r="Q8219" t="s">
        <v>25</v>
      </c>
      <c r="T8219" s="1" t="s">
        <v>568</v>
      </c>
      <c r="U8219" s="1" t="s">
        <v>158</v>
      </c>
      <c r="V8219" t="s">
        <v>29</v>
      </c>
      <c r="W8219"/>
      <c r="X8219" t="s">
        <v>30</v>
      </c>
    </row>
    <row r="8220" spans="2:24">
      <c r="B8220" s="2" t="s">
        <v>13033</v>
      </c>
      <c r="C8220" s="1">
        <v>9537570008</v>
      </c>
      <c r="D8220" s="1"/>
      <c r="E8220" s="1"/>
      <c r="F8220" s="1"/>
      <c r="G8220" s="1" t="s">
        <v>146</v>
      </c>
      <c r="H8220" s="1" t="s">
        <v>695</v>
      </c>
      <c r="I8220"/>
      <c r="J8220"/>
      <c r="K8220"/>
      <c r="L8220"/>
      <c r="M8220"/>
      <c r="N8220"/>
      <c r="O8220"/>
      <c r="Q8220" t="s">
        <v>25</v>
      </c>
      <c r="T8220" s="1" t="s">
        <v>303</v>
      </c>
      <c r="U8220" s="1" t="s">
        <v>116</v>
      </c>
      <c r="V8220" t="s">
        <v>29</v>
      </c>
      <c r="W8220"/>
      <c r="X8220" t="s">
        <v>30</v>
      </c>
    </row>
    <row r="8221" spans="2:24">
      <c r="B8221" s="2" t="s">
        <v>13034</v>
      </c>
      <c r="C8221" s="1">
        <v>9904478525</v>
      </c>
      <c r="D8221" s="1"/>
      <c r="E8221" s="1"/>
      <c r="F8221" s="1"/>
      <c r="G8221" s="1" t="s">
        <v>146</v>
      </c>
      <c r="H8221" s="1" t="s">
        <v>247</v>
      </c>
      <c r="I8221"/>
      <c r="J8221"/>
      <c r="K8221"/>
      <c r="L8221"/>
      <c r="M8221"/>
      <c r="N8221"/>
      <c r="O8221"/>
      <c r="Q8221" t="s">
        <v>25</v>
      </c>
      <c r="T8221" s="1" t="s">
        <v>303</v>
      </c>
      <c r="U8221" s="1" t="s">
        <v>116</v>
      </c>
      <c r="V8221" t="s">
        <v>29</v>
      </c>
      <c r="W8221"/>
      <c r="X8221" t="s">
        <v>30</v>
      </c>
    </row>
    <row r="8222" spans="2:24">
      <c r="B8222" s="2" t="s">
        <v>13035</v>
      </c>
      <c r="C8222" s="1">
        <v>9910238939</v>
      </c>
      <c r="D8222" s="1"/>
      <c r="E8222" s="1"/>
      <c r="F8222" s="1"/>
      <c r="G8222" s="1" t="s">
        <v>146</v>
      </c>
      <c r="H8222" s="1" t="s">
        <v>247</v>
      </c>
      <c r="I8222"/>
      <c r="J8222"/>
      <c r="K8222"/>
      <c r="L8222"/>
      <c r="M8222"/>
      <c r="N8222"/>
      <c r="O8222"/>
      <c r="Q8222" t="s">
        <v>25</v>
      </c>
      <c r="T8222" s="1" t="s">
        <v>594</v>
      </c>
      <c r="U8222" s="1" t="s">
        <v>53</v>
      </c>
      <c r="V8222" t="s">
        <v>29</v>
      </c>
      <c r="W8222"/>
      <c r="X8222" t="s">
        <v>30</v>
      </c>
    </row>
    <row r="8223" spans="2:24">
      <c r="B8223" s="2" t="s">
        <v>13036</v>
      </c>
      <c r="C8223" s="1">
        <f>13528713165</f>
        <v>13528713165</v>
      </c>
      <c r="D8223" s="1"/>
      <c r="E8223" s="1"/>
      <c r="F8223" s="1"/>
      <c r="G8223" s="1" t="s">
        <v>45</v>
      </c>
      <c r="H8223" s="1" t="s">
        <v>57</v>
      </c>
      <c r="I8223"/>
      <c r="J8223"/>
      <c r="K8223"/>
      <c r="L8223"/>
      <c r="M8223"/>
      <c r="N8223"/>
      <c r="O8223"/>
      <c r="Q8223" t="s">
        <v>25</v>
      </c>
      <c r="T8223" s="1" t="s">
        <v>13037</v>
      </c>
      <c r="U8223" s="1" t="s">
        <v>13038</v>
      </c>
      <c r="V8223" t="s">
        <v>29</v>
      </c>
      <c r="W8223"/>
      <c r="X8223" t="s">
        <v>30</v>
      </c>
    </row>
    <row r="8224" spans="2:24">
      <c r="B8224" s="2" t="s">
        <v>13039</v>
      </c>
      <c r="C8224" s="1">
        <v>8219693873</v>
      </c>
      <c r="D8224" s="1"/>
      <c r="E8224" s="1"/>
      <c r="F8224" s="1"/>
      <c r="G8224" s="1" t="s">
        <v>915</v>
      </c>
      <c r="H8224" s="1" t="s">
        <v>331</v>
      </c>
      <c r="I8224"/>
      <c r="J8224"/>
      <c r="K8224"/>
      <c r="L8224"/>
      <c r="M8224"/>
      <c r="N8224"/>
      <c r="O8224"/>
      <c r="Q8224" t="s">
        <v>25</v>
      </c>
      <c r="T8224" s="1" t="s">
        <v>1626</v>
      </c>
      <c r="U8224" s="1" t="s">
        <v>477</v>
      </c>
      <c r="V8224" t="s">
        <v>29</v>
      </c>
      <c r="W8224"/>
      <c r="X8224" t="s">
        <v>30</v>
      </c>
    </row>
    <row r="8225" spans="2:24">
      <c r="B8225" s="2" t="s">
        <v>13040</v>
      </c>
      <c r="C8225" s="1">
        <v>9726139257</v>
      </c>
      <c r="D8225" s="1"/>
      <c r="E8225" s="1"/>
      <c r="F8225" s="1"/>
      <c r="G8225" s="1" t="s">
        <v>45</v>
      </c>
      <c r="H8225" s="1" t="s">
        <v>46</v>
      </c>
      <c r="I8225"/>
      <c r="J8225"/>
      <c r="K8225"/>
      <c r="L8225"/>
      <c r="M8225"/>
      <c r="N8225"/>
      <c r="O8225"/>
      <c r="Q8225" t="s">
        <v>25</v>
      </c>
      <c r="T8225" s="1" t="s">
        <v>115</v>
      </c>
      <c r="U8225" s="1" t="s">
        <v>116</v>
      </c>
      <c r="V8225" t="s">
        <v>29</v>
      </c>
      <c r="W8225"/>
      <c r="X8225" t="s">
        <v>30</v>
      </c>
    </row>
    <row r="8226" spans="2:24">
      <c r="B8226" s="2" t="s">
        <v>13041</v>
      </c>
      <c r="C8226" s="1">
        <v>9898072329</v>
      </c>
      <c r="D8226" s="1"/>
      <c r="E8226" s="1"/>
      <c r="F8226" s="1"/>
      <c r="G8226" s="1" t="s">
        <v>56</v>
      </c>
      <c r="H8226" s="1" t="s">
        <v>46</v>
      </c>
      <c r="I8226"/>
      <c r="J8226"/>
      <c r="K8226"/>
      <c r="L8226"/>
      <c r="M8226"/>
      <c r="N8226"/>
      <c r="O8226"/>
      <c r="Q8226" t="s">
        <v>25</v>
      </c>
      <c r="T8226" s="1" t="s">
        <v>2634</v>
      </c>
      <c r="U8226" s="1" t="s">
        <v>116</v>
      </c>
      <c r="V8226" t="s">
        <v>29</v>
      </c>
      <c r="W8226"/>
      <c r="X8226" t="s">
        <v>30</v>
      </c>
    </row>
    <row r="8227" spans="2:24">
      <c r="B8227" s="2" t="s">
        <v>13042</v>
      </c>
      <c r="C8227" s="1">
        <v>9136667720</v>
      </c>
      <c r="D8227" s="1"/>
      <c r="E8227" s="1"/>
      <c r="F8227" s="1"/>
      <c r="G8227" s="1" t="s">
        <v>146</v>
      </c>
      <c r="H8227" s="1" t="s">
        <v>1268</v>
      </c>
      <c r="I8227"/>
      <c r="J8227"/>
      <c r="K8227"/>
      <c r="L8227"/>
      <c r="M8227"/>
      <c r="N8227"/>
      <c r="O8227"/>
      <c r="Q8227" t="s">
        <v>25</v>
      </c>
      <c r="T8227" s="1" t="s">
        <v>73</v>
      </c>
      <c r="U8227" s="1" t="s">
        <v>53</v>
      </c>
      <c r="V8227" t="s">
        <v>29</v>
      </c>
      <c r="W8227"/>
      <c r="X8227" t="s">
        <v>30</v>
      </c>
    </row>
    <row r="8228" spans="2:24">
      <c r="B8228" s="2" t="s">
        <v>13043</v>
      </c>
      <c r="C8228" s="1">
        <v>9653631874</v>
      </c>
      <c r="D8228" s="1"/>
      <c r="E8228" s="1"/>
      <c r="F8228" s="1"/>
      <c r="G8228" s="1" t="s">
        <v>146</v>
      </c>
      <c r="H8228" s="1" t="s">
        <v>331</v>
      </c>
      <c r="I8228"/>
      <c r="J8228"/>
      <c r="K8228"/>
      <c r="L8228"/>
      <c r="M8228"/>
      <c r="N8228"/>
      <c r="O8228"/>
      <c r="Q8228" t="s">
        <v>25</v>
      </c>
      <c r="T8228" s="1" t="s">
        <v>258</v>
      </c>
      <c r="U8228" s="1" t="s">
        <v>179</v>
      </c>
      <c r="V8228" t="s">
        <v>29</v>
      </c>
      <c r="W8228"/>
      <c r="X8228" t="s">
        <v>30</v>
      </c>
    </row>
    <row r="8229" spans="2:24">
      <c r="B8229" s="2" t="s">
        <v>13044</v>
      </c>
      <c r="C8229" s="1">
        <v>9050096300</v>
      </c>
      <c r="D8229" s="1"/>
      <c r="E8229" s="1"/>
      <c r="F8229" s="1"/>
      <c r="G8229" s="1" t="s">
        <v>146</v>
      </c>
      <c r="H8229" s="1" t="s">
        <v>331</v>
      </c>
      <c r="I8229"/>
      <c r="J8229"/>
      <c r="K8229"/>
      <c r="L8229"/>
      <c r="M8229"/>
      <c r="N8229"/>
      <c r="O8229"/>
      <c r="Q8229" t="s">
        <v>25</v>
      </c>
      <c r="T8229" s="1" t="s">
        <v>356</v>
      </c>
      <c r="U8229" s="1" t="s">
        <v>78</v>
      </c>
      <c r="V8229" t="s">
        <v>29</v>
      </c>
      <c r="W8229"/>
      <c r="X8229" t="s">
        <v>30</v>
      </c>
    </row>
    <row r="8230" spans="2:24">
      <c r="B8230" s="2" t="s">
        <v>13045</v>
      </c>
      <c r="C8230" s="1">
        <v>8853462928</v>
      </c>
      <c r="D8230" s="1"/>
      <c r="E8230" s="1"/>
      <c r="F8230" s="1"/>
      <c r="G8230" s="1" t="s">
        <v>146</v>
      </c>
      <c r="H8230" s="1" t="s">
        <v>247</v>
      </c>
      <c r="I8230"/>
      <c r="J8230"/>
      <c r="K8230"/>
      <c r="L8230"/>
      <c r="M8230"/>
      <c r="N8230"/>
      <c r="O8230"/>
      <c r="Q8230" t="s">
        <v>25</v>
      </c>
      <c r="T8230" s="1" t="s">
        <v>7446</v>
      </c>
      <c r="U8230" s="1" t="s">
        <v>28</v>
      </c>
      <c r="V8230" t="s">
        <v>29</v>
      </c>
      <c r="W8230"/>
      <c r="X8230" t="s">
        <v>30</v>
      </c>
    </row>
    <row r="8231" spans="2:24">
      <c r="B8231" s="2" t="s">
        <v>13046</v>
      </c>
      <c r="C8231" s="1">
        <v>9466229822</v>
      </c>
      <c r="D8231" s="1"/>
      <c r="E8231" s="1"/>
      <c r="F8231" s="1"/>
      <c r="G8231" s="1" t="s">
        <v>146</v>
      </c>
      <c r="H8231" s="1" t="s">
        <v>695</v>
      </c>
      <c r="I8231"/>
      <c r="J8231"/>
      <c r="K8231"/>
      <c r="L8231"/>
      <c r="M8231"/>
      <c r="N8231"/>
      <c r="O8231"/>
      <c r="Q8231" t="s">
        <v>25</v>
      </c>
      <c r="T8231" s="1" t="s">
        <v>7923</v>
      </c>
      <c r="U8231" s="1" t="s">
        <v>78</v>
      </c>
      <c r="V8231" t="s">
        <v>29</v>
      </c>
      <c r="W8231"/>
      <c r="X8231" t="s">
        <v>30</v>
      </c>
    </row>
    <row r="8232" spans="2:24">
      <c r="B8232" s="2" t="s">
        <v>13047</v>
      </c>
      <c r="C8232" s="1">
        <v>9936900986</v>
      </c>
      <c r="D8232" s="1"/>
      <c r="E8232" s="1"/>
      <c r="F8232" s="1"/>
      <c r="G8232" s="1" t="s">
        <v>146</v>
      </c>
      <c r="H8232" s="1" t="s">
        <v>331</v>
      </c>
      <c r="I8232"/>
      <c r="J8232"/>
      <c r="K8232"/>
      <c r="L8232"/>
      <c r="M8232"/>
      <c r="N8232"/>
      <c r="O8232"/>
      <c r="Q8232" t="s">
        <v>25</v>
      </c>
      <c r="T8232" s="1" t="s">
        <v>7446</v>
      </c>
      <c r="U8232" s="1" t="s">
        <v>28</v>
      </c>
      <c r="V8232" t="s">
        <v>29</v>
      </c>
      <c r="W8232"/>
      <c r="X8232" t="s">
        <v>30</v>
      </c>
    </row>
    <row r="8233" spans="2:24">
      <c r="B8233" s="2" t="s">
        <v>13048</v>
      </c>
      <c r="C8233" s="1">
        <v>9898615550</v>
      </c>
      <c r="D8233" s="1"/>
      <c r="E8233" s="1"/>
      <c r="F8233" s="1"/>
      <c r="G8233" s="1" t="s">
        <v>146</v>
      </c>
      <c r="H8233" s="1" t="s">
        <v>247</v>
      </c>
      <c r="I8233"/>
      <c r="J8233"/>
      <c r="K8233"/>
      <c r="L8233"/>
      <c r="M8233"/>
      <c r="N8233"/>
      <c r="O8233"/>
      <c r="Q8233" t="s">
        <v>25</v>
      </c>
      <c r="T8233" s="1" t="s">
        <v>13049</v>
      </c>
      <c r="U8233" s="1" t="s">
        <v>116</v>
      </c>
      <c r="V8233" t="s">
        <v>29</v>
      </c>
      <c r="W8233"/>
      <c r="X8233" t="s">
        <v>30</v>
      </c>
    </row>
    <row r="8234" spans="2:24">
      <c r="B8234" s="2" t="s">
        <v>13050</v>
      </c>
      <c r="C8234" s="1">
        <v>9312992402</v>
      </c>
      <c r="D8234" s="1"/>
      <c r="E8234" s="1"/>
      <c r="F8234" s="1"/>
      <c r="G8234" s="1" t="s">
        <v>2644</v>
      </c>
      <c r="H8234" s="1" t="s">
        <v>57</v>
      </c>
      <c r="I8234"/>
      <c r="J8234"/>
      <c r="K8234"/>
      <c r="L8234"/>
      <c r="M8234"/>
      <c r="N8234"/>
      <c r="O8234"/>
      <c r="Q8234" t="s">
        <v>25</v>
      </c>
      <c r="T8234" s="1" t="s">
        <v>73</v>
      </c>
      <c r="U8234" s="1" t="s">
        <v>53</v>
      </c>
      <c r="V8234" t="s">
        <v>29</v>
      </c>
      <c r="W8234"/>
      <c r="X8234" t="s">
        <v>30</v>
      </c>
    </row>
    <row r="8235" spans="2:24">
      <c r="B8235" s="2" t="s">
        <v>13051</v>
      </c>
      <c r="C8235" s="1">
        <v>7908590873</v>
      </c>
      <c r="D8235" s="1"/>
      <c r="E8235" s="1"/>
      <c r="F8235" s="1"/>
      <c r="G8235" s="1" t="s">
        <v>915</v>
      </c>
      <c r="H8235" s="1" t="s">
        <v>57</v>
      </c>
      <c r="I8235"/>
      <c r="J8235"/>
      <c r="K8235"/>
      <c r="L8235"/>
      <c r="M8235"/>
      <c r="N8235"/>
      <c r="O8235"/>
      <c r="Q8235" t="s">
        <v>25</v>
      </c>
      <c r="T8235" s="1" t="s">
        <v>1509</v>
      </c>
      <c r="U8235" s="1" t="s">
        <v>70</v>
      </c>
      <c r="V8235" t="s">
        <v>29</v>
      </c>
      <c r="W8235"/>
      <c r="X8235" t="s">
        <v>30</v>
      </c>
    </row>
    <row r="8236" spans="2:24">
      <c r="B8236" s="2" t="s">
        <v>13052</v>
      </c>
      <c r="C8236" s="1">
        <v>9565584444</v>
      </c>
      <c r="D8236" s="1"/>
      <c r="E8236" s="1"/>
      <c r="F8236" s="1"/>
      <c r="G8236" s="1" t="s">
        <v>45</v>
      </c>
      <c r="H8236" s="1" t="s">
        <v>46</v>
      </c>
      <c r="I8236"/>
      <c r="J8236"/>
      <c r="K8236"/>
      <c r="L8236"/>
      <c r="M8236"/>
      <c r="N8236"/>
      <c r="O8236"/>
      <c r="Q8236" t="s">
        <v>25</v>
      </c>
      <c r="T8236" s="1" t="s">
        <v>294</v>
      </c>
      <c r="U8236" s="1" t="s">
        <v>28</v>
      </c>
      <c r="V8236" t="s">
        <v>29</v>
      </c>
      <c r="W8236"/>
      <c r="X8236" t="s">
        <v>30</v>
      </c>
    </row>
    <row r="8237" spans="2:24">
      <c r="B8237" s="2" t="s">
        <v>13053</v>
      </c>
      <c r="C8237" s="1">
        <v>9610600600</v>
      </c>
      <c r="D8237" s="1"/>
      <c r="E8237" s="1"/>
      <c r="F8237" s="1"/>
      <c r="G8237" s="1" t="s">
        <v>45</v>
      </c>
      <c r="H8237" s="1" t="s">
        <v>46</v>
      </c>
      <c r="I8237"/>
      <c r="J8237"/>
      <c r="K8237"/>
      <c r="L8237"/>
      <c r="M8237"/>
      <c r="N8237"/>
      <c r="O8237"/>
      <c r="Q8237" t="s">
        <v>25</v>
      </c>
      <c r="T8237" s="1" t="s">
        <v>128</v>
      </c>
      <c r="U8237" s="1" t="s">
        <v>43</v>
      </c>
      <c r="V8237" t="s">
        <v>29</v>
      </c>
      <c r="W8237"/>
      <c r="X8237" t="s">
        <v>30</v>
      </c>
    </row>
    <row r="8238" spans="2:24">
      <c r="B8238" s="2" t="s">
        <v>13054</v>
      </c>
      <c r="C8238" s="1">
        <v>9589266228</v>
      </c>
      <c r="D8238" s="1"/>
      <c r="E8238" s="1"/>
      <c r="F8238" s="1"/>
      <c r="G8238" s="1" t="s">
        <v>45</v>
      </c>
      <c r="H8238" s="1" t="s">
        <v>331</v>
      </c>
      <c r="I8238"/>
      <c r="J8238"/>
      <c r="K8238"/>
      <c r="L8238"/>
      <c r="M8238"/>
      <c r="N8238"/>
      <c r="O8238"/>
      <c r="Q8238" t="s">
        <v>25</v>
      </c>
      <c r="T8238" s="1" t="s">
        <v>187</v>
      </c>
      <c r="U8238" s="1" t="s">
        <v>105</v>
      </c>
      <c r="V8238" t="s">
        <v>29</v>
      </c>
      <c r="W8238"/>
      <c r="X8238" t="s">
        <v>30</v>
      </c>
    </row>
    <row r="8239" spans="2:24">
      <c r="B8239" s="2" t="s">
        <v>13055</v>
      </c>
      <c r="C8239" s="1">
        <v>8489955515</v>
      </c>
      <c r="D8239" s="1"/>
      <c r="E8239" s="1"/>
      <c r="F8239" s="1"/>
      <c r="G8239" s="1" t="s">
        <v>230</v>
      </c>
      <c r="H8239" s="1" t="s">
        <v>331</v>
      </c>
      <c r="I8239"/>
      <c r="J8239"/>
      <c r="K8239"/>
      <c r="L8239"/>
      <c r="M8239"/>
      <c r="N8239"/>
      <c r="O8239"/>
      <c r="Q8239" t="s">
        <v>25</v>
      </c>
      <c r="T8239" s="1" t="s">
        <v>972</v>
      </c>
      <c r="U8239" s="1" t="s">
        <v>179</v>
      </c>
      <c r="V8239" t="s">
        <v>29</v>
      </c>
      <c r="W8239"/>
      <c r="X8239" t="s">
        <v>30</v>
      </c>
    </row>
    <row r="8240" spans="2:24">
      <c r="B8240" s="2" t="s">
        <v>13056</v>
      </c>
      <c r="C8240" s="1">
        <v>9958849085</v>
      </c>
      <c r="D8240" s="1"/>
      <c r="E8240" s="1"/>
      <c r="F8240" s="1"/>
      <c r="G8240" s="1" t="s">
        <v>731</v>
      </c>
      <c r="H8240" s="1" t="s">
        <v>46</v>
      </c>
      <c r="I8240"/>
      <c r="J8240"/>
      <c r="K8240"/>
      <c r="L8240"/>
      <c r="M8240"/>
      <c r="N8240"/>
      <c r="O8240"/>
      <c r="Q8240" t="s">
        <v>25</v>
      </c>
      <c r="T8240" s="1" t="s">
        <v>301</v>
      </c>
      <c r="U8240" s="1" t="s">
        <v>53</v>
      </c>
      <c r="V8240" t="s">
        <v>29</v>
      </c>
      <c r="W8240"/>
      <c r="X8240" t="s">
        <v>30</v>
      </c>
    </row>
    <row r="8241" spans="2:24">
      <c r="B8241" s="2" t="s">
        <v>13057</v>
      </c>
      <c r="C8241" s="1">
        <v>9824346362</v>
      </c>
      <c r="D8241" s="1"/>
      <c r="E8241" s="1"/>
      <c r="F8241" s="1"/>
      <c r="G8241" s="1" t="s">
        <v>45</v>
      </c>
      <c r="H8241" s="1" t="s">
        <v>46</v>
      </c>
      <c r="I8241"/>
      <c r="J8241"/>
      <c r="K8241"/>
      <c r="L8241"/>
      <c r="M8241"/>
      <c r="N8241"/>
      <c r="O8241"/>
      <c r="Q8241" t="s">
        <v>25</v>
      </c>
      <c r="T8241" s="1" t="s">
        <v>1506</v>
      </c>
      <c r="U8241" s="1" t="s">
        <v>116</v>
      </c>
      <c r="V8241" t="s">
        <v>29</v>
      </c>
      <c r="W8241"/>
      <c r="X8241" t="s">
        <v>30</v>
      </c>
    </row>
    <row r="8242" spans="2:24">
      <c r="B8242" s="2" t="s">
        <v>13058</v>
      </c>
      <c r="C8242" s="1">
        <v>9419819019</v>
      </c>
      <c r="D8242" s="1"/>
      <c r="E8242" s="1"/>
      <c r="F8242" s="1"/>
      <c r="G8242" s="1" t="s">
        <v>45</v>
      </c>
      <c r="H8242" s="1" t="s">
        <v>46</v>
      </c>
      <c r="I8242"/>
      <c r="J8242"/>
      <c r="K8242"/>
      <c r="L8242"/>
      <c r="M8242"/>
      <c r="N8242"/>
      <c r="O8242"/>
      <c r="Q8242" t="s">
        <v>25</v>
      </c>
      <c r="T8242" s="1" t="s">
        <v>9322</v>
      </c>
      <c r="U8242" s="1" t="s">
        <v>148</v>
      </c>
      <c r="V8242" t="s">
        <v>29</v>
      </c>
      <c r="W8242"/>
      <c r="X8242" t="s">
        <v>30</v>
      </c>
    </row>
    <row r="8243" spans="2:24">
      <c r="B8243" s="2" t="s">
        <v>13059</v>
      </c>
      <c r="C8243" s="1">
        <v>9443041118</v>
      </c>
      <c r="D8243" s="1"/>
      <c r="E8243" s="1"/>
      <c r="F8243" s="1"/>
      <c r="G8243" s="1" t="s">
        <v>45</v>
      </c>
      <c r="H8243" s="1" t="s">
        <v>247</v>
      </c>
      <c r="I8243"/>
      <c r="J8243"/>
      <c r="K8243"/>
      <c r="L8243"/>
      <c r="M8243"/>
      <c r="N8243"/>
      <c r="O8243"/>
      <c r="Q8243" t="s">
        <v>25</v>
      </c>
      <c r="T8243" s="1" t="s">
        <v>2563</v>
      </c>
      <c r="U8243" s="1" t="s">
        <v>179</v>
      </c>
      <c r="V8243" t="s">
        <v>29</v>
      </c>
      <c r="W8243"/>
      <c r="X8243" t="s">
        <v>30</v>
      </c>
    </row>
    <row r="8244" spans="2:24">
      <c r="B8244" s="2" t="s">
        <v>13060</v>
      </c>
      <c r="C8244" s="1">
        <v>9943403271</v>
      </c>
      <c r="D8244" s="1"/>
      <c r="E8244" s="1"/>
      <c r="F8244" s="1"/>
      <c r="G8244" s="1" t="s">
        <v>45</v>
      </c>
      <c r="H8244" s="1" t="s">
        <v>46</v>
      </c>
      <c r="I8244"/>
      <c r="J8244"/>
      <c r="K8244"/>
      <c r="L8244"/>
      <c r="M8244"/>
      <c r="N8244"/>
      <c r="O8244"/>
      <c r="Q8244" t="s">
        <v>25</v>
      </c>
      <c r="T8244" s="1" t="s">
        <v>3865</v>
      </c>
      <c r="U8244" s="1" t="s">
        <v>179</v>
      </c>
      <c r="V8244" t="s">
        <v>29</v>
      </c>
      <c r="W8244"/>
      <c r="X8244" t="s">
        <v>30</v>
      </c>
    </row>
    <row r="8245" spans="2:24">
      <c r="B8245" s="2" t="s">
        <v>13061</v>
      </c>
      <c r="C8245" s="1">
        <v>7483552250</v>
      </c>
      <c r="D8245" s="1"/>
      <c r="E8245" s="1"/>
      <c r="F8245" s="1"/>
      <c r="G8245" s="1" t="s">
        <v>146</v>
      </c>
      <c r="H8245" s="1" t="s">
        <v>247</v>
      </c>
      <c r="I8245"/>
      <c r="J8245"/>
      <c r="K8245"/>
      <c r="L8245"/>
      <c r="M8245"/>
      <c r="N8245"/>
      <c r="O8245"/>
      <c r="Q8245" t="s">
        <v>25</v>
      </c>
      <c r="T8245" s="1" t="s">
        <v>631</v>
      </c>
      <c r="U8245" s="1" t="s">
        <v>102</v>
      </c>
      <c r="V8245" t="s">
        <v>29</v>
      </c>
      <c r="W8245"/>
      <c r="X8245" t="s">
        <v>30</v>
      </c>
    </row>
    <row r="8246" spans="2:24">
      <c r="B8246" s="2" t="s">
        <v>13062</v>
      </c>
      <c r="C8246" s="1">
        <v>9044453122</v>
      </c>
      <c r="D8246" s="1"/>
      <c r="E8246" s="1"/>
      <c r="F8246" s="1"/>
      <c r="G8246" s="1" t="s">
        <v>146</v>
      </c>
      <c r="H8246" s="1" t="s">
        <v>247</v>
      </c>
      <c r="I8246"/>
      <c r="J8246"/>
      <c r="K8246"/>
      <c r="L8246"/>
      <c r="M8246"/>
      <c r="N8246"/>
      <c r="O8246"/>
      <c r="Q8246" t="s">
        <v>25</v>
      </c>
      <c r="T8246" s="1" t="s">
        <v>7446</v>
      </c>
      <c r="U8246" s="1" t="s">
        <v>28</v>
      </c>
      <c r="V8246" t="s">
        <v>29</v>
      </c>
      <c r="W8246"/>
      <c r="X8246" t="s">
        <v>30</v>
      </c>
    </row>
    <row r="8247" spans="2:24">
      <c r="B8247" s="2" t="s">
        <v>13063</v>
      </c>
      <c r="C8247" s="1">
        <v>9415391990</v>
      </c>
      <c r="D8247" s="1"/>
      <c r="E8247" s="1"/>
      <c r="F8247" s="1"/>
      <c r="G8247" s="1" t="s">
        <v>146</v>
      </c>
      <c r="H8247" s="1" t="s">
        <v>331</v>
      </c>
      <c r="I8247"/>
      <c r="J8247"/>
      <c r="K8247"/>
      <c r="L8247"/>
      <c r="M8247"/>
      <c r="N8247"/>
      <c r="O8247"/>
      <c r="Q8247" t="s">
        <v>25</v>
      </c>
      <c r="T8247" s="1" t="s">
        <v>533</v>
      </c>
      <c r="U8247" s="1" t="s">
        <v>28</v>
      </c>
      <c r="V8247" t="s">
        <v>29</v>
      </c>
      <c r="W8247"/>
      <c r="X8247" t="s">
        <v>30</v>
      </c>
    </row>
    <row r="8248" spans="2:24">
      <c r="B8248" s="2" t="s">
        <v>13064</v>
      </c>
      <c r="C8248" s="1">
        <v>8527682771</v>
      </c>
      <c r="D8248" s="1"/>
      <c r="E8248" s="1"/>
      <c r="F8248" s="1"/>
      <c r="G8248" s="1" t="s">
        <v>45</v>
      </c>
      <c r="H8248" s="1" t="s">
        <v>46</v>
      </c>
      <c r="I8248"/>
      <c r="J8248"/>
      <c r="K8248"/>
      <c r="L8248"/>
      <c r="M8248"/>
      <c r="N8248"/>
      <c r="O8248"/>
      <c r="Q8248" t="s">
        <v>25</v>
      </c>
      <c r="T8248" s="1" t="s">
        <v>660</v>
      </c>
      <c r="U8248" s="1" t="s">
        <v>53</v>
      </c>
      <c r="V8248" t="s">
        <v>29</v>
      </c>
      <c r="W8248"/>
      <c r="X8248" t="s">
        <v>30</v>
      </c>
    </row>
    <row r="8249" spans="2:24">
      <c r="B8249" s="2" t="s">
        <v>13065</v>
      </c>
      <c r="C8249" s="1">
        <v>9347841216</v>
      </c>
      <c r="D8249" s="1"/>
      <c r="E8249" s="1"/>
      <c r="F8249" s="1"/>
      <c r="G8249" s="1" t="s">
        <v>45</v>
      </c>
      <c r="H8249" s="1" t="s">
        <v>247</v>
      </c>
      <c r="I8249"/>
      <c r="J8249"/>
      <c r="K8249"/>
      <c r="L8249"/>
      <c r="M8249"/>
      <c r="N8249"/>
      <c r="O8249"/>
      <c r="Q8249" t="s">
        <v>25</v>
      </c>
      <c r="T8249" s="1" t="s">
        <v>4623</v>
      </c>
      <c r="U8249" s="1" t="s">
        <v>276</v>
      </c>
      <c r="V8249" t="s">
        <v>29</v>
      </c>
      <c r="W8249"/>
      <c r="X8249" t="s">
        <v>30</v>
      </c>
    </row>
    <row r="8250" spans="2:24">
      <c r="B8250" s="2" t="s">
        <v>13066</v>
      </c>
      <c r="C8250" s="1">
        <v>9704668673</v>
      </c>
      <c r="D8250" s="1"/>
      <c r="E8250" s="1"/>
      <c r="F8250" s="1"/>
      <c r="G8250" s="1" t="s">
        <v>146</v>
      </c>
      <c r="H8250" s="1" t="s">
        <v>331</v>
      </c>
      <c r="I8250"/>
      <c r="J8250"/>
      <c r="K8250"/>
      <c r="L8250"/>
      <c r="M8250"/>
      <c r="N8250"/>
      <c r="O8250"/>
      <c r="Q8250" t="s">
        <v>25</v>
      </c>
      <c r="T8250" s="1" t="s">
        <v>621</v>
      </c>
      <c r="U8250" s="1" t="s">
        <v>276</v>
      </c>
      <c r="V8250" t="s">
        <v>29</v>
      </c>
      <c r="W8250"/>
      <c r="X8250" t="s">
        <v>30</v>
      </c>
    </row>
    <row r="8251" spans="2:24">
      <c r="B8251" s="2" t="s">
        <v>13067</v>
      </c>
      <c r="C8251" s="1">
        <f>2535377379815</f>
        <v>2535377379815</v>
      </c>
      <c r="D8251" s="1"/>
      <c r="E8251" s="1"/>
      <c r="F8251" s="1"/>
      <c r="G8251" s="1" t="s">
        <v>45</v>
      </c>
      <c r="H8251" s="1" t="s">
        <v>46</v>
      </c>
      <c r="I8251"/>
      <c r="J8251"/>
      <c r="K8251"/>
      <c r="L8251"/>
      <c r="M8251"/>
      <c r="N8251"/>
      <c r="O8251"/>
      <c r="Q8251" t="s">
        <v>25</v>
      </c>
      <c r="T8251" s="1" t="s">
        <v>13068</v>
      </c>
      <c r="U8251" s="1" t="s">
        <v>13069</v>
      </c>
      <c r="V8251" t="s">
        <v>29</v>
      </c>
      <c r="W8251"/>
      <c r="X8251" t="s">
        <v>30</v>
      </c>
    </row>
    <row r="8252" spans="2:24">
      <c r="B8252" s="2" t="s">
        <v>13070</v>
      </c>
      <c r="C8252" s="1">
        <v>8824061068</v>
      </c>
      <c r="D8252" s="1"/>
      <c r="E8252" s="1"/>
      <c r="F8252" s="1"/>
      <c r="G8252" s="1" t="s">
        <v>146</v>
      </c>
      <c r="H8252" s="1" t="s">
        <v>247</v>
      </c>
      <c r="I8252"/>
      <c r="J8252"/>
      <c r="K8252"/>
      <c r="L8252"/>
      <c r="M8252"/>
      <c r="N8252"/>
      <c r="O8252"/>
      <c r="Q8252" t="s">
        <v>25</v>
      </c>
      <c r="T8252" s="1" t="s">
        <v>86</v>
      </c>
      <c r="U8252" s="1" t="s">
        <v>43</v>
      </c>
      <c r="V8252" t="s">
        <v>29</v>
      </c>
      <c r="W8252"/>
      <c r="X8252" t="s">
        <v>30</v>
      </c>
    </row>
    <row r="8253" spans="2:24">
      <c r="B8253" s="2" t="s">
        <v>13071</v>
      </c>
      <c r="C8253" s="1">
        <v>8586959928</v>
      </c>
      <c r="D8253" s="1"/>
      <c r="E8253" s="1"/>
      <c r="F8253" s="1"/>
      <c r="G8253" s="1" t="s">
        <v>230</v>
      </c>
      <c r="H8253" s="1" t="s">
        <v>46</v>
      </c>
      <c r="I8253"/>
      <c r="J8253"/>
      <c r="K8253"/>
      <c r="L8253"/>
      <c r="M8253"/>
      <c r="N8253"/>
      <c r="O8253"/>
      <c r="Q8253" t="s">
        <v>25</v>
      </c>
      <c r="T8253" s="1" t="s">
        <v>301</v>
      </c>
      <c r="U8253" s="1" t="s">
        <v>53</v>
      </c>
      <c r="V8253" t="s">
        <v>29</v>
      </c>
      <c r="W8253"/>
      <c r="X8253" t="s">
        <v>30</v>
      </c>
    </row>
    <row r="8254" spans="2:24">
      <c r="B8254" s="2" t="s">
        <v>13072</v>
      </c>
      <c r="C8254" s="1">
        <v>9829383329</v>
      </c>
      <c r="D8254" s="1"/>
      <c r="E8254" s="1"/>
      <c r="F8254" s="1"/>
      <c r="G8254" s="1" t="s">
        <v>146</v>
      </c>
      <c r="H8254" s="1" t="s">
        <v>247</v>
      </c>
      <c r="I8254"/>
      <c r="J8254"/>
      <c r="K8254"/>
      <c r="L8254"/>
      <c r="M8254"/>
      <c r="N8254"/>
      <c r="O8254"/>
      <c r="Q8254" t="s">
        <v>25</v>
      </c>
      <c r="T8254" s="1" t="s">
        <v>172</v>
      </c>
      <c r="U8254" s="1" t="s">
        <v>43</v>
      </c>
      <c r="V8254" t="s">
        <v>29</v>
      </c>
      <c r="W8254"/>
      <c r="X8254" t="s">
        <v>30</v>
      </c>
    </row>
    <row r="8255" spans="2:24">
      <c r="B8255" s="2" t="s">
        <v>13073</v>
      </c>
      <c r="C8255" s="1">
        <v>9852801055</v>
      </c>
      <c r="D8255" s="1"/>
      <c r="E8255" s="1"/>
      <c r="F8255" s="1"/>
      <c r="G8255" s="1" t="s">
        <v>45</v>
      </c>
      <c r="H8255" s="1" t="s">
        <v>695</v>
      </c>
      <c r="I8255"/>
      <c r="J8255"/>
      <c r="K8255"/>
      <c r="L8255"/>
      <c r="M8255"/>
      <c r="N8255"/>
      <c r="O8255"/>
      <c r="Q8255" t="s">
        <v>25</v>
      </c>
      <c r="T8255" s="1" t="s">
        <v>849</v>
      </c>
      <c r="U8255" s="1" t="s">
        <v>284</v>
      </c>
      <c r="V8255" t="s">
        <v>29</v>
      </c>
      <c r="W8255"/>
      <c r="X8255" t="s">
        <v>30</v>
      </c>
    </row>
    <row r="8256" spans="2:24">
      <c r="B8256" s="2" t="s">
        <v>13074</v>
      </c>
      <c r="C8256" s="1">
        <v>9999199556</v>
      </c>
      <c r="D8256" s="1"/>
      <c r="E8256" s="1"/>
      <c r="F8256" s="1"/>
      <c r="G8256" s="1" t="s">
        <v>45</v>
      </c>
      <c r="H8256" s="1" t="s">
        <v>46</v>
      </c>
      <c r="I8256"/>
      <c r="J8256"/>
      <c r="K8256"/>
      <c r="L8256"/>
      <c r="M8256"/>
      <c r="N8256"/>
      <c r="O8256"/>
      <c r="Q8256" t="s">
        <v>25</v>
      </c>
      <c r="T8256" s="1" t="s">
        <v>594</v>
      </c>
      <c r="U8256" s="1" t="s">
        <v>53</v>
      </c>
      <c r="V8256" t="s">
        <v>29</v>
      </c>
      <c r="W8256"/>
      <c r="X8256" t="s">
        <v>30</v>
      </c>
    </row>
    <row r="8257" spans="2:24">
      <c r="B8257" s="2" t="s">
        <v>13075</v>
      </c>
      <c r="C8257" s="1">
        <v>7358288588</v>
      </c>
      <c r="D8257" s="1"/>
      <c r="E8257" s="1"/>
      <c r="F8257" s="1"/>
      <c r="G8257" s="1" t="s">
        <v>45</v>
      </c>
      <c r="H8257" s="1" t="s">
        <v>331</v>
      </c>
      <c r="I8257"/>
      <c r="J8257"/>
      <c r="K8257"/>
      <c r="L8257"/>
      <c r="M8257"/>
      <c r="N8257"/>
      <c r="O8257"/>
      <c r="Q8257" t="s">
        <v>25</v>
      </c>
      <c r="T8257" s="1" t="s">
        <v>258</v>
      </c>
      <c r="U8257" s="1" t="s">
        <v>179</v>
      </c>
      <c r="V8257" t="s">
        <v>29</v>
      </c>
      <c r="W8257"/>
      <c r="X8257" t="s">
        <v>30</v>
      </c>
    </row>
    <row r="8258" spans="2:24">
      <c r="B8258" s="2" t="s">
        <v>13076</v>
      </c>
      <c r="C8258" s="1">
        <v>9087892878</v>
      </c>
      <c r="D8258" s="1"/>
      <c r="E8258" s="1"/>
      <c r="F8258" s="1"/>
      <c r="G8258" s="1" t="s">
        <v>45</v>
      </c>
      <c r="H8258" s="1" t="s">
        <v>46</v>
      </c>
      <c r="I8258"/>
      <c r="J8258"/>
      <c r="K8258"/>
      <c r="L8258"/>
      <c r="M8258"/>
      <c r="N8258"/>
      <c r="O8258"/>
      <c r="Q8258" t="s">
        <v>25</v>
      </c>
      <c r="T8258" s="1" t="s">
        <v>155</v>
      </c>
      <c r="U8258" s="1" t="s">
        <v>90</v>
      </c>
      <c r="V8258" t="s">
        <v>29</v>
      </c>
      <c r="W8258"/>
      <c r="X8258" t="s">
        <v>30</v>
      </c>
    </row>
    <row r="8259" spans="2:24">
      <c r="B8259" s="2" t="s">
        <v>13077</v>
      </c>
      <c r="C8259" s="1">
        <v>8077278121</v>
      </c>
      <c r="D8259" s="1"/>
      <c r="E8259" s="1"/>
      <c r="F8259" s="1"/>
      <c r="G8259" s="1" t="s">
        <v>45</v>
      </c>
      <c r="H8259" s="1" t="s">
        <v>46</v>
      </c>
      <c r="I8259"/>
      <c r="J8259"/>
      <c r="K8259"/>
      <c r="L8259"/>
      <c r="M8259"/>
      <c r="N8259"/>
      <c r="O8259"/>
      <c r="Q8259" t="s">
        <v>25</v>
      </c>
      <c r="T8259" s="1" t="s">
        <v>261</v>
      </c>
      <c r="U8259" s="1" t="s">
        <v>28</v>
      </c>
      <c r="V8259" t="s">
        <v>29</v>
      </c>
      <c r="W8259"/>
      <c r="X8259" t="s">
        <v>30</v>
      </c>
    </row>
    <row r="8260" spans="2:24">
      <c r="B8260" s="2" t="s">
        <v>13078</v>
      </c>
      <c r="C8260" s="1">
        <v>8758255888</v>
      </c>
      <c r="D8260" s="1"/>
      <c r="E8260" s="1"/>
      <c r="F8260" s="1"/>
      <c r="G8260" s="1" t="s">
        <v>146</v>
      </c>
      <c r="H8260" s="1" t="s">
        <v>695</v>
      </c>
      <c r="I8260"/>
      <c r="J8260"/>
      <c r="K8260"/>
      <c r="L8260"/>
      <c r="M8260"/>
      <c r="N8260"/>
      <c r="O8260"/>
      <c r="Q8260" t="s">
        <v>25</v>
      </c>
      <c r="T8260" s="1" t="s">
        <v>115</v>
      </c>
      <c r="U8260" s="1" t="s">
        <v>116</v>
      </c>
      <c r="V8260" t="s">
        <v>29</v>
      </c>
      <c r="W8260"/>
      <c r="X8260" t="s">
        <v>30</v>
      </c>
    </row>
    <row r="8261" spans="2:24">
      <c r="B8261" s="2" t="s">
        <v>13079</v>
      </c>
      <c r="C8261" s="1">
        <v>9783378433</v>
      </c>
      <c r="D8261" s="1"/>
      <c r="E8261" s="1"/>
      <c r="F8261" s="1"/>
      <c r="G8261" s="1" t="s">
        <v>45</v>
      </c>
      <c r="H8261" s="1" t="s">
        <v>46</v>
      </c>
      <c r="I8261"/>
      <c r="J8261"/>
      <c r="K8261"/>
      <c r="L8261"/>
      <c r="M8261"/>
      <c r="N8261"/>
      <c r="O8261"/>
      <c r="Q8261" t="s">
        <v>25</v>
      </c>
      <c r="T8261" s="1" t="s">
        <v>86</v>
      </c>
      <c r="U8261" s="1" t="s">
        <v>43</v>
      </c>
      <c r="V8261" t="s">
        <v>29</v>
      </c>
      <c r="W8261"/>
      <c r="X8261" t="s">
        <v>30</v>
      </c>
    </row>
    <row r="8262" spans="2:24">
      <c r="B8262" s="2" t="s">
        <v>13080</v>
      </c>
      <c r="C8262" s="1">
        <v>7781015558</v>
      </c>
      <c r="D8262" s="1"/>
      <c r="E8262" s="1"/>
      <c r="F8262" s="1"/>
      <c r="G8262" s="1" t="s">
        <v>146</v>
      </c>
      <c r="H8262" s="1" t="s">
        <v>247</v>
      </c>
      <c r="I8262"/>
      <c r="J8262"/>
      <c r="K8262"/>
      <c r="L8262"/>
      <c r="M8262"/>
      <c r="N8262"/>
      <c r="O8262"/>
      <c r="Q8262" t="s">
        <v>25</v>
      </c>
      <c r="T8262" s="1" t="s">
        <v>849</v>
      </c>
      <c r="U8262" s="1" t="s">
        <v>284</v>
      </c>
      <c r="V8262" t="s">
        <v>29</v>
      </c>
      <c r="W8262"/>
      <c r="X8262" t="s">
        <v>30</v>
      </c>
    </row>
    <row r="8263" spans="2:24">
      <c r="B8263" s="2" t="s">
        <v>13081</v>
      </c>
      <c r="C8263" s="1">
        <v>9810211744</v>
      </c>
      <c r="D8263" s="1"/>
      <c r="E8263" s="1"/>
      <c r="F8263" s="1"/>
      <c r="G8263" s="1" t="s">
        <v>230</v>
      </c>
      <c r="H8263" s="1" t="s">
        <v>510</v>
      </c>
      <c r="I8263"/>
      <c r="J8263"/>
      <c r="K8263"/>
      <c r="L8263"/>
      <c r="M8263"/>
      <c r="N8263"/>
      <c r="O8263"/>
      <c r="Q8263" t="s">
        <v>25</v>
      </c>
      <c r="T8263" s="1" t="s">
        <v>301</v>
      </c>
      <c r="U8263" s="1" t="s">
        <v>53</v>
      </c>
      <c r="V8263" t="s">
        <v>29</v>
      </c>
      <c r="W8263"/>
      <c r="X8263" t="s">
        <v>30</v>
      </c>
    </row>
    <row r="8264" spans="2:24">
      <c r="B8264" s="2" t="s">
        <v>13082</v>
      </c>
      <c r="C8264" s="1">
        <v>7011131948</v>
      </c>
      <c r="D8264" s="1"/>
      <c r="E8264" s="1"/>
      <c r="F8264" s="1"/>
      <c r="G8264" s="1" t="s">
        <v>45</v>
      </c>
      <c r="H8264" s="1" t="s">
        <v>46</v>
      </c>
      <c r="I8264"/>
      <c r="J8264"/>
      <c r="K8264"/>
      <c r="L8264"/>
      <c r="M8264"/>
      <c r="N8264"/>
      <c r="O8264"/>
      <c r="Q8264" t="s">
        <v>25</v>
      </c>
      <c r="T8264" s="1" t="s">
        <v>84</v>
      </c>
      <c r="U8264" s="1" t="s">
        <v>53</v>
      </c>
      <c r="V8264" t="s">
        <v>29</v>
      </c>
      <c r="W8264"/>
      <c r="X8264" t="s">
        <v>30</v>
      </c>
    </row>
    <row r="8265" spans="2:24">
      <c r="B8265" s="2" t="s">
        <v>13083</v>
      </c>
      <c r="C8265" s="1">
        <v>7840042300</v>
      </c>
      <c r="D8265" s="1"/>
      <c r="E8265" s="1"/>
      <c r="F8265" s="1"/>
      <c r="G8265" s="1" t="s">
        <v>146</v>
      </c>
      <c r="H8265" s="1" t="s">
        <v>1268</v>
      </c>
      <c r="I8265"/>
      <c r="J8265"/>
      <c r="K8265"/>
      <c r="L8265"/>
      <c r="M8265"/>
      <c r="N8265"/>
      <c r="O8265"/>
      <c r="Q8265" t="s">
        <v>25</v>
      </c>
      <c r="T8265" s="1" t="s">
        <v>594</v>
      </c>
      <c r="U8265" s="1" t="s">
        <v>53</v>
      </c>
      <c r="V8265" t="s">
        <v>29</v>
      </c>
      <c r="W8265"/>
      <c r="X8265" t="s">
        <v>30</v>
      </c>
    </row>
    <row r="8266" spans="2:24">
      <c r="B8266" s="2" t="s">
        <v>13084</v>
      </c>
      <c r="C8266" s="1">
        <v>9810049760</v>
      </c>
      <c r="D8266" s="1"/>
      <c r="E8266" s="1"/>
      <c r="F8266" s="1"/>
      <c r="G8266" s="1" t="s">
        <v>56</v>
      </c>
      <c r="H8266" s="1" t="s">
        <v>57</v>
      </c>
      <c r="I8266"/>
      <c r="J8266"/>
      <c r="K8266"/>
      <c r="L8266"/>
      <c r="M8266"/>
      <c r="N8266"/>
      <c r="O8266"/>
      <c r="Q8266" t="s">
        <v>25</v>
      </c>
      <c r="T8266" s="1" t="s">
        <v>594</v>
      </c>
      <c r="U8266" s="1" t="s">
        <v>53</v>
      </c>
      <c r="V8266" t="s">
        <v>29</v>
      </c>
      <c r="W8266"/>
      <c r="X8266" t="s">
        <v>30</v>
      </c>
    </row>
    <row r="8267" spans="2:24">
      <c r="B8267" s="2" t="s">
        <v>13085</v>
      </c>
      <c r="C8267" s="1">
        <v>7903248373</v>
      </c>
      <c r="D8267" s="1"/>
      <c r="E8267" s="1"/>
      <c r="F8267" s="1"/>
      <c r="G8267" s="1" t="s">
        <v>146</v>
      </c>
      <c r="H8267" s="1" t="s">
        <v>247</v>
      </c>
      <c r="I8267"/>
      <c r="J8267"/>
      <c r="K8267"/>
      <c r="L8267"/>
      <c r="M8267"/>
      <c r="N8267"/>
      <c r="O8267"/>
      <c r="Q8267" t="s">
        <v>25</v>
      </c>
      <c r="T8267" s="1" t="s">
        <v>849</v>
      </c>
      <c r="U8267" s="1" t="s">
        <v>284</v>
      </c>
      <c r="V8267" t="s">
        <v>29</v>
      </c>
      <c r="W8267"/>
      <c r="X8267" t="s">
        <v>30</v>
      </c>
    </row>
    <row r="8268" spans="2:24">
      <c r="B8268" s="2" t="s">
        <v>13086</v>
      </c>
      <c r="C8268" s="1">
        <v>9687782553</v>
      </c>
      <c r="D8268" s="1"/>
      <c r="E8268" s="1"/>
      <c r="F8268" s="1"/>
      <c r="G8268" s="1" t="s">
        <v>146</v>
      </c>
      <c r="H8268" s="1" t="s">
        <v>331</v>
      </c>
      <c r="I8268"/>
      <c r="J8268"/>
      <c r="K8268"/>
      <c r="L8268"/>
      <c r="M8268"/>
      <c r="N8268"/>
      <c r="O8268"/>
      <c r="Q8268" t="s">
        <v>25</v>
      </c>
      <c r="T8268" s="1" t="s">
        <v>1285</v>
      </c>
      <c r="U8268" s="1" t="s">
        <v>116</v>
      </c>
      <c r="V8268" t="s">
        <v>29</v>
      </c>
      <c r="W8268"/>
      <c r="X8268" t="s">
        <v>30</v>
      </c>
    </row>
    <row r="8269" spans="2:24">
      <c r="B8269" s="2" t="s">
        <v>13087</v>
      </c>
      <c r="C8269" s="1">
        <v>9837935576</v>
      </c>
      <c r="D8269" s="1"/>
      <c r="E8269" s="1"/>
      <c r="F8269" s="1"/>
      <c r="G8269" s="1" t="s">
        <v>2849</v>
      </c>
      <c r="H8269" s="1" t="s">
        <v>57</v>
      </c>
      <c r="I8269"/>
      <c r="J8269"/>
      <c r="K8269"/>
      <c r="L8269"/>
      <c r="M8269"/>
      <c r="N8269"/>
      <c r="O8269"/>
      <c r="Q8269" t="s">
        <v>25</v>
      </c>
      <c r="T8269" s="1" t="s">
        <v>380</v>
      </c>
      <c r="U8269" s="1" t="s">
        <v>28</v>
      </c>
      <c r="V8269" t="s">
        <v>29</v>
      </c>
      <c r="W8269"/>
      <c r="X8269" t="s">
        <v>30</v>
      </c>
    </row>
    <row r="8270" spans="2:24">
      <c r="B8270" s="2" t="s">
        <v>13088</v>
      </c>
      <c r="C8270" s="1">
        <v>9308097493</v>
      </c>
      <c r="D8270" s="1"/>
      <c r="E8270" s="1"/>
      <c r="F8270" s="1"/>
      <c r="G8270" s="1" t="s">
        <v>146</v>
      </c>
      <c r="H8270" s="1" t="s">
        <v>247</v>
      </c>
      <c r="I8270"/>
      <c r="J8270"/>
      <c r="K8270"/>
      <c r="L8270"/>
      <c r="M8270"/>
      <c r="N8270"/>
      <c r="O8270"/>
      <c r="Q8270" t="s">
        <v>25</v>
      </c>
      <c r="T8270" s="1" t="s">
        <v>849</v>
      </c>
      <c r="U8270" s="1" t="s">
        <v>284</v>
      </c>
      <c r="V8270" t="s">
        <v>29</v>
      </c>
      <c r="W8270"/>
      <c r="X8270" t="s">
        <v>30</v>
      </c>
    </row>
    <row r="8271" spans="2:24">
      <c r="B8271" s="2" t="s">
        <v>13089</v>
      </c>
      <c r="C8271" s="1">
        <v>9711118229</v>
      </c>
      <c r="D8271" s="1"/>
      <c r="E8271" s="1"/>
      <c r="F8271" s="1"/>
      <c r="G8271" s="1" t="s">
        <v>45</v>
      </c>
      <c r="H8271" s="1" t="s">
        <v>46</v>
      </c>
      <c r="I8271"/>
      <c r="J8271"/>
      <c r="K8271"/>
      <c r="L8271"/>
      <c r="M8271"/>
      <c r="N8271"/>
      <c r="O8271"/>
      <c r="Q8271" t="s">
        <v>25</v>
      </c>
      <c r="T8271" s="1" t="s">
        <v>374</v>
      </c>
      <c r="U8271" s="1" t="s">
        <v>78</v>
      </c>
      <c r="V8271" t="s">
        <v>29</v>
      </c>
      <c r="W8271"/>
      <c r="X8271" t="s">
        <v>30</v>
      </c>
    </row>
    <row r="8272" spans="2:24">
      <c r="B8272" s="2" t="s">
        <v>13090</v>
      </c>
      <c r="C8272" s="1">
        <v>7575863698</v>
      </c>
      <c r="D8272" s="1"/>
      <c r="E8272" s="1"/>
      <c r="F8272" s="1"/>
      <c r="G8272" s="1" t="s">
        <v>146</v>
      </c>
      <c r="H8272" s="1" t="s">
        <v>1268</v>
      </c>
      <c r="I8272"/>
      <c r="J8272"/>
      <c r="K8272"/>
      <c r="L8272"/>
      <c r="M8272"/>
      <c r="N8272"/>
      <c r="O8272"/>
      <c r="Q8272" t="s">
        <v>25</v>
      </c>
      <c r="T8272" s="1" t="s">
        <v>1285</v>
      </c>
      <c r="U8272" s="1" t="s">
        <v>116</v>
      </c>
      <c r="V8272" t="s">
        <v>29</v>
      </c>
      <c r="W8272"/>
      <c r="X8272" t="s">
        <v>30</v>
      </c>
    </row>
    <row r="8273" spans="2:24">
      <c r="B8273" s="2" t="s">
        <v>13091</v>
      </c>
      <c r="C8273" s="1">
        <v>9370011972</v>
      </c>
      <c r="D8273" s="1"/>
      <c r="E8273" s="1"/>
      <c r="F8273" s="1"/>
      <c r="G8273" s="1" t="s">
        <v>45</v>
      </c>
      <c r="H8273" s="1" t="s">
        <v>247</v>
      </c>
      <c r="I8273"/>
      <c r="J8273"/>
      <c r="K8273"/>
      <c r="L8273"/>
      <c r="M8273"/>
      <c r="N8273"/>
      <c r="O8273"/>
      <c r="Q8273" t="s">
        <v>25</v>
      </c>
      <c r="T8273" s="1" t="s">
        <v>11391</v>
      </c>
      <c r="U8273" s="1" t="s">
        <v>33</v>
      </c>
      <c r="V8273" t="s">
        <v>29</v>
      </c>
      <c r="W8273"/>
      <c r="X8273" t="s">
        <v>30</v>
      </c>
    </row>
    <row r="8274" spans="2:24">
      <c r="B8274" s="2" t="s">
        <v>13092</v>
      </c>
      <c r="C8274" s="1">
        <v>9927019562</v>
      </c>
      <c r="D8274" s="1"/>
      <c r="E8274" s="1"/>
      <c r="F8274" s="1"/>
      <c r="G8274" s="1" t="s">
        <v>146</v>
      </c>
      <c r="H8274" s="1" t="s">
        <v>695</v>
      </c>
      <c r="I8274"/>
      <c r="J8274"/>
      <c r="K8274"/>
      <c r="L8274"/>
      <c r="M8274"/>
      <c r="N8274"/>
      <c r="O8274"/>
      <c r="Q8274" t="s">
        <v>25</v>
      </c>
      <c r="T8274" s="1" t="s">
        <v>1515</v>
      </c>
      <c r="U8274" s="1" t="s">
        <v>28</v>
      </c>
      <c r="V8274" t="s">
        <v>29</v>
      </c>
      <c r="W8274"/>
      <c r="X8274" t="s">
        <v>30</v>
      </c>
    </row>
    <row r="8275" spans="2:24">
      <c r="B8275" s="2" t="s">
        <v>13093</v>
      </c>
      <c r="C8275" s="1">
        <v>9917628298</v>
      </c>
      <c r="D8275" s="1"/>
      <c r="E8275" s="1"/>
      <c r="F8275" s="1"/>
      <c r="G8275" s="1" t="s">
        <v>146</v>
      </c>
      <c r="H8275" s="1" t="s">
        <v>331</v>
      </c>
      <c r="I8275"/>
      <c r="J8275"/>
      <c r="K8275"/>
      <c r="L8275"/>
      <c r="M8275"/>
      <c r="N8275"/>
      <c r="O8275"/>
      <c r="Q8275" t="s">
        <v>25</v>
      </c>
      <c r="T8275" s="1" t="s">
        <v>286</v>
      </c>
      <c r="U8275" s="1" t="s">
        <v>28</v>
      </c>
      <c r="V8275" t="s">
        <v>29</v>
      </c>
      <c r="W8275"/>
      <c r="X8275" t="s">
        <v>30</v>
      </c>
    </row>
    <row r="8276" spans="2:24">
      <c r="B8276" s="2" t="s">
        <v>13094</v>
      </c>
      <c r="C8276" s="1">
        <v>9335276870</v>
      </c>
      <c r="D8276" s="1"/>
      <c r="E8276" s="1"/>
      <c r="F8276" s="1"/>
      <c r="G8276" s="1" t="s">
        <v>146</v>
      </c>
      <c r="H8276" s="1" t="s">
        <v>695</v>
      </c>
      <c r="I8276"/>
      <c r="J8276"/>
      <c r="K8276"/>
      <c r="L8276"/>
      <c r="M8276"/>
      <c r="N8276"/>
      <c r="O8276"/>
      <c r="Q8276" t="s">
        <v>25</v>
      </c>
      <c r="T8276" s="1" t="s">
        <v>264</v>
      </c>
      <c r="U8276" s="1" t="s">
        <v>28</v>
      </c>
      <c r="V8276" t="s">
        <v>29</v>
      </c>
      <c r="W8276"/>
      <c r="X8276" t="s">
        <v>30</v>
      </c>
    </row>
    <row r="8277" spans="2:24">
      <c r="B8277" s="2" t="s">
        <v>13095</v>
      </c>
      <c r="C8277" s="1">
        <v>9654917346</v>
      </c>
      <c r="D8277" s="1"/>
      <c r="E8277" s="1"/>
      <c r="F8277" s="1"/>
      <c r="G8277" s="1" t="s">
        <v>45</v>
      </c>
      <c r="H8277" s="1" t="s">
        <v>46</v>
      </c>
      <c r="I8277"/>
      <c r="J8277"/>
      <c r="K8277"/>
      <c r="L8277"/>
      <c r="M8277"/>
      <c r="N8277"/>
      <c r="O8277"/>
      <c r="Q8277" t="s">
        <v>25</v>
      </c>
      <c r="T8277" s="1" t="s">
        <v>423</v>
      </c>
      <c r="U8277" s="1" t="s">
        <v>28</v>
      </c>
      <c r="V8277" t="s">
        <v>29</v>
      </c>
      <c r="W8277"/>
      <c r="X8277" t="s">
        <v>30</v>
      </c>
    </row>
    <row r="8278" spans="2:24">
      <c r="B8278" s="2" t="s">
        <v>13096</v>
      </c>
      <c r="C8278" s="1">
        <v>8076796500</v>
      </c>
      <c r="D8278" s="1"/>
      <c r="E8278" s="1"/>
      <c r="F8278" s="1"/>
      <c r="G8278" s="1" t="s">
        <v>45</v>
      </c>
      <c r="H8278" s="1" t="s">
        <v>46</v>
      </c>
      <c r="I8278"/>
      <c r="J8278"/>
      <c r="K8278"/>
      <c r="L8278"/>
      <c r="M8278"/>
      <c r="N8278"/>
      <c r="O8278"/>
      <c r="Q8278" t="s">
        <v>25</v>
      </c>
      <c r="T8278" s="1" t="s">
        <v>39</v>
      </c>
      <c r="U8278" s="1" t="s">
        <v>28</v>
      </c>
      <c r="V8278" t="s">
        <v>29</v>
      </c>
      <c r="W8278"/>
      <c r="X8278" t="s">
        <v>30</v>
      </c>
    </row>
    <row r="8279" spans="2:24">
      <c r="B8279" s="2" t="s">
        <v>13097</v>
      </c>
      <c r="C8279" s="1">
        <v>9304337110</v>
      </c>
      <c r="D8279" s="1"/>
      <c r="E8279" s="1"/>
      <c r="F8279" s="1"/>
      <c r="G8279" s="1" t="s">
        <v>45</v>
      </c>
      <c r="H8279" s="1" t="s">
        <v>46</v>
      </c>
      <c r="I8279"/>
      <c r="J8279"/>
      <c r="K8279"/>
      <c r="L8279"/>
      <c r="M8279"/>
      <c r="N8279"/>
      <c r="O8279"/>
      <c r="Q8279" t="s">
        <v>25</v>
      </c>
      <c r="T8279" s="1" t="s">
        <v>849</v>
      </c>
      <c r="U8279" s="1" t="s">
        <v>284</v>
      </c>
      <c r="V8279" t="s">
        <v>29</v>
      </c>
      <c r="W8279"/>
      <c r="X8279" t="s">
        <v>30</v>
      </c>
    </row>
    <row r="8280" spans="2:24">
      <c r="B8280" s="2" t="s">
        <v>13098</v>
      </c>
      <c r="C8280" s="1">
        <v>9594274068</v>
      </c>
      <c r="D8280" s="1"/>
      <c r="E8280" s="1"/>
      <c r="F8280" s="1"/>
      <c r="G8280" s="1" t="s">
        <v>45</v>
      </c>
      <c r="H8280" s="1" t="s">
        <v>46</v>
      </c>
      <c r="I8280"/>
      <c r="J8280"/>
      <c r="K8280"/>
      <c r="L8280"/>
      <c r="M8280"/>
      <c r="N8280"/>
      <c r="O8280"/>
      <c r="Q8280" t="s">
        <v>25</v>
      </c>
      <c r="T8280" s="1" t="s">
        <v>457</v>
      </c>
      <c r="U8280" s="1" t="s">
        <v>33</v>
      </c>
      <c r="V8280" t="s">
        <v>29</v>
      </c>
      <c r="W8280"/>
      <c r="X8280" t="s">
        <v>30</v>
      </c>
    </row>
    <row r="8281" spans="2:24">
      <c r="B8281" s="2" t="s">
        <v>13099</v>
      </c>
      <c r="C8281" s="1">
        <f>918269980776</f>
        <v>918269980776</v>
      </c>
      <c r="D8281" s="1"/>
      <c r="E8281" s="1"/>
      <c r="F8281" s="1"/>
      <c r="G8281" s="1" t="s">
        <v>146</v>
      </c>
      <c r="H8281" s="1" t="s">
        <v>331</v>
      </c>
      <c r="I8281"/>
      <c r="J8281"/>
      <c r="K8281"/>
      <c r="L8281"/>
      <c r="M8281"/>
      <c r="N8281"/>
      <c r="O8281"/>
      <c r="Q8281" t="s">
        <v>25</v>
      </c>
      <c r="T8281" s="1" t="s">
        <v>3365</v>
      </c>
      <c r="U8281" s="1" t="s">
        <v>350</v>
      </c>
      <c r="V8281" t="s">
        <v>29</v>
      </c>
      <c r="W8281"/>
      <c r="X8281" t="s">
        <v>30</v>
      </c>
    </row>
    <row r="8282" spans="2:24">
      <c r="B8282" s="2" t="s">
        <v>13100</v>
      </c>
      <c r="C8282" s="1">
        <v>8521543333</v>
      </c>
      <c r="D8282" s="1"/>
      <c r="E8282" s="1"/>
      <c r="F8282" s="1"/>
      <c r="G8282" s="1" t="s">
        <v>45</v>
      </c>
      <c r="H8282" s="1" t="s">
        <v>46</v>
      </c>
      <c r="I8282"/>
      <c r="J8282"/>
      <c r="K8282"/>
      <c r="L8282"/>
      <c r="M8282"/>
      <c r="N8282"/>
      <c r="O8282"/>
      <c r="Q8282" t="s">
        <v>25</v>
      </c>
      <c r="T8282" s="1" t="s">
        <v>849</v>
      </c>
      <c r="U8282" s="1" t="s">
        <v>284</v>
      </c>
      <c r="V8282" t="s">
        <v>29</v>
      </c>
      <c r="W8282"/>
      <c r="X8282" t="s">
        <v>30</v>
      </c>
    </row>
    <row r="8283" spans="2:24">
      <c r="B8283" s="2" t="s">
        <v>13101</v>
      </c>
      <c r="C8283" s="1">
        <v>9982888781</v>
      </c>
      <c r="D8283" s="1"/>
      <c r="E8283" s="1"/>
      <c r="F8283" s="1"/>
      <c r="G8283" s="1" t="s">
        <v>146</v>
      </c>
      <c r="H8283" s="1" t="s">
        <v>695</v>
      </c>
      <c r="I8283"/>
      <c r="J8283"/>
      <c r="K8283"/>
      <c r="L8283"/>
      <c r="M8283"/>
      <c r="N8283"/>
      <c r="O8283"/>
      <c r="Q8283" t="s">
        <v>25</v>
      </c>
      <c r="T8283" s="1" t="s">
        <v>2115</v>
      </c>
      <c r="U8283" s="1" t="s">
        <v>43</v>
      </c>
      <c r="V8283" t="s">
        <v>29</v>
      </c>
      <c r="W8283"/>
      <c r="X8283" t="s">
        <v>30</v>
      </c>
    </row>
    <row r="8284" spans="2:24">
      <c r="B8284" s="2" t="s">
        <v>13102</v>
      </c>
      <c r="C8284" s="1">
        <v>9974262661</v>
      </c>
      <c r="D8284" s="1"/>
      <c r="E8284" s="1"/>
      <c r="F8284" s="1"/>
      <c r="G8284" s="1" t="s">
        <v>146</v>
      </c>
      <c r="H8284" s="1" t="s">
        <v>331</v>
      </c>
      <c r="I8284"/>
      <c r="J8284"/>
      <c r="K8284"/>
      <c r="L8284"/>
      <c r="M8284"/>
      <c r="N8284"/>
      <c r="O8284"/>
      <c r="Q8284" t="s">
        <v>25</v>
      </c>
      <c r="T8284" s="1" t="s">
        <v>2434</v>
      </c>
      <c r="U8284" s="1" t="s">
        <v>116</v>
      </c>
      <c r="V8284" t="s">
        <v>29</v>
      </c>
      <c r="W8284"/>
      <c r="X8284" t="s">
        <v>30</v>
      </c>
    </row>
    <row r="8285" spans="2:24">
      <c r="B8285" s="2" t="s">
        <v>13103</v>
      </c>
      <c r="C8285" s="1">
        <v>9424461606</v>
      </c>
      <c r="D8285" s="1"/>
      <c r="E8285" s="1"/>
      <c r="F8285" s="1"/>
      <c r="G8285" s="1" t="s">
        <v>45</v>
      </c>
      <c r="H8285" s="1" t="s">
        <v>46</v>
      </c>
      <c r="I8285"/>
      <c r="J8285"/>
      <c r="K8285"/>
      <c r="L8285"/>
      <c r="M8285"/>
      <c r="N8285"/>
      <c r="O8285"/>
      <c r="Q8285" t="s">
        <v>25</v>
      </c>
      <c r="T8285" s="1" t="s">
        <v>223</v>
      </c>
      <c r="U8285" s="1" t="s">
        <v>105</v>
      </c>
      <c r="V8285" t="s">
        <v>29</v>
      </c>
      <c r="W8285"/>
      <c r="X8285" t="s">
        <v>30</v>
      </c>
    </row>
    <row r="8286" spans="2:24">
      <c r="B8286" s="2" t="s">
        <v>13104</v>
      </c>
      <c r="C8286" s="1">
        <v>8908494419</v>
      </c>
      <c r="D8286" s="1"/>
      <c r="E8286" s="1"/>
      <c r="F8286" s="1"/>
      <c r="G8286" s="1" t="s">
        <v>146</v>
      </c>
      <c r="H8286" s="1" t="s">
        <v>247</v>
      </c>
      <c r="I8286"/>
      <c r="J8286"/>
      <c r="K8286"/>
      <c r="L8286"/>
      <c r="M8286"/>
      <c r="N8286"/>
      <c r="O8286"/>
      <c r="Q8286" t="s">
        <v>25</v>
      </c>
      <c r="T8286" s="1" t="s">
        <v>4169</v>
      </c>
      <c r="U8286" s="1" t="s">
        <v>240</v>
      </c>
      <c r="V8286" t="s">
        <v>29</v>
      </c>
      <c r="W8286"/>
      <c r="X8286" t="s">
        <v>30</v>
      </c>
    </row>
    <row r="8287" spans="2:24">
      <c r="B8287" s="2" t="s">
        <v>13105</v>
      </c>
      <c r="C8287" s="1">
        <v>9979643233</v>
      </c>
      <c r="D8287" s="1"/>
      <c r="E8287" s="1"/>
      <c r="F8287" s="1"/>
      <c r="G8287" s="1" t="s">
        <v>146</v>
      </c>
      <c r="H8287" s="1" t="s">
        <v>331</v>
      </c>
      <c r="I8287"/>
      <c r="J8287"/>
      <c r="K8287"/>
      <c r="L8287"/>
      <c r="M8287"/>
      <c r="N8287"/>
      <c r="O8287"/>
      <c r="Q8287" t="s">
        <v>25</v>
      </c>
      <c r="T8287" s="1" t="s">
        <v>255</v>
      </c>
      <c r="U8287" s="1" t="s">
        <v>116</v>
      </c>
      <c r="V8287" t="s">
        <v>29</v>
      </c>
      <c r="W8287"/>
      <c r="X8287" t="s">
        <v>30</v>
      </c>
    </row>
    <row r="8288" spans="2:24">
      <c r="B8288" s="2" t="s">
        <v>13106</v>
      </c>
      <c r="C8288" s="1">
        <v>9486616000</v>
      </c>
      <c r="D8288" s="1"/>
      <c r="E8288" s="1"/>
      <c r="F8288" s="1"/>
      <c r="G8288" s="1" t="s">
        <v>915</v>
      </c>
      <c r="H8288" s="1" t="s">
        <v>4543</v>
      </c>
      <c r="I8288"/>
      <c r="J8288"/>
      <c r="K8288"/>
      <c r="L8288"/>
      <c r="M8288"/>
      <c r="N8288"/>
      <c r="O8288"/>
      <c r="Q8288" t="s">
        <v>25</v>
      </c>
      <c r="T8288" s="1" t="s">
        <v>784</v>
      </c>
      <c r="U8288" s="1" t="s">
        <v>179</v>
      </c>
      <c r="V8288" t="s">
        <v>29</v>
      </c>
      <c r="W8288"/>
      <c r="X8288" t="s">
        <v>30</v>
      </c>
    </row>
    <row r="8289" spans="2:24">
      <c r="B8289" s="2" t="s">
        <v>13107</v>
      </c>
      <c r="C8289" s="1">
        <v>9888790751</v>
      </c>
      <c r="D8289" s="1"/>
      <c r="E8289" s="1"/>
      <c r="F8289" s="1"/>
      <c r="G8289" s="1" t="s">
        <v>2644</v>
      </c>
      <c r="H8289" s="1" t="s">
        <v>46</v>
      </c>
      <c r="I8289"/>
      <c r="J8289"/>
      <c r="K8289"/>
      <c r="L8289"/>
      <c r="M8289"/>
      <c r="N8289"/>
      <c r="O8289"/>
      <c r="Q8289" t="s">
        <v>25</v>
      </c>
      <c r="T8289" s="1" t="s">
        <v>155</v>
      </c>
      <c r="U8289" s="1" t="s">
        <v>90</v>
      </c>
      <c r="V8289" t="s">
        <v>29</v>
      </c>
      <c r="W8289"/>
      <c r="X8289" t="s">
        <v>30</v>
      </c>
    </row>
    <row r="8290" spans="2:24">
      <c r="B8290" s="2" t="s">
        <v>13108</v>
      </c>
      <c r="C8290" s="1">
        <v>8887691948</v>
      </c>
      <c r="D8290" s="1"/>
      <c r="E8290" s="1"/>
      <c r="F8290" s="1"/>
      <c r="G8290" s="1" t="s">
        <v>146</v>
      </c>
      <c r="H8290" s="1" t="s">
        <v>695</v>
      </c>
      <c r="I8290"/>
      <c r="J8290"/>
      <c r="K8290"/>
      <c r="L8290"/>
      <c r="M8290"/>
      <c r="N8290"/>
      <c r="O8290"/>
      <c r="Q8290" t="s">
        <v>25</v>
      </c>
      <c r="T8290" s="1" t="s">
        <v>3870</v>
      </c>
      <c r="U8290" s="1" t="s">
        <v>28</v>
      </c>
      <c r="V8290" t="s">
        <v>29</v>
      </c>
      <c r="W8290"/>
      <c r="X8290" t="s">
        <v>30</v>
      </c>
    </row>
    <row r="8291" spans="2:24">
      <c r="B8291" s="2" t="s">
        <v>13109</v>
      </c>
      <c r="C8291" s="1">
        <v>8840423278</v>
      </c>
      <c r="D8291" s="1"/>
      <c r="E8291" s="1"/>
      <c r="F8291" s="1"/>
      <c r="G8291" s="1" t="s">
        <v>146</v>
      </c>
      <c r="H8291" s="1" t="s">
        <v>695</v>
      </c>
      <c r="I8291"/>
      <c r="J8291"/>
      <c r="K8291"/>
      <c r="L8291"/>
      <c r="M8291"/>
      <c r="N8291"/>
      <c r="O8291"/>
      <c r="Q8291" t="s">
        <v>25</v>
      </c>
      <c r="T8291" s="1" t="s">
        <v>3411</v>
      </c>
      <c r="U8291" s="1" t="s">
        <v>28</v>
      </c>
      <c r="V8291" t="s">
        <v>29</v>
      </c>
      <c r="W8291"/>
      <c r="X8291" t="s">
        <v>30</v>
      </c>
    </row>
    <row r="8292" spans="2:24">
      <c r="B8292" s="2" t="s">
        <v>13110</v>
      </c>
      <c r="C8292" s="1">
        <v>7988561110</v>
      </c>
      <c r="D8292" s="1"/>
      <c r="E8292" s="1"/>
      <c r="F8292" s="1"/>
      <c r="G8292" s="1" t="s">
        <v>146</v>
      </c>
      <c r="H8292" s="1" t="s">
        <v>331</v>
      </c>
      <c r="I8292"/>
      <c r="J8292"/>
      <c r="K8292"/>
      <c r="L8292"/>
      <c r="M8292"/>
      <c r="N8292"/>
      <c r="O8292"/>
      <c r="Q8292" t="s">
        <v>25</v>
      </c>
      <c r="T8292" s="1" t="s">
        <v>1705</v>
      </c>
      <c r="U8292" s="1" t="s">
        <v>78</v>
      </c>
      <c r="V8292" t="s">
        <v>29</v>
      </c>
      <c r="W8292"/>
      <c r="X8292" t="s">
        <v>30</v>
      </c>
    </row>
    <row r="8293" spans="2:24">
      <c r="B8293" s="2" t="s">
        <v>13111</v>
      </c>
      <c r="C8293" s="1">
        <v>7419327800</v>
      </c>
      <c r="D8293" s="1"/>
      <c r="E8293" s="1"/>
      <c r="F8293" s="1"/>
      <c r="G8293" s="1" t="s">
        <v>731</v>
      </c>
      <c r="H8293" s="1" t="s">
        <v>46</v>
      </c>
      <c r="I8293"/>
      <c r="J8293"/>
      <c r="K8293"/>
      <c r="L8293"/>
      <c r="M8293"/>
      <c r="N8293"/>
      <c r="O8293"/>
      <c r="Q8293" t="s">
        <v>25</v>
      </c>
      <c r="T8293" s="1" t="s">
        <v>746</v>
      </c>
      <c r="U8293" s="1" t="s">
        <v>78</v>
      </c>
      <c r="V8293" t="s">
        <v>29</v>
      </c>
      <c r="W8293"/>
      <c r="X8293" t="s">
        <v>30</v>
      </c>
    </row>
    <row r="8294" spans="2:24">
      <c r="B8294" s="2" t="s">
        <v>13112</v>
      </c>
      <c r="C8294" s="1">
        <v>8734998209</v>
      </c>
      <c r="D8294" s="1"/>
      <c r="E8294" s="1"/>
      <c r="F8294" s="1"/>
      <c r="G8294" s="1" t="s">
        <v>146</v>
      </c>
      <c r="H8294" s="1" t="s">
        <v>331</v>
      </c>
      <c r="I8294"/>
      <c r="J8294"/>
      <c r="K8294"/>
      <c r="L8294"/>
      <c r="M8294"/>
      <c r="N8294"/>
      <c r="O8294"/>
      <c r="Q8294" t="s">
        <v>25</v>
      </c>
      <c r="T8294" s="1" t="s">
        <v>2434</v>
      </c>
      <c r="U8294" s="1" t="s">
        <v>116</v>
      </c>
      <c r="V8294" t="s">
        <v>29</v>
      </c>
      <c r="W8294"/>
      <c r="X8294" t="s">
        <v>30</v>
      </c>
    </row>
    <row r="8295" spans="2:24">
      <c r="B8295" s="2" t="s">
        <v>13113</v>
      </c>
      <c r="C8295" s="1">
        <v>9594072070</v>
      </c>
      <c r="D8295" s="1"/>
      <c r="E8295" s="1"/>
      <c r="F8295" s="1"/>
      <c r="G8295" s="1" t="s">
        <v>146</v>
      </c>
      <c r="H8295" s="1" t="s">
        <v>247</v>
      </c>
      <c r="I8295"/>
      <c r="J8295"/>
      <c r="K8295"/>
      <c r="L8295"/>
      <c r="M8295"/>
      <c r="N8295"/>
      <c r="O8295"/>
      <c r="Q8295" t="s">
        <v>25</v>
      </c>
      <c r="T8295" s="1" t="s">
        <v>2664</v>
      </c>
      <c r="U8295" s="1" t="s">
        <v>33</v>
      </c>
      <c r="V8295" t="s">
        <v>29</v>
      </c>
      <c r="W8295"/>
      <c r="X8295" t="s">
        <v>30</v>
      </c>
    </row>
    <row r="8296" spans="2:24">
      <c r="B8296" s="2" t="s">
        <v>13114</v>
      </c>
      <c r="C8296" s="1">
        <v>9650776142</v>
      </c>
      <c r="D8296" s="1"/>
      <c r="E8296" s="1"/>
      <c r="F8296" s="1"/>
      <c r="G8296" s="1" t="s">
        <v>146</v>
      </c>
      <c r="H8296" s="1" t="s">
        <v>331</v>
      </c>
      <c r="I8296"/>
      <c r="J8296"/>
      <c r="K8296"/>
      <c r="L8296"/>
      <c r="M8296"/>
      <c r="N8296"/>
      <c r="O8296"/>
      <c r="Q8296" t="s">
        <v>25</v>
      </c>
      <c r="T8296" s="1" t="s">
        <v>374</v>
      </c>
      <c r="U8296" s="1" t="s">
        <v>78</v>
      </c>
      <c r="V8296" t="s">
        <v>29</v>
      </c>
      <c r="W8296"/>
      <c r="X8296" t="s">
        <v>30</v>
      </c>
    </row>
    <row r="8297" spans="2:24">
      <c r="B8297" s="2" t="s">
        <v>13115</v>
      </c>
      <c r="C8297" s="1">
        <v>8301006481</v>
      </c>
      <c r="D8297" s="1"/>
      <c r="E8297" s="1"/>
      <c r="F8297" s="1"/>
      <c r="G8297" s="1" t="s">
        <v>146</v>
      </c>
      <c r="H8297" s="1" t="s">
        <v>1268</v>
      </c>
      <c r="I8297"/>
      <c r="J8297"/>
      <c r="K8297"/>
      <c r="L8297"/>
      <c r="M8297"/>
      <c r="N8297"/>
      <c r="O8297"/>
      <c r="Q8297" t="s">
        <v>25</v>
      </c>
      <c r="T8297" s="1" t="s">
        <v>59</v>
      </c>
      <c r="U8297" s="1" t="s">
        <v>60</v>
      </c>
      <c r="V8297" t="s">
        <v>29</v>
      </c>
      <c r="W8297"/>
      <c r="X8297" t="s">
        <v>30</v>
      </c>
    </row>
    <row r="8298" spans="2:24">
      <c r="B8298" s="2" t="s">
        <v>13116</v>
      </c>
      <c r="C8298" s="1">
        <v>9925366131</v>
      </c>
      <c r="D8298" s="1"/>
      <c r="E8298" s="1"/>
      <c r="F8298" s="1"/>
      <c r="G8298" s="1" t="s">
        <v>146</v>
      </c>
      <c r="H8298" s="1" t="s">
        <v>331</v>
      </c>
      <c r="I8298"/>
      <c r="J8298"/>
      <c r="K8298"/>
      <c r="L8298"/>
      <c r="M8298"/>
      <c r="N8298"/>
      <c r="O8298"/>
      <c r="Q8298" t="s">
        <v>25</v>
      </c>
      <c r="T8298" s="1" t="s">
        <v>345</v>
      </c>
      <c r="U8298" s="1" t="s">
        <v>116</v>
      </c>
      <c r="V8298" t="s">
        <v>29</v>
      </c>
      <c r="W8298"/>
      <c r="X8298" t="s">
        <v>30</v>
      </c>
    </row>
    <row r="8299" spans="2:24">
      <c r="B8299" s="2" t="s">
        <v>13117</v>
      </c>
      <c r="C8299" s="1">
        <v>8146610474</v>
      </c>
      <c r="D8299" s="1"/>
      <c r="E8299" s="1"/>
      <c r="F8299" s="1"/>
      <c r="G8299" s="1" t="s">
        <v>2644</v>
      </c>
      <c r="H8299" s="1" t="s">
        <v>46</v>
      </c>
      <c r="I8299"/>
      <c r="J8299"/>
      <c r="K8299"/>
      <c r="L8299"/>
      <c r="M8299"/>
      <c r="N8299"/>
      <c r="O8299"/>
      <c r="Q8299" t="s">
        <v>25</v>
      </c>
      <c r="T8299" s="1" t="s">
        <v>1779</v>
      </c>
      <c r="U8299" s="1" t="s">
        <v>90</v>
      </c>
      <c r="V8299" t="s">
        <v>29</v>
      </c>
      <c r="W8299"/>
      <c r="X8299" t="s">
        <v>30</v>
      </c>
    </row>
    <row r="8300" spans="2:24">
      <c r="B8300" s="2" t="s">
        <v>13118</v>
      </c>
      <c r="C8300" s="1">
        <v>9426128108</v>
      </c>
      <c r="D8300" s="1"/>
      <c r="E8300" s="1"/>
      <c r="F8300" s="1"/>
      <c r="G8300" s="1" t="s">
        <v>146</v>
      </c>
      <c r="H8300" s="1" t="s">
        <v>331</v>
      </c>
      <c r="I8300"/>
      <c r="J8300"/>
      <c r="K8300"/>
      <c r="L8300"/>
      <c r="M8300"/>
      <c r="N8300"/>
      <c r="O8300"/>
      <c r="Q8300" t="s">
        <v>25</v>
      </c>
      <c r="T8300" s="1" t="s">
        <v>2434</v>
      </c>
      <c r="U8300" s="1" t="s">
        <v>116</v>
      </c>
      <c r="V8300" t="s">
        <v>29</v>
      </c>
      <c r="W8300"/>
      <c r="X8300" t="s">
        <v>30</v>
      </c>
    </row>
    <row r="8301" spans="2:24">
      <c r="B8301" s="2" t="s">
        <v>13119</v>
      </c>
      <c r="C8301" s="1">
        <f>919810639596</f>
        <v>919810639596</v>
      </c>
      <c r="D8301" s="1"/>
      <c r="E8301" s="1"/>
      <c r="F8301" s="1"/>
      <c r="G8301" s="1" t="s">
        <v>146</v>
      </c>
      <c r="H8301" s="1" t="s">
        <v>331</v>
      </c>
      <c r="I8301"/>
      <c r="J8301"/>
      <c r="K8301"/>
      <c r="L8301"/>
      <c r="M8301"/>
      <c r="N8301"/>
      <c r="O8301"/>
      <c r="Q8301" t="s">
        <v>25</v>
      </c>
      <c r="T8301" s="1" t="s">
        <v>374</v>
      </c>
      <c r="U8301" s="1" t="s">
        <v>78</v>
      </c>
      <c r="V8301" t="s">
        <v>29</v>
      </c>
      <c r="W8301"/>
      <c r="X8301" t="s">
        <v>30</v>
      </c>
    </row>
    <row r="8302" spans="2:24">
      <c r="B8302" s="2" t="s">
        <v>13120</v>
      </c>
      <c r="C8302" s="1">
        <v>9255994425</v>
      </c>
      <c r="D8302" s="1"/>
      <c r="E8302" s="1"/>
      <c r="F8302" s="1"/>
      <c r="G8302" s="1" t="s">
        <v>708</v>
      </c>
      <c r="H8302" s="1" t="s">
        <v>331</v>
      </c>
      <c r="I8302"/>
      <c r="J8302"/>
      <c r="K8302"/>
      <c r="L8302"/>
      <c r="M8302"/>
      <c r="N8302"/>
      <c r="O8302"/>
      <c r="Q8302" t="s">
        <v>25</v>
      </c>
      <c r="T8302" s="1" t="s">
        <v>575</v>
      </c>
      <c r="U8302" s="1" t="s">
        <v>78</v>
      </c>
      <c r="V8302" t="s">
        <v>29</v>
      </c>
      <c r="W8302"/>
      <c r="X8302" t="s">
        <v>30</v>
      </c>
    </row>
    <row r="8303" spans="2:24">
      <c r="B8303" s="2" t="s">
        <v>13121</v>
      </c>
      <c r="C8303" s="1">
        <v>9832692545</v>
      </c>
      <c r="D8303" s="1"/>
      <c r="E8303" s="1"/>
      <c r="F8303" s="1"/>
      <c r="G8303" s="1" t="s">
        <v>146</v>
      </c>
      <c r="H8303" s="1" t="s">
        <v>247</v>
      </c>
      <c r="I8303"/>
      <c r="J8303"/>
      <c r="K8303"/>
      <c r="L8303"/>
      <c r="M8303"/>
      <c r="N8303"/>
      <c r="O8303"/>
      <c r="Q8303" t="s">
        <v>25</v>
      </c>
      <c r="T8303" s="1" t="s">
        <v>6699</v>
      </c>
      <c r="U8303" s="1" t="s">
        <v>70</v>
      </c>
      <c r="V8303" t="s">
        <v>29</v>
      </c>
      <c r="W8303"/>
      <c r="X8303" t="s">
        <v>30</v>
      </c>
    </row>
    <row r="8304" spans="2:24">
      <c r="B8304" s="2" t="s">
        <v>13122</v>
      </c>
      <c r="C8304" s="1">
        <v>8375879165</v>
      </c>
      <c r="D8304" s="1"/>
      <c r="E8304" s="1"/>
      <c r="F8304" s="1"/>
      <c r="G8304" s="1" t="s">
        <v>915</v>
      </c>
      <c r="H8304" s="1" t="s">
        <v>46</v>
      </c>
      <c r="I8304"/>
      <c r="J8304"/>
      <c r="K8304"/>
      <c r="L8304"/>
      <c r="M8304"/>
      <c r="N8304"/>
      <c r="O8304"/>
      <c r="Q8304" t="s">
        <v>25</v>
      </c>
      <c r="T8304" s="1" t="s">
        <v>594</v>
      </c>
      <c r="U8304" s="1" t="s">
        <v>53</v>
      </c>
      <c r="V8304" t="s">
        <v>29</v>
      </c>
      <c r="W8304"/>
      <c r="X8304" t="s">
        <v>30</v>
      </c>
    </row>
    <row r="8305" spans="2:24">
      <c r="B8305" s="2" t="s">
        <v>13123</v>
      </c>
      <c r="C8305" s="1">
        <f>918860719017</f>
        <v>918860719017</v>
      </c>
      <c r="D8305" s="1"/>
      <c r="E8305" s="1"/>
      <c r="F8305" s="1"/>
      <c r="G8305" s="1" t="s">
        <v>915</v>
      </c>
      <c r="H8305" s="1" t="s">
        <v>46</v>
      </c>
      <c r="I8305"/>
      <c r="J8305"/>
      <c r="K8305"/>
      <c r="L8305"/>
      <c r="M8305"/>
      <c r="N8305"/>
      <c r="O8305"/>
      <c r="Q8305" t="s">
        <v>25</v>
      </c>
      <c r="T8305" s="1" t="s">
        <v>374</v>
      </c>
      <c r="U8305" s="1" t="s">
        <v>78</v>
      </c>
      <c r="V8305" t="s">
        <v>29</v>
      </c>
      <c r="W8305"/>
      <c r="X8305" t="s">
        <v>30</v>
      </c>
    </row>
    <row r="8306" spans="2:24">
      <c r="B8306" s="2" t="s">
        <v>13124</v>
      </c>
      <c r="C8306" s="1">
        <v>9818413502</v>
      </c>
      <c r="D8306" s="1"/>
      <c r="E8306" s="1"/>
      <c r="F8306" s="1"/>
      <c r="G8306" s="1" t="s">
        <v>45</v>
      </c>
      <c r="H8306" s="1" t="s">
        <v>46</v>
      </c>
      <c r="I8306"/>
      <c r="J8306"/>
      <c r="K8306"/>
      <c r="L8306"/>
      <c r="M8306"/>
      <c r="N8306"/>
      <c r="O8306"/>
      <c r="Q8306" t="s">
        <v>25</v>
      </c>
      <c r="T8306" s="1" t="s">
        <v>575</v>
      </c>
      <c r="U8306" s="1" t="s">
        <v>78</v>
      </c>
      <c r="V8306" t="s">
        <v>29</v>
      </c>
      <c r="W8306"/>
      <c r="X8306" t="s">
        <v>30</v>
      </c>
    </row>
    <row r="8307" spans="2:24">
      <c r="B8307" s="2" t="s">
        <v>13125</v>
      </c>
      <c r="C8307" s="1">
        <v>9706455369</v>
      </c>
      <c r="D8307" s="1"/>
      <c r="E8307" s="1"/>
      <c r="F8307" s="1"/>
      <c r="G8307" s="1" t="s">
        <v>45</v>
      </c>
      <c r="H8307" s="1" t="s">
        <v>46</v>
      </c>
      <c r="I8307"/>
      <c r="J8307"/>
      <c r="K8307"/>
      <c r="L8307"/>
      <c r="M8307"/>
      <c r="N8307"/>
      <c r="O8307"/>
      <c r="Q8307" t="s">
        <v>25</v>
      </c>
      <c r="T8307" s="1" t="s">
        <v>1896</v>
      </c>
      <c r="U8307" s="1" t="s">
        <v>37</v>
      </c>
      <c r="V8307" t="s">
        <v>29</v>
      </c>
      <c r="W8307"/>
      <c r="X8307" t="s">
        <v>30</v>
      </c>
    </row>
    <row r="8308" spans="2:24">
      <c r="B8308" s="2" t="s">
        <v>13126</v>
      </c>
      <c r="C8308" s="1">
        <v>9099333396</v>
      </c>
      <c r="D8308" s="1"/>
      <c r="E8308" s="1"/>
      <c r="F8308" s="1"/>
      <c r="G8308" s="1" t="s">
        <v>146</v>
      </c>
      <c r="H8308" s="1" t="s">
        <v>331</v>
      </c>
      <c r="I8308"/>
      <c r="J8308"/>
      <c r="K8308"/>
      <c r="L8308"/>
      <c r="M8308"/>
      <c r="N8308"/>
      <c r="O8308"/>
      <c r="Q8308" t="s">
        <v>25</v>
      </c>
      <c r="T8308" s="1" t="s">
        <v>255</v>
      </c>
      <c r="U8308" s="1" t="s">
        <v>116</v>
      </c>
      <c r="V8308" t="s">
        <v>29</v>
      </c>
      <c r="W8308"/>
      <c r="X8308" t="s">
        <v>30</v>
      </c>
    </row>
    <row r="8309" spans="2:24">
      <c r="B8309" s="2" t="s">
        <v>13127</v>
      </c>
      <c r="C8309" s="1">
        <v>9619998892</v>
      </c>
      <c r="D8309" s="1"/>
      <c r="E8309" s="1"/>
      <c r="F8309" s="1"/>
      <c r="G8309" s="1" t="s">
        <v>146</v>
      </c>
      <c r="H8309" s="1" t="s">
        <v>247</v>
      </c>
      <c r="I8309"/>
      <c r="J8309"/>
      <c r="K8309"/>
      <c r="L8309"/>
      <c r="M8309"/>
      <c r="N8309"/>
      <c r="O8309"/>
      <c r="Q8309" t="s">
        <v>25</v>
      </c>
      <c r="T8309" s="1" t="s">
        <v>7538</v>
      </c>
      <c r="U8309" s="1" t="s">
        <v>33</v>
      </c>
      <c r="V8309" t="s">
        <v>29</v>
      </c>
      <c r="W8309"/>
      <c r="X8309" t="s">
        <v>30</v>
      </c>
    </row>
    <row r="8310" spans="2:24">
      <c r="B8310" s="2" t="s">
        <v>13128</v>
      </c>
      <c r="C8310" s="1">
        <f>918607380106</f>
        <v>918607380106</v>
      </c>
      <c r="D8310" s="1"/>
      <c r="E8310" s="1"/>
      <c r="F8310" s="1"/>
      <c r="G8310" s="1" t="s">
        <v>45</v>
      </c>
      <c r="H8310" s="1" t="s">
        <v>1268</v>
      </c>
      <c r="I8310"/>
      <c r="J8310"/>
      <c r="K8310"/>
      <c r="L8310"/>
      <c r="M8310"/>
      <c r="N8310"/>
      <c r="O8310"/>
      <c r="Q8310" t="s">
        <v>25</v>
      </c>
      <c r="T8310" s="1" t="s">
        <v>155</v>
      </c>
      <c r="U8310" s="1" t="s">
        <v>90</v>
      </c>
      <c r="V8310" t="s">
        <v>29</v>
      </c>
      <c r="W8310"/>
      <c r="X8310" t="s">
        <v>30</v>
      </c>
    </row>
    <row r="8311" spans="2:24">
      <c r="B8311" s="2" t="s">
        <v>13129</v>
      </c>
      <c r="C8311" s="1">
        <v>9810087705</v>
      </c>
      <c r="D8311" s="1"/>
      <c r="E8311" s="1"/>
      <c r="F8311" s="1"/>
      <c r="G8311" s="1" t="s">
        <v>45</v>
      </c>
      <c r="H8311" s="1" t="s">
        <v>46</v>
      </c>
      <c r="I8311"/>
      <c r="J8311"/>
      <c r="K8311"/>
      <c r="L8311"/>
      <c r="M8311"/>
      <c r="N8311"/>
      <c r="O8311"/>
      <c r="Q8311" t="s">
        <v>25</v>
      </c>
      <c r="T8311" s="1" t="s">
        <v>232</v>
      </c>
      <c r="U8311" s="1" t="s">
        <v>78</v>
      </c>
      <c r="V8311" t="s">
        <v>29</v>
      </c>
      <c r="W8311"/>
      <c r="X8311" t="s">
        <v>30</v>
      </c>
    </row>
    <row r="8312" spans="2:24">
      <c r="B8312" s="2" t="s">
        <v>13130</v>
      </c>
      <c r="C8312" s="1">
        <v>9818966288</v>
      </c>
      <c r="D8312" s="1"/>
      <c r="E8312" s="1"/>
      <c r="F8312" s="1"/>
      <c r="G8312" s="1" t="s">
        <v>45</v>
      </c>
      <c r="H8312" s="1" t="s">
        <v>46</v>
      </c>
      <c r="I8312"/>
      <c r="J8312"/>
      <c r="K8312"/>
      <c r="L8312"/>
      <c r="M8312"/>
      <c r="N8312"/>
      <c r="O8312"/>
      <c r="Q8312" t="s">
        <v>25</v>
      </c>
      <c r="T8312" s="1" t="s">
        <v>301</v>
      </c>
      <c r="U8312" s="1" t="s">
        <v>53</v>
      </c>
      <c r="V8312" t="s">
        <v>29</v>
      </c>
      <c r="W8312"/>
      <c r="X8312" t="s">
        <v>30</v>
      </c>
    </row>
    <row r="8313" spans="2:24">
      <c r="B8313" s="2" t="s">
        <v>13131</v>
      </c>
      <c r="C8313" s="1">
        <v>9896655567</v>
      </c>
      <c r="D8313" s="1"/>
      <c r="E8313" s="1"/>
      <c r="F8313" s="1"/>
      <c r="G8313" s="1" t="s">
        <v>45</v>
      </c>
      <c r="H8313" s="1" t="s">
        <v>46</v>
      </c>
      <c r="I8313"/>
      <c r="J8313"/>
      <c r="K8313"/>
      <c r="L8313"/>
      <c r="M8313"/>
      <c r="N8313"/>
      <c r="O8313"/>
      <c r="Q8313" t="s">
        <v>25</v>
      </c>
      <c r="T8313" s="1" t="s">
        <v>758</v>
      </c>
      <c r="U8313" s="1" t="s">
        <v>78</v>
      </c>
      <c r="V8313" t="s">
        <v>29</v>
      </c>
      <c r="W8313"/>
      <c r="X8313" t="s">
        <v>30</v>
      </c>
    </row>
    <row r="8314" spans="2:24">
      <c r="B8314" s="2" t="s">
        <v>13132</v>
      </c>
      <c r="C8314" s="1">
        <v>6263469764</v>
      </c>
      <c r="D8314" s="1"/>
      <c r="E8314" s="1"/>
      <c r="F8314" s="1"/>
      <c r="G8314" s="1" t="s">
        <v>146</v>
      </c>
      <c r="H8314" s="1" t="s">
        <v>247</v>
      </c>
      <c r="I8314"/>
      <c r="J8314"/>
      <c r="K8314"/>
      <c r="L8314"/>
      <c r="M8314"/>
      <c r="N8314"/>
      <c r="O8314"/>
      <c r="Q8314" t="s">
        <v>25</v>
      </c>
      <c r="T8314" s="1" t="s">
        <v>9428</v>
      </c>
      <c r="U8314" s="1" t="s">
        <v>105</v>
      </c>
      <c r="V8314" t="s">
        <v>29</v>
      </c>
      <c r="W8314"/>
      <c r="X8314" t="s">
        <v>30</v>
      </c>
    </row>
    <row r="8315" spans="2:24">
      <c r="B8315" s="2" t="s">
        <v>13133</v>
      </c>
      <c r="C8315" s="1">
        <v>8341191158</v>
      </c>
      <c r="D8315" s="1"/>
      <c r="E8315" s="1"/>
      <c r="F8315" s="1"/>
      <c r="G8315" s="1" t="s">
        <v>146</v>
      </c>
      <c r="H8315" s="1" t="s">
        <v>331</v>
      </c>
      <c r="I8315"/>
      <c r="J8315"/>
      <c r="K8315"/>
      <c r="L8315"/>
      <c r="M8315"/>
      <c r="N8315"/>
      <c r="O8315"/>
      <c r="Q8315" t="s">
        <v>25</v>
      </c>
      <c r="T8315" s="1" t="s">
        <v>3354</v>
      </c>
      <c r="U8315" s="1" t="s">
        <v>276</v>
      </c>
      <c r="V8315" t="s">
        <v>29</v>
      </c>
      <c r="W8315"/>
      <c r="X8315" t="s">
        <v>30</v>
      </c>
    </row>
    <row r="8316" spans="2:24">
      <c r="B8316" s="2" t="s">
        <v>13134</v>
      </c>
      <c r="C8316" s="1">
        <v>9920134448</v>
      </c>
      <c r="D8316" s="1"/>
      <c r="E8316" s="1"/>
      <c r="F8316" s="1"/>
      <c r="G8316" s="1" t="s">
        <v>146</v>
      </c>
      <c r="H8316" s="1" t="s">
        <v>331</v>
      </c>
      <c r="I8316"/>
      <c r="J8316"/>
      <c r="K8316"/>
      <c r="L8316"/>
      <c r="M8316"/>
      <c r="N8316"/>
      <c r="O8316"/>
      <c r="Q8316" t="s">
        <v>25</v>
      </c>
      <c r="T8316" s="1" t="s">
        <v>457</v>
      </c>
      <c r="U8316" s="1" t="s">
        <v>33</v>
      </c>
      <c r="V8316" t="s">
        <v>29</v>
      </c>
      <c r="W8316"/>
      <c r="X8316" t="s">
        <v>30</v>
      </c>
    </row>
    <row r="8317" spans="2:24">
      <c r="B8317" s="2" t="s">
        <v>13135</v>
      </c>
      <c r="C8317" s="1">
        <v>9871122340</v>
      </c>
      <c r="D8317" s="1"/>
      <c r="E8317" s="1"/>
      <c r="F8317" s="1"/>
      <c r="G8317" s="1" t="s">
        <v>146</v>
      </c>
      <c r="H8317" s="1" t="s">
        <v>331</v>
      </c>
      <c r="I8317"/>
      <c r="J8317"/>
      <c r="K8317"/>
      <c r="L8317"/>
      <c r="M8317"/>
      <c r="N8317"/>
      <c r="O8317"/>
      <c r="Q8317" t="s">
        <v>25</v>
      </c>
      <c r="T8317" s="1" t="s">
        <v>84</v>
      </c>
      <c r="U8317" s="1" t="s">
        <v>53</v>
      </c>
      <c r="V8317" t="s">
        <v>29</v>
      </c>
      <c r="W8317"/>
      <c r="X8317" t="s">
        <v>30</v>
      </c>
    </row>
    <row r="8318" spans="2:24">
      <c r="B8318" s="2" t="s">
        <v>13136</v>
      </c>
      <c r="C8318" s="1">
        <v>9810012248</v>
      </c>
      <c r="D8318" s="1"/>
      <c r="E8318" s="1"/>
      <c r="F8318" s="1"/>
      <c r="G8318" s="1" t="s">
        <v>2849</v>
      </c>
      <c r="H8318" s="1" t="s">
        <v>46</v>
      </c>
      <c r="I8318"/>
      <c r="J8318"/>
      <c r="K8318"/>
      <c r="L8318"/>
      <c r="M8318"/>
      <c r="N8318"/>
      <c r="O8318"/>
      <c r="Q8318" t="s">
        <v>25</v>
      </c>
      <c r="T8318" s="1" t="s">
        <v>423</v>
      </c>
      <c r="U8318" s="1" t="s">
        <v>28</v>
      </c>
      <c r="V8318" t="s">
        <v>29</v>
      </c>
      <c r="W8318"/>
      <c r="X8318" t="s">
        <v>30</v>
      </c>
    </row>
    <row r="8319" spans="2:24">
      <c r="B8319" s="2" t="s">
        <v>13137</v>
      </c>
      <c r="C8319" s="1">
        <v>8010590749</v>
      </c>
      <c r="D8319" s="1"/>
      <c r="E8319" s="1"/>
      <c r="F8319" s="1"/>
      <c r="G8319" s="1" t="s">
        <v>146</v>
      </c>
      <c r="H8319" s="1" t="s">
        <v>1268</v>
      </c>
      <c r="I8319"/>
      <c r="J8319"/>
      <c r="K8319"/>
      <c r="L8319"/>
      <c r="M8319"/>
      <c r="N8319"/>
      <c r="O8319"/>
      <c r="Q8319" t="s">
        <v>25</v>
      </c>
      <c r="T8319" s="1" t="s">
        <v>374</v>
      </c>
      <c r="U8319" s="1" t="s">
        <v>78</v>
      </c>
      <c r="V8319" t="s">
        <v>29</v>
      </c>
      <c r="W8319"/>
      <c r="X8319" t="s">
        <v>30</v>
      </c>
    </row>
    <row r="8320" spans="2:24">
      <c r="B8320" s="2" t="s">
        <v>13138</v>
      </c>
      <c r="C8320" s="1">
        <v>8655500555</v>
      </c>
      <c r="D8320" s="1"/>
      <c r="E8320" s="1"/>
      <c r="F8320" s="1"/>
      <c r="G8320" s="1" t="s">
        <v>2849</v>
      </c>
      <c r="H8320" s="1" t="s">
        <v>46</v>
      </c>
      <c r="I8320"/>
      <c r="J8320"/>
      <c r="K8320"/>
      <c r="L8320"/>
      <c r="M8320"/>
      <c r="N8320"/>
      <c r="O8320"/>
      <c r="Q8320" t="s">
        <v>25</v>
      </c>
      <c r="T8320" s="1" t="s">
        <v>211</v>
      </c>
      <c r="U8320" s="1" t="s">
        <v>33</v>
      </c>
      <c r="V8320" t="s">
        <v>29</v>
      </c>
      <c r="W8320"/>
      <c r="X8320" t="s">
        <v>30</v>
      </c>
    </row>
    <row r="8321" spans="2:24">
      <c r="B8321" s="2" t="s">
        <v>13139</v>
      </c>
      <c r="C8321" s="1">
        <v>9824642448</v>
      </c>
      <c r="D8321" s="1"/>
      <c r="E8321" s="1"/>
      <c r="F8321" s="1"/>
      <c r="G8321" s="1" t="s">
        <v>45</v>
      </c>
      <c r="H8321" s="1" t="s">
        <v>46</v>
      </c>
      <c r="I8321"/>
      <c r="J8321"/>
      <c r="K8321"/>
      <c r="L8321"/>
      <c r="M8321"/>
      <c r="N8321"/>
      <c r="O8321"/>
      <c r="Q8321" t="s">
        <v>25</v>
      </c>
      <c r="T8321" s="1" t="s">
        <v>115</v>
      </c>
      <c r="U8321" s="1" t="s">
        <v>116</v>
      </c>
      <c r="V8321" t="s">
        <v>29</v>
      </c>
      <c r="W8321"/>
      <c r="X8321" t="s">
        <v>30</v>
      </c>
    </row>
    <row r="8322" spans="2:24">
      <c r="B8322" s="2" t="s">
        <v>13140</v>
      </c>
      <c r="C8322" s="1">
        <v>8267860666</v>
      </c>
      <c r="D8322" s="1"/>
      <c r="E8322" s="1"/>
      <c r="F8322" s="1"/>
      <c r="G8322" s="1" t="s">
        <v>146</v>
      </c>
      <c r="H8322" s="1" t="s">
        <v>1268</v>
      </c>
      <c r="I8322"/>
      <c r="J8322"/>
      <c r="K8322"/>
      <c r="L8322"/>
      <c r="M8322"/>
      <c r="N8322"/>
      <c r="O8322"/>
      <c r="Q8322" t="s">
        <v>25</v>
      </c>
      <c r="T8322" s="1" t="s">
        <v>2365</v>
      </c>
      <c r="U8322" s="1" t="s">
        <v>28</v>
      </c>
      <c r="V8322" t="s">
        <v>29</v>
      </c>
      <c r="W8322"/>
      <c r="X8322" t="s">
        <v>30</v>
      </c>
    </row>
    <row r="8323" spans="2:24">
      <c r="B8323" s="2" t="s">
        <v>13141</v>
      </c>
      <c r="C8323" s="1">
        <v>9437490824</v>
      </c>
      <c r="D8323" s="1"/>
      <c r="E8323" s="1"/>
      <c r="F8323" s="1"/>
      <c r="G8323" s="1" t="s">
        <v>45</v>
      </c>
      <c r="H8323" s="1" t="s">
        <v>695</v>
      </c>
      <c r="I8323"/>
      <c r="J8323"/>
      <c r="K8323"/>
      <c r="L8323"/>
      <c r="M8323"/>
      <c r="N8323"/>
      <c r="O8323"/>
      <c r="Q8323" t="s">
        <v>25</v>
      </c>
      <c r="T8323" s="1" t="s">
        <v>1014</v>
      </c>
      <c r="U8323" s="1" t="s">
        <v>240</v>
      </c>
      <c r="V8323" t="s">
        <v>29</v>
      </c>
      <c r="W8323"/>
      <c r="X8323" t="s">
        <v>30</v>
      </c>
    </row>
    <row r="8324" spans="2:24">
      <c r="B8324" s="2" t="s">
        <v>13142</v>
      </c>
      <c r="C8324" s="1">
        <v>8077962740</v>
      </c>
      <c r="D8324" s="1"/>
      <c r="E8324" s="1"/>
      <c r="F8324" s="1"/>
      <c r="G8324" s="1" t="s">
        <v>56</v>
      </c>
      <c r="H8324" s="1" t="s">
        <v>331</v>
      </c>
      <c r="I8324"/>
      <c r="J8324"/>
      <c r="K8324"/>
      <c r="L8324"/>
      <c r="M8324"/>
      <c r="N8324"/>
      <c r="O8324"/>
      <c r="Q8324" t="s">
        <v>25</v>
      </c>
      <c r="T8324" s="1" t="s">
        <v>286</v>
      </c>
      <c r="U8324" s="1" t="s">
        <v>28</v>
      </c>
      <c r="V8324" t="s">
        <v>29</v>
      </c>
      <c r="W8324"/>
      <c r="X8324" t="s">
        <v>30</v>
      </c>
    </row>
    <row r="8325" spans="2:24">
      <c r="B8325" s="2" t="s">
        <v>13143</v>
      </c>
      <c r="C8325" s="1">
        <v>9798602030</v>
      </c>
      <c r="D8325" s="1"/>
      <c r="E8325" s="1"/>
      <c r="F8325" s="1"/>
      <c r="G8325" s="1" t="s">
        <v>146</v>
      </c>
      <c r="H8325" s="1" t="s">
        <v>331</v>
      </c>
      <c r="I8325"/>
      <c r="J8325"/>
      <c r="K8325"/>
      <c r="L8325"/>
      <c r="M8325"/>
      <c r="N8325"/>
      <c r="O8325"/>
      <c r="Q8325" t="s">
        <v>25</v>
      </c>
      <c r="T8325" s="1" t="s">
        <v>849</v>
      </c>
      <c r="U8325" s="1" t="s">
        <v>284</v>
      </c>
      <c r="V8325" t="s">
        <v>29</v>
      </c>
      <c r="W8325"/>
      <c r="X8325" t="s">
        <v>30</v>
      </c>
    </row>
    <row r="8326" spans="2:24">
      <c r="B8326" s="2" t="s">
        <v>13144</v>
      </c>
      <c r="C8326" s="1">
        <v>9588031413</v>
      </c>
      <c r="D8326" s="1"/>
      <c r="E8326" s="1"/>
      <c r="F8326" s="1"/>
      <c r="G8326" s="1" t="s">
        <v>45</v>
      </c>
      <c r="H8326" s="1" t="s">
        <v>331</v>
      </c>
      <c r="I8326"/>
      <c r="J8326"/>
      <c r="K8326"/>
      <c r="L8326"/>
      <c r="M8326"/>
      <c r="N8326"/>
      <c r="O8326"/>
      <c r="Q8326" t="s">
        <v>25</v>
      </c>
      <c r="T8326" s="1" t="s">
        <v>774</v>
      </c>
      <c r="U8326" s="1" t="s">
        <v>179</v>
      </c>
      <c r="V8326" t="s">
        <v>29</v>
      </c>
      <c r="W8326"/>
      <c r="X8326" t="s">
        <v>30</v>
      </c>
    </row>
    <row r="8327" spans="2:24">
      <c r="B8327" s="2" t="s">
        <v>13145</v>
      </c>
      <c r="C8327" s="1">
        <v>9079720063</v>
      </c>
      <c r="D8327" s="1"/>
      <c r="E8327" s="1"/>
      <c r="F8327" s="1"/>
      <c r="G8327" s="1" t="s">
        <v>146</v>
      </c>
      <c r="H8327" s="1" t="s">
        <v>1268</v>
      </c>
      <c r="I8327"/>
      <c r="J8327"/>
      <c r="K8327"/>
      <c r="L8327"/>
      <c r="M8327"/>
      <c r="N8327"/>
      <c r="O8327"/>
      <c r="Q8327" t="s">
        <v>25</v>
      </c>
      <c r="T8327" s="1" t="s">
        <v>123</v>
      </c>
      <c r="U8327" s="1" t="s">
        <v>43</v>
      </c>
      <c r="V8327" t="s">
        <v>29</v>
      </c>
      <c r="W8327"/>
      <c r="X8327" t="s">
        <v>30</v>
      </c>
    </row>
    <row r="8328" spans="2:24">
      <c r="B8328" s="2" t="s">
        <v>13146</v>
      </c>
      <c r="C8328" s="1">
        <v>9530996633</v>
      </c>
      <c r="D8328" s="1"/>
      <c r="E8328" s="1"/>
      <c r="F8328" s="1"/>
      <c r="G8328" s="1" t="s">
        <v>45</v>
      </c>
      <c r="H8328" s="1" t="s">
        <v>46</v>
      </c>
      <c r="I8328"/>
      <c r="J8328"/>
      <c r="K8328"/>
      <c r="L8328"/>
      <c r="M8328"/>
      <c r="N8328"/>
      <c r="O8328"/>
      <c r="Q8328" t="s">
        <v>25</v>
      </c>
      <c r="T8328" s="1" t="s">
        <v>1171</v>
      </c>
      <c r="U8328" s="1" t="s">
        <v>90</v>
      </c>
      <c r="V8328" t="s">
        <v>29</v>
      </c>
      <c r="W8328"/>
      <c r="X8328" t="s">
        <v>30</v>
      </c>
    </row>
    <row r="8329" spans="2:24">
      <c r="B8329" s="2" t="s">
        <v>13147</v>
      </c>
      <c r="C8329" s="1">
        <v>6238245122</v>
      </c>
      <c r="D8329" s="1"/>
      <c r="E8329" s="1"/>
      <c r="F8329" s="1"/>
      <c r="G8329" s="1" t="s">
        <v>45</v>
      </c>
      <c r="H8329" s="1" t="s">
        <v>331</v>
      </c>
      <c r="I8329"/>
      <c r="J8329"/>
      <c r="K8329"/>
      <c r="L8329"/>
      <c r="M8329"/>
      <c r="N8329"/>
      <c r="O8329"/>
      <c r="Q8329" t="s">
        <v>25</v>
      </c>
      <c r="T8329" s="1" t="s">
        <v>4978</v>
      </c>
      <c r="U8329" s="1" t="s">
        <v>60</v>
      </c>
      <c r="V8329" t="s">
        <v>29</v>
      </c>
      <c r="W8329"/>
      <c r="X8329" t="s">
        <v>30</v>
      </c>
    </row>
    <row r="8330" spans="2:24">
      <c r="B8330" s="2" t="s">
        <v>13148</v>
      </c>
      <c r="C8330" s="1">
        <v>9704087282</v>
      </c>
      <c r="D8330" s="1"/>
      <c r="E8330" s="1"/>
      <c r="F8330" s="1"/>
      <c r="G8330" s="1" t="s">
        <v>146</v>
      </c>
      <c r="H8330" s="1" t="s">
        <v>247</v>
      </c>
      <c r="I8330"/>
      <c r="J8330"/>
      <c r="K8330"/>
      <c r="L8330"/>
      <c r="M8330"/>
      <c r="N8330"/>
      <c r="O8330"/>
      <c r="Q8330" t="s">
        <v>25</v>
      </c>
      <c r="T8330" s="1" t="s">
        <v>184</v>
      </c>
      <c r="U8330" s="1" t="s">
        <v>185</v>
      </c>
      <c r="V8330" t="s">
        <v>29</v>
      </c>
      <c r="W8330"/>
      <c r="X8330" t="s">
        <v>30</v>
      </c>
    </row>
    <row r="8331" spans="2:24">
      <c r="B8331" s="2" t="s">
        <v>13149</v>
      </c>
      <c r="C8331" s="1">
        <v>9921461221</v>
      </c>
      <c r="D8331" s="1"/>
      <c r="E8331" s="1"/>
      <c r="F8331" s="1"/>
      <c r="G8331" s="1" t="s">
        <v>45</v>
      </c>
      <c r="H8331" s="1" t="s">
        <v>331</v>
      </c>
      <c r="I8331"/>
      <c r="J8331"/>
      <c r="K8331"/>
      <c r="L8331"/>
      <c r="M8331"/>
      <c r="N8331"/>
      <c r="O8331"/>
      <c r="Q8331" t="s">
        <v>25</v>
      </c>
      <c r="T8331" s="1" t="s">
        <v>1276</v>
      </c>
      <c r="U8331" s="1" t="s">
        <v>319</v>
      </c>
      <c r="V8331" t="s">
        <v>29</v>
      </c>
      <c r="W8331"/>
      <c r="X8331" t="s">
        <v>30</v>
      </c>
    </row>
    <row r="8332" spans="2:24">
      <c r="B8332" s="2" t="s">
        <v>13150</v>
      </c>
      <c r="C8332" s="1">
        <v>9892586490</v>
      </c>
      <c r="D8332" s="1"/>
      <c r="E8332" s="1"/>
      <c r="F8332" s="1"/>
      <c r="G8332" s="1" t="s">
        <v>45</v>
      </c>
      <c r="H8332" s="1" t="s">
        <v>46</v>
      </c>
      <c r="I8332"/>
      <c r="J8332"/>
      <c r="K8332"/>
      <c r="L8332"/>
      <c r="M8332"/>
      <c r="N8332"/>
      <c r="O8332"/>
      <c r="Q8332" t="s">
        <v>25</v>
      </c>
      <c r="T8332" s="1" t="s">
        <v>211</v>
      </c>
      <c r="U8332" s="1" t="s">
        <v>33</v>
      </c>
      <c r="V8332" t="s">
        <v>29</v>
      </c>
      <c r="W8332"/>
      <c r="X8332" t="s">
        <v>30</v>
      </c>
    </row>
    <row r="8333" spans="2:24">
      <c r="B8333" s="2" t="s">
        <v>13151</v>
      </c>
      <c r="C8333" s="1">
        <v>9425768088</v>
      </c>
      <c r="D8333" s="1"/>
      <c r="E8333" s="1"/>
      <c r="F8333" s="1"/>
      <c r="G8333" s="1" t="s">
        <v>146</v>
      </c>
      <c r="H8333" s="1" t="s">
        <v>331</v>
      </c>
      <c r="I8333"/>
      <c r="J8333"/>
      <c r="K8333"/>
      <c r="L8333"/>
      <c r="M8333"/>
      <c r="N8333"/>
      <c r="O8333"/>
      <c r="Q8333" t="s">
        <v>25</v>
      </c>
      <c r="T8333" s="1" t="s">
        <v>13152</v>
      </c>
      <c r="U8333" s="1" t="s">
        <v>105</v>
      </c>
      <c r="V8333" t="s">
        <v>29</v>
      </c>
      <c r="W8333"/>
      <c r="X8333" t="s">
        <v>30</v>
      </c>
    </row>
    <row r="8334" spans="2:24">
      <c r="B8334" s="2" t="s">
        <v>13153</v>
      </c>
      <c r="C8334" s="1">
        <v>9582848093</v>
      </c>
      <c r="D8334" s="1"/>
      <c r="E8334" s="1"/>
      <c r="F8334" s="1"/>
      <c r="G8334" s="1" t="s">
        <v>146</v>
      </c>
      <c r="H8334" s="1" t="s">
        <v>247</v>
      </c>
      <c r="I8334"/>
      <c r="J8334"/>
      <c r="K8334"/>
      <c r="L8334"/>
      <c r="M8334"/>
      <c r="N8334"/>
      <c r="O8334"/>
      <c r="Q8334" t="s">
        <v>25</v>
      </c>
      <c r="T8334" s="1" t="s">
        <v>217</v>
      </c>
      <c r="U8334" s="1" t="s">
        <v>28</v>
      </c>
      <c r="V8334" t="s">
        <v>29</v>
      </c>
      <c r="W8334"/>
      <c r="X8334" t="s">
        <v>30</v>
      </c>
    </row>
    <row r="8335" spans="2:24">
      <c r="B8335" s="2" t="s">
        <v>13154</v>
      </c>
      <c r="C8335" s="1">
        <v>8210503900</v>
      </c>
      <c r="D8335" s="1"/>
      <c r="E8335" s="1"/>
      <c r="F8335" s="1"/>
      <c r="G8335" s="1" t="s">
        <v>45</v>
      </c>
      <c r="H8335" s="1" t="s">
        <v>695</v>
      </c>
      <c r="I8335"/>
      <c r="J8335"/>
      <c r="K8335"/>
      <c r="L8335"/>
      <c r="M8335"/>
      <c r="N8335"/>
      <c r="O8335"/>
      <c r="Q8335" t="s">
        <v>25</v>
      </c>
      <c r="T8335" s="1" t="s">
        <v>849</v>
      </c>
      <c r="U8335" s="1" t="s">
        <v>284</v>
      </c>
      <c r="V8335" t="s">
        <v>29</v>
      </c>
      <c r="W8335"/>
      <c r="X8335" t="s">
        <v>30</v>
      </c>
    </row>
    <row r="8336" spans="2:24">
      <c r="B8336" s="2" t="s">
        <v>13155</v>
      </c>
      <c r="C8336" s="1">
        <v>9044725105</v>
      </c>
      <c r="D8336" s="1"/>
      <c r="E8336" s="1"/>
      <c r="F8336" s="1"/>
      <c r="G8336" s="1" t="s">
        <v>146</v>
      </c>
      <c r="H8336" s="1" t="s">
        <v>1268</v>
      </c>
      <c r="I8336"/>
      <c r="J8336"/>
      <c r="K8336"/>
      <c r="L8336"/>
      <c r="M8336"/>
      <c r="N8336"/>
      <c r="O8336"/>
      <c r="Q8336" t="s">
        <v>25</v>
      </c>
      <c r="T8336" s="1" t="s">
        <v>6775</v>
      </c>
      <c r="U8336" s="1" t="s">
        <v>28</v>
      </c>
      <c r="V8336" t="s">
        <v>29</v>
      </c>
      <c r="W8336"/>
      <c r="X8336" t="s">
        <v>30</v>
      </c>
    </row>
    <row r="8337" spans="2:24">
      <c r="B8337" s="2" t="s">
        <v>13156</v>
      </c>
      <c r="C8337" s="1">
        <v>9667960999</v>
      </c>
      <c r="D8337" s="1"/>
      <c r="E8337" s="1"/>
      <c r="F8337" s="1"/>
      <c r="G8337" s="1" t="s">
        <v>45</v>
      </c>
      <c r="H8337" s="1" t="s">
        <v>46</v>
      </c>
      <c r="I8337"/>
      <c r="J8337"/>
      <c r="K8337"/>
      <c r="L8337"/>
      <c r="M8337"/>
      <c r="N8337"/>
      <c r="O8337"/>
      <c r="Q8337" t="s">
        <v>25</v>
      </c>
      <c r="T8337" s="1" t="s">
        <v>374</v>
      </c>
      <c r="U8337" s="1" t="s">
        <v>78</v>
      </c>
      <c r="V8337" t="s">
        <v>29</v>
      </c>
      <c r="W8337"/>
      <c r="X8337" t="s">
        <v>30</v>
      </c>
    </row>
    <row r="8338" spans="2:24">
      <c r="B8338" s="2" t="s">
        <v>13157</v>
      </c>
      <c r="C8338" s="1">
        <v>9558541656</v>
      </c>
      <c r="D8338" s="1"/>
      <c r="E8338" s="1"/>
      <c r="F8338" s="1"/>
      <c r="G8338" s="1" t="s">
        <v>915</v>
      </c>
      <c r="H8338" s="1" t="s">
        <v>57</v>
      </c>
      <c r="I8338"/>
      <c r="J8338"/>
      <c r="K8338"/>
      <c r="L8338"/>
      <c r="M8338"/>
      <c r="N8338"/>
      <c r="O8338"/>
      <c r="Q8338" t="s">
        <v>25</v>
      </c>
      <c r="T8338" s="1" t="s">
        <v>115</v>
      </c>
      <c r="U8338" s="1" t="s">
        <v>116</v>
      </c>
      <c r="V8338" t="s">
        <v>29</v>
      </c>
      <c r="W8338"/>
      <c r="X8338" t="s">
        <v>30</v>
      </c>
    </row>
    <row r="8339" spans="2:24">
      <c r="B8339" s="2" t="s">
        <v>13158</v>
      </c>
      <c r="C8339" s="1">
        <v>9897030550</v>
      </c>
      <c r="D8339" s="1"/>
      <c r="E8339" s="1"/>
      <c r="F8339" s="1"/>
      <c r="G8339" s="1" t="s">
        <v>146</v>
      </c>
      <c r="H8339" s="1" t="s">
        <v>331</v>
      </c>
      <c r="I8339"/>
      <c r="J8339"/>
      <c r="K8339"/>
      <c r="L8339"/>
      <c r="M8339"/>
      <c r="N8339"/>
      <c r="O8339"/>
      <c r="Q8339" t="s">
        <v>25</v>
      </c>
      <c r="T8339" s="1" t="s">
        <v>39</v>
      </c>
      <c r="U8339" s="1" t="s">
        <v>28</v>
      </c>
      <c r="V8339" t="s">
        <v>29</v>
      </c>
      <c r="W8339"/>
      <c r="X8339" t="s">
        <v>30</v>
      </c>
    </row>
    <row r="8340" spans="2:24">
      <c r="B8340" s="2" t="s">
        <v>13159</v>
      </c>
      <c r="C8340" s="1">
        <f>918824061068</f>
        <v>918824061068</v>
      </c>
      <c r="D8340" s="1"/>
      <c r="E8340" s="1"/>
      <c r="F8340" s="1"/>
      <c r="G8340" s="1" t="s">
        <v>146</v>
      </c>
      <c r="H8340" s="1" t="s">
        <v>1268</v>
      </c>
      <c r="I8340"/>
      <c r="J8340"/>
      <c r="K8340"/>
      <c r="L8340"/>
      <c r="M8340"/>
      <c r="N8340"/>
      <c r="O8340"/>
      <c r="Q8340" t="s">
        <v>25</v>
      </c>
      <c r="T8340" s="1" t="s">
        <v>86</v>
      </c>
      <c r="U8340" s="1" t="s">
        <v>43</v>
      </c>
      <c r="V8340" t="s">
        <v>29</v>
      </c>
      <c r="W8340"/>
      <c r="X8340" t="s">
        <v>30</v>
      </c>
    </row>
    <row r="8341" spans="2:24">
      <c r="B8341" s="2" t="s">
        <v>13160</v>
      </c>
      <c r="C8341" s="1">
        <v>9924667788</v>
      </c>
      <c r="D8341" s="1"/>
      <c r="E8341" s="1"/>
      <c r="F8341" s="1"/>
      <c r="G8341" s="1" t="s">
        <v>2849</v>
      </c>
      <c r="H8341" s="1" t="s">
        <v>46</v>
      </c>
      <c r="I8341"/>
      <c r="J8341"/>
      <c r="K8341"/>
      <c r="L8341"/>
      <c r="M8341"/>
      <c r="N8341"/>
      <c r="O8341"/>
      <c r="Q8341" t="s">
        <v>25</v>
      </c>
      <c r="T8341" s="1" t="s">
        <v>345</v>
      </c>
      <c r="U8341" s="1" t="s">
        <v>116</v>
      </c>
      <c r="V8341" t="s">
        <v>29</v>
      </c>
      <c r="W8341"/>
      <c r="X8341" t="s">
        <v>30</v>
      </c>
    </row>
    <row r="8342" spans="2:24">
      <c r="B8342" s="2" t="s">
        <v>13161</v>
      </c>
      <c r="C8342" s="1">
        <v>9878486929</v>
      </c>
      <c r="D8342" s="1"/>
      <c r="E8342" s="1"/>
      <c r="F8342" s="1"/>
      <c r="G8342" s="1" t="s">
        <v>146</v>
      </c>
      <c r="H8342" s="1" t="s">
        <v>1268</v>
      </c>
      <c r="I8342"/>
      <c r="J8342"/>
      <c r="K8342"/>
      <c r="L8342"/>
      <c r="M8342"/>
      <c r="N8342"/>
      <c r="O8342"/>
      <c r="Q8342" t="s">
        <v>25</v>
      </c>
      <c r="T8342" s="1" t="s">
        <v>182</v>
      </c>
      <c r="U8342" s="1" t="s">
        <v>182</v>
      </c>
      <c r="V8342" t="s">
        <v>29</v>
      </c>
      <c r="W8342"/>
      <c r="X8342" t="s">
        <v>30</v>
      </c>
    </row>
    <row r="8343" spans="2:24">
      <c r="B8343" s="2" t="s">
        <v>13162</v>
      </c>
      <c r="C8343" s="1">
        <v>9825131675</v>
      </c>
      <c r="D8343" s="1"/>
      <c r="E8343" s="1"/>
      <c r="F8343" s="1"/>
      <c r="G8343" s="1" t="s">
        <v>45</v>
      </c>
      <c r="H8343" s="1" t="s">
        <v>46</v>
      </c>
      <c r="I8343"/>
      <c r="J8343"/>
      <c r="K8343"/>
      <c r="L8343"/>
      <c r="M8343"/>
      <c r="N8343"/>
      <c r="O8343"/>
      <c r="Q8343" t="s">
        <v>25</v>
      </c>
      <c r="T8343" s="1" t="s">
        <v>115</v>
      </c>
      <c r="U8343" s="1" t="s">
        <v>116</v>
      </c>
      <c r="V8343" t="s">
        <v>29</v>
      </c>
      <c r="W8343"/>
      <c r="X8343" t="s">
        <v>30</v>
      </c>
    </row>
    <row r="8344" spans="2:24">
      <c r="B8344" s="2" t="s">
        <v>13163</v>
      </c>
      <c r="C8344" s="1">
        <v>9899616010</v>
      </c>
      <c r="D8344" s="1"/>
      <c r="E8344" s="1"/>
      <c r="F8344" s="1"/>
      <c r="G8344" s="1" t="s">
        <v>146</v>
      </c>
      <c r="H8344" s="1" t="s">
        <v>247</v>
      </c>
      <c r="I8344"/>
      <c r="J8344"/>
      <c r="K8344"/>
      <c r="L8344"/>
      <c r="M8344"/>
      <c r="N8344"/>
      <c r="O8344"/>
      <c r="Q8344" t="s">
        <v>25</v>
      </c>
      <c r="T8344" s="1" t="s">
        <v>39</v>
      </c>
      <c r="U8344" s="1" t="s">
        <v>28</v>
      </c>
      <c r="V8344" t="s">
        <v>29</v>
      </c>
      <c r="W8344"/>
      <c r="X8344" t="s">
        <v>30</v>
      </c>
    </row>
    <row r="8345" spans="2:24">
      <c r="B8345" s="2" t="s">
        <v>13164</v>
      </c>
      <c r="C8345" s="1">
        <v>8979152630</v>
      </c>
      <c r="D8345" s="1"/>
      <c r="E8345" s="1"/>
      <c r="F8345" s="1"/>
      <c r="G8345" s="1" t="s">
        <v>146</v>
      </c>
      <c r="H8345" s="1" t="s">
        <v>331</v>
      </c>
      <c r="I8345"/>
      <c r="J8345"/>
      <c r="K8345"/>
      <c r="L8345"/>
      <c r="M8345"/>
      <c r="N8345"/>
      <c r="O8345"/>
      <c r="Q8345" t="s">
        <v>25</v>
      </c>
      <c r="T8345" s="1" t="s">
        <v>734</v>
      </c>
      <c r="U8345" s="1" t="s">
        <v>289</v>
      </c>
      <c r="V8345" t="s">
        <v>29</v>
      </c>
      <c r="W8345"/>
      <c r="X8345" t="s">
        <v>30</v>
      </c>
    </row>
    <row r="8346" spans="2:24">
      <c r="B8346" s="2" t="s">
        <v>13165</v>
      </c>
      <c r="C8346" s="1">
        <v>9599482187</v>
      </c>
      <c r="D8346" s="1"/>
      <c r="E8346" s="1"/>
      <c r="F8346" s="1"/>
      <c r="G8346" s="1" t="s">
        <v>230</v>
      </c>
      <c r="H8346" s="1" t="s">
        <v>57</v>
      </c>
      <c r="I8346"/>
      <c r="J8346"/>
      <c r="K8346"/>
      <c r="L8346"/>
      <c r="M8346"/>
      <c r="N8346"/>
      <c r="O8346"/>
      <c r="Q8346" t="s">
        <v>25</v>
      </c>
      <c r="T8346" s="1" t="s">
        <v>39</v>
      </c>
      <c r="U8346" s="1" t="s">
        <v>28</v>
      </c>
      <c r="V8346" t="s">
        <v>29</v>
      </c>
      <c r="W8346"/>
      <c r="X8346" t="s">
        <v>30</v>
      </c>
    </row>
    <row r="8347" spans="2:24">
      <c r="B8347" s="2" t="s">
        <v>13166</v>
      </c>
      <c r="C8347" s="1">
        <v>9541581600</v>
      </c>
      <c r="D8347" s="1"/>
      <c r="E8347" s="1"/>
      <c r="F8347" s="1"/>
      <c r="G8347" s="1" t="s">
        <v>45</v>
      </c>
      <c r="H8347" s="1" t="s">
        <v>46</v>
      </c>
      <c r="I8347"/>
      <c r="J8347"/>
      <c r="K8347"/>
      <c r="L8347"/>
      <c r="M8347"/>
      <c r="N8347"/>
      <c r="O8347"/>
      <c r="Q8347" t="s">
        <v>25</v>
      </c>
      <c r="T8347" s="1" t="s">
        <v>8410</v>
      </c>
      <c r="U8347" s="1" t="s">
        <v>78</v>
      </c>
      <c r="V8347" t="s">
        <v>29</v>
      </c>
      <c r="W8347"/>
      <c r="X8347" t="s">
        <v>30</v>
      </c>
    </row>
    <row r="8348" spans="2:24">
      <c r="B8348" s="2" t="s">
        <v>13167</v>
      </c>
      <c r="C8348" s="1">
        <v>9443249836</v>
      </c>
      <c r="D8348" s="1"/>
      <c r="E8348" s="1"/>
      <c r="F8348" s="1"/>
      <c r="G8348" s="1" t="s">
        <v>2644</v>
      </c>
      <c r="H8348" s="1" t="s">
        <v>57</v>
      </c>
      <c r="I8348"/>
      <c r="J8348"/>
      <c r="K8348"/>
      <c r="L8348"/>
      <c r="M8348"/>
      <c r="N8348"/>
      <c r="O8348"/>
      <c r="Q8348" t="s">
        <v>25</v>
      </c>
      <c r="T8348" s="1" t="s">
        <v>13168</v>
      </c>
      <c r="U8348" s="1" t="s">
        <v>179</v>
      </c>
      <c r="V8348" t="s">
        <v>29</v>
      </c>
      <c r="W8348"/>
      <c r="X8348" t="s">
        <v>30</v>
      </c>
    </row>
    <row r="8349" spans="2:24">
      <c r="B8349" s="2" t="s">
        <v>13169</v>
      </c>
      <c r="C8349" s="1">
        <v>9810914910</v>
      </c>
      <c r="D8349" s="1"/>
      <c r="E8349" s="1"/>
      <c r="F8349" s="1"/>
      <c r="G8349" s="1" t="s">
        <v>45</v>
      </c>
      <c r="H8349" s="1" t="s">
        <v>1268</v>
      </c>
      <c r="I8349"/>
      <c r="J8349"/>
      <c r="K8349"/>
      <c r="L8349"/>
      <c r="M8349"/>
      <c r="N8349"/>
      <c r="O8349"/>
      <c r="Q8349" t="s">
        <v>25</v>
      </c>
      <c r="T8349" s="1" t="s">
        <v>374</v>
      </c>
      <c r="U8349" s="1" t="s">
        <v>78</v>
      </c>
      <c r="V8349" t="s">
        <v>29</v>
      </c>
      <c r="W8349"/>
      <c r="X8349" t="s">
        <v>30</v>
      </c>
    </row>
    <row r="8350" spans="2:24">
      <c r="B8350" s="2" t="s">
        <v>13170</v>
      </c>
      <c r="C8350" s="1">
        <v>7974088133</v>
      </c>
      <c r="D8350" s="1"/>
      <c r="E8350" s="1"/>
      <c r="F8350" s="1"/>
      <c r="G8350" s="1" t="s">
        <v>45</v>
      </c>
      <c r="H8350" s="1" t="s">
        <v>46</v>
      </c>
      <c r="I8350"/>
      <c r="J8350"/>
      <c r="K8350"/>
      <c r="L8350"/>
      <c r="M8350"/>
      <c r="N8350"/>
      <c r="O8350"/>
      <c r="Q8350" t="s">
        <v>25</v>
      </c>
      <c r="T8350" s="1" t="s">
        <v>1738</v>
      </c>
      <c r="U8350" s="1" t="s">
        <v>105</v>
      </c>
      <c r="V8350" t="s">
        <v>29</v>
      </c>
      <c r="W8350"/>
      <c r="X8350" t="s">
        <v>30</v>
      </c>
    </row>
    <row r="8351" spans="2:24">
      <c r="B8351" s="2" t="s">
        <v>13171</v>
      </c>
      <c r="C8351" s="1">
        <v>9301090740</v>
      </c>
      <c r="D8351" s="1"/>
      <c r="E8351" s="1"/>
      <c r="F8351" s="1"/>
      <c r="G8351" s="1" t="s">
        <v>45</v>
      </c>
      <c r="H8351" s="1" t="s">
        <v>46</v>
      </c>
      <c r="I8351"/>
      <c r="J8351"/>
      <c r="K8351"/>
      <c r="L8351"/>
      <c r="M8351"/>
      <c r="N8351"/>
      <c r="O8351"/>
      <c r="Q8351" t="s">
        <v>25</v>
      </c>
      <c r="T8351" s="1" t="s">
        <v>1496</v>
      </c>
      <c r="U8351" s="1" t="s">
        <v>105</v>
      </c>
      <c r="V8351" t="s">
        <v>29</v>
      </c>
      <c r="W8351"/>
      <c r="X8351" t="s">
        <v>30</v>
      </c>
    </row>
    <row r="8352" spans="2:24">
      <c r="B8352" s="2" t="s">
        <v>13172</v>
      </c>
      <c r="C8352" s="1">
        <v>9415183562</v>
      </c>
      <c r="D8352" s="1"/>
      <c r="E8352" s="1"/>
      <c r="F8352" s="1"/>
      <c r="G8352" s="1" t="s">
        <v>146</v>
      </c>
      <c r="H8352" s="1" t="s">
        <v>247</v>
      </c>
      <c r="I8352"/>
      <c r="J8352"/>
      <c r="K8352"/>
      <c r="L8352"/>
      <c r="M8352"/>
      <c r="N8352"/>
      <c r="O8352"/>
      <c r="Q8352" t="s">
        <v>25</v>
      </c>
      <c r="T8352" s="1" t="s">
        <v>2026</v>
      </c>
      <c r="U8352" s="1" t="s">
        <v>28</v>
      </c>
      <c r="V8352" t="s">
        <v>29</v>
      </c>
      <c r="W8352"/>
      <c r="X8352" t="s">
        <v>30</v>
      </c>
    </row>
    <row r="8353" spans="2:24">
      <c r="B8353" s="2" t="s">
        <v>13173</v>
      </c>
      <c r="C8353" s="1">
        <v>9129681501</v>
      </c>
      <c r="D8353" s="1"/>
      <c r="E8353" s="1"/>
      <c r="F8353" s="1"/>
      <c r="G8353" s="1" t="s">
        <v>146</v>
      </c>
      <c r="H8353" s="1" t="s">
        <v>695</v>
      </c>
      <c r="I8353"/>
      <c r="J8353"/>
      <c r="K8353"/>
      <c r="L8353"/>
      <c r="M8353"/>
      <c r="N8353"/>
      <c r="O8353"/>
      <c r="Q8353" t="s">
        <v>25</v>
      </c>
      <c r="T8353" s="1" t="s">
        <v>8514</v>
      </c>
      <c r="U8353" s="1" t="s">
        <v>28</v>
      </c>
      <c r="V8353" t="s">
        <v>29</v>
      </c>
      <c r="W8353"/>
      <c r="X8353" t="s">
        <v>30</v>
      </c>
    </row>
    <row r="8354" spans="2:24">
      <c r="B8354" s="2" t="s">
        <v>13174</v>
      </c>
      <c r="C8354" s="1">
        <f>919877051634</f>
        <v>919877051634</v>
      </c>
      <c r="D8354" s="1"/>
      <c r="E8354" s="1"/>
      <c r="F8354" s="1"/>
      <c r="G8354" s="1" t="s">
        <v>45</v>
      </c>
      <c r="H8354" s="1" t="s">
        <v>331</v>
      </c>
      <c r="I8354"/>
      <c r="J8354"/>
      <c r="K8354"/>
      <c r="L8354"/>
      <c r="M8354"/>
      <c r="N8354"/>
      <c r="O8354"/>
      <c r="Q8354" t="s">
        <v>25</v>
      </c>
      <c r="T8354" s="1" t="s">
        <v>678</v>
      </c>
      <c r="U8354" s="1" t="s">
        <v>90</v>
      </c>
      <c r="V8354" t="s">
        <v>29</v>
      </c>
      <c r="W8354"/>
      <c r="X8354" t="s">
        <v>30</v>
      </c>
    </row>
    <row r="8355" spans="2:24">
      <c r="B8355" s="2" t="s">
        <v>13175</v>
      </c>
      <c r="C8355" s="1">
        <v>7000315002</v>
      </c>
      <c r="D8355" s="1"/>
      <c r="E8355" s="1"/>
      <c r="F8355" s="1"/>
      <c r="G8355" s="1" t="s">
        <v>45</v>
      </c>
      <c r="H8355" s="1" t="s">
        <v>46</v>
      </c>
      <c r="I8355"/>
      <c r="J8355"/>
      <c r="K8355"/>
      <c r="L8355"/>
      <c r="M8355"/>
      <c r="N8355"/>
      <c r="O8355"/>
      <c r="Q8355" t="s">
        <v>25</v>
      </c>
      <c r="T8355" s="1" t="s">
        <v>391</v>
      </c>
      <c r="U8355" s="1" t="s">
        <v>350</v>
      </c>
      <c r="V8355" t="s">
        <v>29</v>
      </c>
      <c r="W8355"/>
      <c r="X8355" t="s">
        <v>30</v>
      </c>
    </row>
    <row r="8356" spans="2:24">
      <c r="B8356" s="2" t="s">
        <v>13176</v>
      </c>
      <c r="C8356" s="1">
        <v>9714693786</v>
      </c>
      <c r="D8356" s="1"/>
      <c r="E8356" s="1"/>
      <c r="F8356" s="1"/>
      <c r="G8356" s="1" t="s">
        <v>146</v>
      </c>
      <c r="H8356" s="1" t="s">
        <v>331</v>
      </c>
      <c r="I8356"/>
      <c r="J8356"/>
      <c r="K8356"/>
      <c r="L8356"/>
      <c r="M8356"/>
      <c r="N8356"/>
      <c r="O8356"/>
      <c r="Q8356" t="s">
        <v>25</v>
      </c>
      <c r="T8356" s="1" t="s">
        <v>2269</v>
      </c>
      <c r="U8356" s="1" t="s">
        <v>116</v>
      </c>
      <c r="V8356" t="s">
        <v>29</v>
      </c>
      <c r="W8356"/>
      <c r="X8356" t="s">
        <v>30</v>
      </c>
    </row>
    <row r="8357" spans="2:24">
      <c r="B8357" s="2" t="s">
        <v>13177</v>
      </c>
      <c r="C8357" s="1">
        <v>9827902020</v>
      </c>
      <c r="D8357" s="1"/>
      <c r="E8357" s="1"/>
      <c r="F8357" s="1"/>
      <c r="G8357" s="1" t="s">
        <v>146</v>
      </c>
      <c r="H8357" s="1" t="s">
        <v>247</v>
      </c>
      <c r="I8357"/>
      <c r="J8357"/>
      <c r="K8357"/>
      <c r="L8357"/>
      <c r="M8357"/>
      <c r="N8357"/>
      <c r="O8357"/>
      <c r="Q8357" t="s">
        <v>25</v>
      </c>
      <c r="T8357" s="1" t="s">
        <v>391</v>
      </c>
      <c r="U8357" s="1" t="s">
        <v>350</v>
      </c>
      <c r="V8357" t="s">
        <v>29</v>
      </c>
      <c r="W8357"/>
      <c r="X8357" t="s">
        <v>30</v>
      </c>
    </row>
    <row r="8358" spans="2:24">
      <c r="B8358" s="2" t="s">
        <v>13178</v>
      </c>
      <c r="C8358" s="1">
        <v>7073888551</v>
      </c>
      <c r="D8358" s="1"/>
      <c r="E8358" s="1"/>
      <c r="F8358" s="1"/>
      <c r="G8358" s="1" t="s">
        <v>45</v>
      </c>
      <c r="H8358" s="1" t="s">
        <v>46</v>
      </c>
      <c r="I8358"/>
      <c r="J8358"/>
      <c r="K8358"/>
      <c r="L8358"/>
      <c r="M8358"/>
      <c r="N8358"/>
      <c r="O8358"/>
      <c r="Q8358" t="s">
        <v>25</v>
      </c>
      <c r="T8358" s="1" t="s">
        <v>3757</v>
      </c>
      <c r="U8358" s="1" t="s">
        <v>43</v>
      </c>
      <c r="V8358" t="s">
        <v>29</v>
      </c>
      <c r="W8358"/>
      <c r="X8358" t="s">
        <v>30</v>
      </c>
    </row>
    <row r="8359" spans="2:24">
      <c r="B8359" s="2" t="s">
        <v>13179</v>
      </c>
      <c r="C8359" s="1">
        <v>8707356120</v>
      </c>
      <c r="D8359" s="1"/>
      <c r="E8359" s="1"/>
      <c r="F8359" s="1"/>
      <c r="G8359" s="1" t="s">
        <v>45</v>
      </c>
      <c r="H8359" s="1" t="s">
        <v>247</v>
      </c>
      <c r="I8359"/>
      <c r="J8359"/>
      <c r="K8359"/>
      <c r="L8359"/>
      <c r="M8359"/>
      <c r="N8359"/>
      <c r="O8359"/>
      <c r="Q8359" t="s">
        <v>25</v>
      </c>
      <c r="T8359" s="1" t="s">
        <v>1297</v>
      </c>
      <c r="U8359" s="1" t="s">
        <v>28</v>
      </c>
      <c r="V8359" t="s">
        <v>29</v>
      </c>
      <c r="W8359"/>
      <c r="X8359" t="s">
        <v>30</v>
      </c>
    </row>
    <row r="8360" spans="2:24">
      <c r="B8360" s="2" t="s">
        <v>13180</v>
      </c>
      <c r="C8360" s="1">
        <v>9455226563</v>
      </c>
      <c r="D8360" s="1"/>
      <c r="E8360" s="1"/>
      <c r="F8360" s="1"/>
      <c r="G8360" s="1" t="s">
        <v>45</v>
      </c>
      <c r="H8360" s="1" t="s">
        <v>46</v>
      </c>
      <c r="I8360"/>
      <c r="J8360"/>
      <c r="K8360"/>
      <c r="L8360"/>
      <c r="M8360"/>
      <c r="N8360"/>
      <c r="O8360"/>
      <c r="Q8360" t="s">
        <v>25</v>
      </c>
      <c r="T8360" s="1" t="s">
        <v>176</v>
      </c>
      <c r="U8360" s="1" t="s">
        <v>28</v>
      </c>
      <c r="V8360" t="s">
        <v>29</v>
      </c>
      <c r="W8360"/>
      <c r="X8360" t="s">
        <v>30</v>
      </c>
    </row>
    <row r="8361" spans="2:24">
      <c r="B8361" s="2" t="s">
        <v>13181</v>
      </c>
      <c r="C8361" s="1">
        <v>9954233363</v>
      </c>
      <c r="D8361" s="1"/>
      <c r="E8361" s="1"/>
      <c r="F8361" s="1"/>
      <c r="G8361" s="1" t="s">
        <v>45</v>
      </c>
      <c r="H8361" s="1" t="s">
        <v>695</v>
      </c>
      <c r="I8361"/>
      <c r="J8361"/>
      <c r="K8361"/>
      <c r="L8361"/>
      <c r="M8361"/>
      <c r="N8361"/>
      <c r="O8361"/>
      <c r="Q8361" t="s">
        <v>25</v>
      </c>
      <c r="T8361" s="1" t="s">
        <v>1896</v>
      </c>
      <c r="U8361" s="1" t="s">
        <v>37</v>
      </c>
      <c r="V8361" t="s">
        <v>29</v>
      </c>
      <c r="W8361"/>
      <c r="X8361" t="s">
        <v>30</v>
      </c>
    </row>
    <row r="8362" spans="2:24">
      <c r="B8362" s="2" t="s">
        <v>13182</v>
      </c>
      <c r="C8362" s="1">
        <v>7879221000</v>
      </c>
      <c r="D8362" s="1"/>
      <c r="E8362" s="1"/>
      <c r="F8362" s="1"/>
      <c r="G8362" s="1" t="s">
        <v>45</v>
      </c>
      <c r="H8362" s="1" t="s">
        <v>331</v>
      </c>
      <c r="I8362"/>
      <c r="J8362"/>
      <c r="K8362"/>
      <c r="L8362"/>
      <c r="M8362"/>
      <c r="N8362"/>
      <c r="O8362"/>
      <c r="Q8362" t="s">
        <v>25</v>
      </c>
      <c r="T8362" s="1" t="s">
        <v>1159</v>
      </c>
      <c r="U8362" s="1" t="s">
        <v>350</v>
      </c>
      <c r="V8362" t="s">
        <v>29</v>
      </c>
      <c r="W8362"/>
      <c r="X8362" t="s">
        <v>30</v>
      </c>
    </row>
    <row r="8363" spans="2:24">
      <c r="B8363" s="2" t="s">
        <v>13183</v>
      </c>
      <c r="C8363" s="1">
        <v>9317479635</v>
      </c>
      <c r="D8363" s="1"/>
      <c r="E8363" s="1"/>
      <c r="F8363" s="1"/>
      <c r="G8363" s="1" t="s">
        <v>45</v>
      </c>
      <c r="H8363" s="1" t="s">
        <v>46</v>
      </c>
      <c r="I8363"/>
      <c r="J8363"/>
      <c r="K8363"/>
      <c r="L8363"/>
      <c r="M8363"/>
      <c r="N8363"/>
      <c r="O8363"/>
      <c r="Q8363" t="s">
        <v>25</v>
      </c>
      <c r="T8363" s="1" t="s">
        <v>7616</v>
      </c>
      <c r="U8363" s="1" t="s">
        <v>477</v>
      </c>
      <c r="V8363" t="s">
        <v>29</v>
      </c>
      <c r="W8363"/>
      <c r="X8363" t="s">
        <v>30</v>
      </c>
    </row>
    <row r="8364" spans="2:24">
      <c r="B8364" s="2" t="s">
        <v>13184</v>
      </c>
      <c r="C8364" s="1">
        <v>9810412144</v>
      </c>
      <c r="D8364" s="1"/>
      <c r="E8364" s="1"/>
      <c r="F8364" s="1"/>
      <c r="G8364" s="1" t="s">
        <v>230</v>
      </c>
      <c r="H8364" s="1" t="s">
        <v>46</v>
      </c>
      <c r="I8364"/>
      <c r="J8364"/>
      <c r="K8364"/>
      <c r="L8364"/>
      <c r="M8364"/>
      <c r="N8364"/>
      <c r="O8364"/>
      <c r="Q8364" t="s">
        <v>25</v>
      </c>
      <c r="T8364" s="1" t="s">
        <v>77</v>
      </c>
      <c r="U8364" s="1" t="s">
        <v>78</v>
      </c>
      <c r="V8364" t="s">
        <v>29</v>
      </c>
      <c r="W8364"/>
      <c r="X8364" t="s">
        <v>30</v>
      </c>
    </row>
    <row r="8365" spans="2:24">
      <c r="B8365" s="2" t="s">
        <v>13185</v>
      </c>
      <c r="C8365" s="1">
        <v>9896362354</v>
      </c>
      <c r="D8365" s="1"/>
      <c r="E8365" s="1"/>
      <c r="F8365" s="1"/>
      <c r="G8365" s="1" t="s">
        <v>230</v>
      </c>
      <c r="H8365" s="1" t="s">
        <v>46</v>
      </c>
      <c r="I8365"/>
      <c r="J8365"/>
      <c r="K8365"/>
      <c r="L8365"/>
      <c r="M8365"/>
      <c r="N8365"/>
      <c r="O8365"/>
      <c r="Q8365" t="s">
        <v>25</v>
      </c>
      <c r="T8365" s="1" t="s">
        <v>301</v>
      </c>
      <c r="U8365" s="1" t="s">
        <v>53</v>
      </c>
      <c r="V8365" t="s">
        <v>29</v>
      </c>
      <c r="W8365"/>
      <c r="X8365" t="s">
        <v>30</v>
      </c>
    </row>
    <row r="8366" spans="2:24">
      <c r="B8366" s="2" t="s">
        <v>13186</v>
      </c>
      <c r="C8366" s="1">
        <v>9416180925</v>
      </c>
      <c r="D8366" s="1"/>
      <c r="E8366" s="1"/>
      <c r="F8366" s="1"/>
      <c r="G8366" s="1" t="s">
        <v>45</v>
      </c>
      <c r="H8366" s="1" t="s">
        <v>46</v>
      </c>
      <c r="I8366"/>
      <c r="J8366"/>
      <c r="K8366"/>
      <c r="L8366"/>
      <c r="M8366"/>
      <c r="N8366"/>
      <c r="O8366"/>
      <c r="Q8366" t="s">
        <v>25</v>
      </c>
      <c r="T8366" s="1" t="s">
        <v>1550</v>
      </c>
      <c r="U8366" s="1" t="s">
        <v>78</v>
      </c>
      <c r="V8366" t="s">
        <v>29</v>
      </c>
      <c r="W8366"/>
      <c r="X8366" t="s">
        <v>30</v>
      </c>
    </row>
    <row r="8367" spans="2:24">
      <c r="B8367" s="2" t="s">
        <v>13187</v>
      </c>
      <c r="C8367" s="1">
        <v>8448396382</v>
      </c>
      <c r="D8367" s="1"/>
      <c r="E8367" s="1"/>
      <c r="F8367" s="1"/>
      <c r="G8367" s="1" t="s">
        <v>230</v>
      </c>
      <c r="H8367" s="1" t="s">
        <v>57</v>
      </c>
      <c r="I8367"/>
      <c r="J8367"/>
      <c r="K8367"/>
      <c r="L8367"/>
      <c r="M8367"/>
      <c r="N8367"/>
      <c r="O8367"/>
      <c r="Q8367" t="s">
        <v>25</v>
      </c>
      <c r="T8367" s="1" t="s">
        <v>631</v>
      </c>
      <c r="U8367" s="1" t="s">
        <v>102</v>
      </c>
      <c r="V8367" t="s">
        <v>29</v>
      </c>
      <c r="W8367"/>
      <c r="X8367" t="s">
        <v>30</v>
      </c>
    </row>
    <row r="8368" spans="2:24">
      <c r="B8368" s="2" t="s">
        <v>13188</v>
      </c>
      <c r="C8368" s="1">
        <v>8979615095</v>
      </c>
      <c r="D8368" s="1"/>
      <c r="E8368" s="1"/>
      <c r="F8368" s="1"/>
      <c r="G8368" s="1" t="s">
        <v>230</v>
      </c>
      <c r="H8368" s="1" t="s">
        <v>231</v>
      </c>
      <c r="I8368"/>
      <c r="J8368"/>
      <c r="K8368"/>
      <c r="L8368"/>
      <c r="M8368"/>
      <c r="N8368"/>
      <c r="O8368"/>
      <c r="Q8368" t="s">
        <v>25</v>
      </c>
      <c r="T8368" s="1" t="s">
        <v>84</v>
      </c>
      <c r="U8368" s="1" t="s">
        <v>53</v>
      </c>
      <c r="V8368" t="s">
        <v>29</v>
      </c>
      <c r="W8368"/>
      <c r="X8368" t="s">
        <v>30</v>
      </c>
    </row>
    <row r="8369" spans="2:24">
      <c r="B8369" s="2" t="s">
        <v>13189</v>
      </c>
      <c r="C8369" s="1">
        <v>7592922352</v>
      </c>
      <c r="D8369" s="1"/>
      <c r="E8369" s="1"/>
      <c r="F8369" s="1"/>
      <c r="G8369" s="1" t="s">
        <v>2644</v>
      </c>
      <c r="H8369" s="1" t="s">
        <v>57</v>
      </c>
      <c r="I8369"/>
      <c r="J8369"/>
      <c r="K8369"/>
      <c r="L8369"/>
      <c r="M8369"/>
      <c r="N8369"/>
      <c r="O8369"/>
      <c r="Q8369" t="s">
        <v>25</v>
      </c>
      <c r="T8369" s="1" t="s">
        <v>1361</v>
      </c>
      <c r="U8369" s="1" t="s">
        <v>60</v>
      </c>
      <c r="V8369" t="s">
        <v>29</v>
      </c>
      <c r="W8369"/>
      <c r="X8369" t="s">
        <v>30</v>
      </c>
    </row>
    <row r="8370" spans="2:24">
      <c r="B8370" s="2" t="s">
        <v>13190</v>
      </c>
      <c r="C8370" s="1">
        <v>9654579125</v>
      </c>
      <c r="D8370" s="1"/>
      <c r="E8370" s="1"/>
      <c r="F8370" s="1"/>
      <c r="G8370" s="1" t="s">
        <v>2644</v>
      </c>
      <c r="H8370" s="1" t="s">
        <v>46</v>
      </c>
      <c r="I8370"/>
      <c r="J8370"/>
      <c r="K8370"/>
      <c r="L8370"/>
      <c r="M8370"/>
      <c r="N8370"/>
      <c r="O8370"/>
      <c r="Q8370" t="s">
        <v>25</v>
      </c>
      <c r="T8370" s="1" t="s">
        <v>594</v>
      </c>
      <c r="U8370" s="1" t="s">
        <v>53</v>
      </c>
      <c r="V8370" t="s">
        <v>29</v>
      </c>
      <c r="W8370"/>
      <c r="X8370" t="s">
        <v>30</v>
      </c>
    </row>
    <row r="8371" spans="2:24">
      <c r="B8371" s="2" t="s">
        <v>13191</v>
      </c>
      <c r="C8371" s="1">
        <v>9839221010</v>
      </c>
      <c r="D8371" s="1"/>
      <c r="E8371" s="1"/>
      <c r="F8371" s="1"/>
      <c r="G8371" s="1" t="s">
        <v>45</v>
      </c>
      <c r="H8371" s="1" t="s">
        <v>331</v>
      </c>
      <c r="I8371"/>
      <c r="J8371"/>
      <c r="K8371"/>
      <c r="L8371"/>
      <c r="M8371"/>
      <c r="N8371"/>
      <c r="O8371"/>
      <c r="Q8371" t="s">
        <v>25</v>
      </c>
      <c r="T8371" s="1" t="s">
        <v>264</v>
      </c>
      <c r="U8371" s="1" t="s">
        <v>28</v>
      </c>
      <c r="V8371" t="s">
        <v>29</v>
      </c>
      <c r="W8371"/>
      <c r="X8371" t="s">
        <v>30</v>
      </c>
    </row>
    <row r="8372" spans="2:24">
      <c r="B8372" s="2" t="s">
        <v>13192</v>
      </c>
      <c r="C8372" s="1">
        <v>7043777939</v>
      </c>
      <c r="D8372" s="1"/>
      <c r="E8372" s="1"/>
      <c r="F8372" s="1"/>
      <c r="G8372" s="1" t="s">
        <v>2849</v>
      </c>
      <c r="H8372" s="1" t="s">
        <v>46</v>
      </c>
      <c r="I8372"/>
      <c r="J8372"/>
      <c r="K8372"/>
      <c r="L8372"/>
      <c r="M8372"/>
      <c r="N8372"/>
      <c r="O8372"/>
      <c r="Q8372" t="s">
        <v>25</v>
      </c>
      <c r="T8372" s="1" t="s">
        <v>345</v>
      </c>
      <c r="U8372" s="1" t="s">
        <v>116</v>
      </c>
      <c r="V8372" t="s">
        <v>29</v>
      </c>
      <c r="W8372"/>
      <c r="X8372" t="s">
        <v>30</v>
      </c>
    </row>
    <row r="8373" spans="2:24">
      <c r="B8373" s="2" t="s">
        <v>13193</v>
      </c>
      <c r="C8373" s="1">
        <f>917027311733</f>
        <v>917027311733</v>
      </c>
      <c r="D8373" s="1"/>
      <c r="E8373" s="1"/>
      <c r="F8373" s="1"/>
      <c r="G8373" s="1" t="s">
        <v>915</v>
      </c>
      <c r="H8373" s="1" t="s">
        <v>57</v>
      </c>
      <c r="I8373"/>
      <c r="J8373"/>
      <c r="K8373"/>
      <c r="L8373"/>
      <c r="M8373"/>
      <c r="N8373"/>
      <c r="O8373"/>
      <c r="Q8373" t="s">
        <v>25</v>
      </c>
      <c r="T8373" s="1" t="s">
        <v>73</v>
      </c>
      <c r="U8373" s="1" t="s">
        <v>53</v>
      </c>
      <c r="V8373" t="s">
        <v>29</v>
      </c>
      <c r="W8373"/>
      <c r="X8373" t="s">
        <v>30</v>
      </c>
    </row>
    <row r="8374" spans="2:24">
      <c r="B8374" s="2" t="s">
        <v>13194</v>
      </c>
      <c r="C8374" s="1">
        <v>9423901064</v>
      </c>
      <c r="D8374" s="1"/>
      <c r="E8374" s="1"/>
      <c r="F8374" s="1"/>
      <c r="G8374" s="1" t="s">
        <v>146</v>
      </c>
      <c r="H8374" s="1" t="s">
        <v>331</v>
      </c>
      <c r="I8374"/>
      <c r="J8374"/>
      <c r="K8374"/>
      <c r="L8374"/>
      <c r="M8374"/>
      <c r="N8374"/>
      <c r="O8374"/>
      <c r="Q8374" t="s">
        <v>25</v>
      </c>
      <c r="T8374" s="1" t="s">
        <v>2261</v>
      </c>
      <c r="U8374" s="1" t="s">
        <v>33</v>
      </c>
      <c r="V8374" t="s">
        <v>29</v>
      </c>
      <c r="W8374"/>
      <c r="X8374" t="s">
        <v>30</v>
      </c>
    </row>
    <row r="8375" spans="2:24">
      <c r="B8375" s="2" t="s">
        <v>13195</v>
      </c>
      <c r="C8375" s="1">
        <v>9868550326</v>
      </c>
      <c r="D8375" s="1"/>
      <c r="E8375" s="1"/>
      <c r="F8375" s="1"/>
      <c r="G8375" s="1" t="s">
        <v>45</v>
      </c>
      <c r="H8375" s="1" t="s">
        <v>57</v>
      </c>
      <c r="I8375"/>
      <c r="J8375"/>
      <c r="K8375"/>
      <c r="L8375"/>
      <c r="M8375"/>
      <c r="N8375"/>
      <c r="O8375"/>
      <c r="Q8375" t="s">
        <v>25</v>
      </c>
      <c r="T8375" s="1" t="s">
        <v>73</v>
      </c>
      <c r="U8375" s="1" t="s">
        <v>53</v>
      </c>
      <c r="V8375" t="s">
        <v>29</v>
      </c>
      <c r="W8375"/>
      <c r="X8375" t="s">
        <v>30</v>
      </c>
    </row>
    <row r="8376" spans="2:24">
      <c r="B8376" s="2" t="s">
        <v>13196</v>
      </c>
      <c r="C8376" s="1">
        <v>9672271491</v>
      </c>
      <c r="D8376" s="1"/>
      <c r="E8376" s="1"/>
      <c r="F8376" s="1"/>
      <c r="G8376" s="1" t="s">
        <v>146</v>
      </c>
      <c r="H8376" s="1" t="s">
        <v>331</v>
      </c>
      <c r="I8376"/>
      <c r="J8376"/>
      <c r="K8376"/>
      <c r="L8376"/>
      <c r="M8376"/>
      <c r="N8376"/>
      <c r="O8376"/>
      <c r="Q8376" t="s">
        <v>25</v>
      </c>
      <c r="T8376" s="1" t="s">
        <v>2442</v>
      </c>
      <c r="U8376" s="1" t="s">
        <v>105</v>
      </c>
      <c r="V8376" t="s">
        <v>29</v>
      </c>
      <c r="W8376"/>
      <c r="X8376" t="s">
        <v>30</v>
      </c>
    </row>
    <row r="8377" spans="2:24">
      <c r="B8377" s="2" t="s">
        <v>13197</v>
      </c>
      <c r="C8377" s="1">
        <v>7001130839</v>
      </c>
      <c r="D8377" s="1"/>
      <c r="E8377" s="1"/>
      <c r="F8377" s="1"/>
      <c r="G8377" s="1" t="s">
        <v>146</v>
      </c>
      <c r="H8377" s="1" t="s">
        <v>247</v>
      </c>
      <c r="I8377"/>
      <c r="J8377"/>
      <c r="K8377"/>
      <c r="L8377"/>
      <c r="M8377"/>
      <c r="N8377"/>
      <c r="O8377"/>
      <c r="Q8377" t="s">
        <v>25</v>
      </c>
      <c r="T8377" s="1" t="s">
        <v>7052</v>
      </c>
      <c r="U8377" s="1" t="s">
        <v>70</v>
      </c>
      <c r="V8377" t="s">
        <v>29</v>
      </c>
      <c r="W8377"/>
      <c r="X8377" t="s">
        <v>30</v>
      </c>
    </row>
    <row r="8378" spans="2:24">
      <c r="B8378" s="2" t="s">
        <v>13198</v>
      </c>
      <c r="C8378" s="1">
        <v>9899913144</v>
      </c>
      <c r="D8378" s="1"/>
      <c r="E8378" s="1"/>
      <c r="F8378" s="1"/>
      <c r="G8378" s="1" t="s">
        <v>1216</v>
      </c>
      <c r="H8378" s="1" t="s">
        <v>46</v>
      </c>
      <c r="I8378"/>
      <c r="J8378"/>
      <c r="K8378"/>
      <c r="L8378"/>
      <c r="M8378"/>
      <c r="N8378"/>
      <c r="O8378"/>
      <c r="Q8378" t="s">
        <v>25</v>
      </c>
      <c r="T8378" s="1" t="s">
        <v>594</v>
      </c>
      <c r="U8378" s="1" t="s">
        <v>53</v>
      </c>
      <c r="V8378" t="s">
        <v>29</v>
      </c>
      <c r="W8378"/>
      <c r="X8378" t="s">
        <v>30</v>
      </c>
    </row>
    <row r="8379" spans="2:24">
      <c r="B8379" s="2" t="s">
        <v>13199</v>
      </c>
      <c r="C8379" s="1">
        <v>9890956454</v>
      </c>
      <c r="D8379" s="1"/>
      <c r="E8379" s="1"/>
      <c r="F8379" s="1"/>
      <c r="G8379" s="1" t="s">
        <v>45</v>
      </c>
      <c r="H8379" s="1" t="s">
        <v>46</v>
      </c>
      <c r="I8379"/>
      <c r="J8379"/>
      <c r="K8379"/>
      <c r="L8379"/>
      <c r="M8379"/>
      <c r="N8379"/>
      <c r="O8379"/>
      <c r="Q8379" t="s">
        <v>25</v>
      </c>
      <c r="T8379" s="1" t="s">
        <v>305</v>
      </c>
      <c r="U8379" s="1" t="s">
        <v>33</v>
      </c>
      <c r="V8379" t="s">
        <v>29</v>
      </c>
      <c r="W8379"/>
      <c r="X8379" t="s">
        <v>30</v>
      </c>
    </row>
    <row r="8380" spans="2:24">
      <c r="B8380" s="2" t="s">
        <v>13200</v>
      </c>
      <c r="C8380" s="1">
        <v>8733043679</v>
      </c>
      <c r="D8380" s="1"/>
      <c r="E8380" s="1"/>
      <c r="F8380" s="1"/>
      <c r="G8380" s="1" t="s">
        <v>146</v>
      </c>
      <c r="H8380" s="1" t="s">
        <v>247</v>
      </c>
      <c r="I8380"/>
      <c r="J8380"/>
      <c r="K8380"/>
      <c r="L8380"/>
      <c r="M8380"/>
      <c r="N8380"/>
      <c r="O8380"/>
      <c r="Q8380" t="s">
        <v>25</v>
      </c>
      <c r="T8380" s="1" t="s">
        <v>255</v>
      </c>
      <c r="U8380" s="1" t="s">
        <v>116</v>
      </c>
      <c r="V8380" t="s">
        <v>29</v>
      </c>
      <c r="W8380"/>
      <c r="X8380" t="s">
        <v>30</v>
      </c>
    </row>
    <row r="8381" spans="2:24">
      <c r="B8381" s="2" t="s">
        <v>13201</v>
      </c>
      <c r="C8381" s="1">
        <v>9974011408</v>
      </c>
      <c r="D8381" s="1"/>
      <c r="E8381" s="1"/>
      <c r="F8381" s="1"/>
      <c r="G8381" s="1" t="s">
        <v>146</v>
      </c>
      <c r="H8381" s="1" t="s">
        <v>247</v>
      </c>
      <c r="I8381"/>
      <c r="J8381"/>
      <c r="K8381"/>
      <c r="L8381"/>
      <c r="M8381"/>
      <c r="N8381"/>
      <c r="O8381"/>
      <c r="Q8381" t="s">
        <v>25</v>
      </c>
      <c r="T8381" s="1" t="s">
        <v>255</v>
      </c>
      <c r="U8381" s="1" t="s">
        <v>116</v>
      </c>
      <c r="V8381" t="s">
        <v>29</v>
      </c>
      <c r="W8381"/>
      <c r="X8381" t="s">
        <v>30</v>
      </c>
    </row>
    <row r="8382" spans="2:24">
      <c r="B8382" s="2" t="s">
        <v>13202</v>
      </c>
      <c r="C8382" s="1">
        <v>9811144492</v>
      </c>
      <c r="D8382" s="1"/>
      <c r="E8382" s="1"/>
      <c r="F8382" s="1"/>
      <c r="G8382" s="1" t="s">
        <v>146</v>
      </c>
      <c r="H8382" s="1" t="s">
        <v>247</v>
      </c>
      <c r="I8382"/>
      <c r="J8382"/>
      <c r="K8382"/>
      <c r="L8382"/>
      <c r="M8382"/>
      <c r="N8382"/>
      <c r="O8382"/>
      <c r="Q8382" t="s">
        <v>25</v>
      </c>
      <c r="T8382" s="1" t="s">
        <v>39</v>
      </c>
      <c r="U8382" s="1" t="s">
        <v>28</v>
      </c>
      <c r="V8382" t="s">
        <v>29</v>
      </c>
      <c r="W8382"/>
      <c r="X8382" t="s">
        <v>30</v>
      </c>
    </row>
    <row r="8383" spans="2:24">
      <c r="B8383" s="2" t="s">
        <v>13203</v>
      </c>
      <c r="C8383" s="1">
        <v>8465841957</v>
      </c>
      <c r="D8383" s="1"/>
      <c r="E8383" s="1"/>
      <c r="F8383" s="1"/>
      <c r="G8383" s="1" t="s">
        <v>146</v>
      </c>
      <c r="H8383" s="1" t="s">
        <v>247</v>
      </c>
      <c r="I8383"/>
      <c r="J8383"/>
      <c r="K8383"/>
      <c r="L8383"/>
      <c r="M8383"/>
      <c r="N8383"/>
      <c r="O8383"/>
      <c r="Q8383" t="s">
        <v>25</v>
      </c>
      <c r="T8383" s="1" t="s">
        <v>184</v>
      </c>
      <c r="U8383" s="1" t="s">
        <v>185</v>
      </c>
      <c r="V8383" t="s">
        <v>29</v>
      </c>
      <c r="W8383"/>
      <c r="X8383" t="s">
        <v>30</v>
      </c>
    </row>
    <row r="8384" spans="2:24">
      <c r="B8384" s="2" t="s">
        <v>13204</v>
      </c>
      <c r="C8384" s="1">
        <v>8223832022</v>
      </c>
      <c r="D8384" s="1"/>
      <c r="E8384" s="1"/>
      <c r="F8384" s="1"/>
      <c r="G8384" s="1" t="s">
        <v>45</v>
      </c>
      <c r="H8384" s="1" t="s">
        <v>331</v>
      </c>
      <c r="I8384"/>
      <c r="J8384"/>
      <c r="K8384"/>
      <c r="L8384"/>
      <c r="M8384"/>
      <c r="N8384"/>
      <c r="O8384"/>
      <c r="Q8384" t="s">
        <v>25</v>
      </c>
      <c r="T8384" s="1" t="s">
        <v>223</v>
      </c>
      <c r="U8384" s="1" t="s">
        <v>105</v>
      </c>
      <c r="V8384" t="s">
        <v>29</v>
      </c>
      <c r="W8384"/>
      <c r="X8384" t="s">
        <v>30</v>
      </c>
    </row>
    <row r="8385" spans="2:24">
      <c r="B8385" s="2" t="s">
        <v>13205</v>
      </c>
      <c r="C8385" s="1">
        <v>7082040817</v>
      </c>
      <c r="D8385" s="1"/>
      <c r="E8385" s="1"/>
      <c r="F8385" s="1"/>
      <c r="G8385" s="1" t="s">
        <v>230</v>
      </c>
      <c r="H8385" s="1" t="s">
        <v>46</v>
      </c>
      <c r="I8385"/>
      <c r="J8385"/>
      <c r="K8385"/>
      <c r="L8385"/>
      <c r="M8385"/>
      <c r="N8385"/>
      <c r="O8385"/>
      <c r="Q8385" t="s">
        <v>25</v>
      </c>
      <c r="T8385" s="1" t="s">
        <v>5935</v>
      </c>
      <c r="U8385" s="1" t="s">
        <v>78</v>
      </c>
      <c r="V8385" t="s">
        <v>29</v>
      </c>
      <c r="W8385"/>
      <c r="X8385" t="s">
        <v>30</v>
      </c>
    </row>
    <row r="8386" spans="2:24">
      <c r="B8386" s="2" t="s">
        <v>13206</v>
      </c>
      <c r="C8386" s="1">
        <v>9913071900</v>
      </c>
      <c r="D8386" s="1"/>
      <c r="E8386" s="1"/>
      <c r="F8386" s="1"/>
      <c r="G8386" s="1" t="s">
        <v>146</v>
      </c>
      <c r="H8386" s="1" t="s">
        <v>247</v>
      </c>
      <c r="I8386"/>
      <c r="J8386"/>
      <c r="K8386"/>
      <c r="L8386"/>
      <c r="M8386"/>
      <c r="N8386"/>
      <c r="O8386"/>
      <c r="Q8386" t="s">
        <v>25</v>
      </c>
      <c r="T8386" s="1" t="s">
        <v>135</v>
      </c>
      <c r="U8386" s="1" t="s">
        <v>116</v>
      </c>
      <c r="V8386" t="s">
        <v>29</v>
      </c>
      <c r="W8386"/>
      <c r="X8386" t="s">
        <v>30</v>
      </c>
    </row>
    <row r="8387" spans="2:24">
      <c r="B8387" s="2" t="s">
        <v>13207</v>
      </c>
      <c r="C8387" s="1">
        <v>9810828566</v>
      </c>
      <c r="D8387" s="1"/>
      <c r="E8387" s="1"/>
      <c r="F8387" s="1"/>
      <c r="G8387" s="1" t="s">
        <v>45</v>
      </c>
      <c r="H8387" s="1" t="s">
        <v>46</v>
      </c>
      <c r="I8387"/>
      <c r="J8387"/>
      <c r="K8387"/>
      <c r="L8387"/>
      <c r="M8387"/>
      <c r="N8387"/>
      <c r="O8387"/>
      <c r="Q8387" t="s">
        <v>25</v>
      </c>
      <c r="T8387" s="1" t="s">
        <v>73</v>
      </c>
      <c r="U8387" s="1" t="s">
        <v>53</v>
      </c>
      <c r="V8387" t="s">
        <v>29</v>
      </c>
      <c r="W8387"/>
      <c r="X8387" t="s">
        <v>30</v>
      </c>
    </row>
    <row r="8388" spans="2:24">
      <c r="B8388" s="2" t="s">
        <v>13208</v>
      </c>
      <c r="C8388" s="1">
        <v>9751255409</v>
      </c>
      <c r="D8388" s="1"/>
      <c r="E8388" s="1"/>
      <c r="F8388" s="1"/>
      <c r="G8388" s="1" t="s">
        <v>731</v>
      </c>
      <c r="H8388" s="1" t="s">
        <v>331</v>
      </c>
      <c r="I8388"/>
      <c r="J8388"/>
      <c r="K8388"/>
      <c r="L8388"/>
      <c r="M8388"/>
      <c r="N8388"/>
      <c r="O8388"/>
      <c r="Q8388" t="s">
        <v>25</v>
      </c>
      <c r="T8388" s="1" t="s">
        <v>3610</v>
      </c>
      <c r="U8388" s="1" t="s">
        <v>179</v>
      </c>
      <c r="V8388" t="s">
        <v>29</v>
      </c>
      <c r="W8388"/>
      <c r="X8388" t="s">
        <v>30</v>
      </c>
    </row>
    <row r="8389" spans="2:24">
      <c r="B8389" s="2" t="s">
        <v>13209</v>
      </c>
      <c r="C8389" s="1">
        <v>7737971000</v>
      </c>
      <c r="D8389" s="1"/>
      <c r="E8389" s="1"/>
      <c r="F8389" s="1"/>
      <c r="G8389" s="1" t="s">
        <v>2644</v>
      </c>
      <c r="H8389" s="1" t="s">
        <v>46</v>
      </c>
      <c r="I8389"/>
      <c r="J8389"/>
      <c r="K8389"/>
      <c r="L8389"/>
      <c r="M8389"/>
      <c r="N8389"/>
      <c r="O8389"/>
      <c r="Q8389" t="s">
        <v>25</v>
      </c>
      <c r="T8389" s="1" t="s">
        <v>5007</v>
      </c>
      <c r="U8389" s="1" t="s">
        <v>43</v>
      </c>
      <c r="V8389" t="s">
        <v>29</v>
      </c>
      <c r="W8389"/>
      <c r="X8389" t="s">
        <v>30</v>
      </c>
    </row>
    <row r="8390" spans="2:24">
      <c r="B8390" s="2" t="s">
        <v>13210</v>
      </c>
      <c r="C8390" s="1">
        <v>9850050097</v>
      </c>
      <c r="D8390" s="1"/>
      <c r="E8390" s="1"/>
      <c r="F8390" s="1"/>
      <c r="G8390" s="1" t="s">
        <v>146</v>
      </c>
      <c r="H8390" s="1" t="s">
        <v>247</v>
      </c>
      <c r="I8390"/>
      <c r="J8390"/>
      <c r="K8390"/>
      <c r="L8390"/>
      <c r="M8390"/>
      <c r="N8390"/>
      <c r="O8390"/>
      <c r="Q8390" t="s">
        <v>25</v>
      </c>
      <c r="T8390" s="1" t="s">
        <v>1333</v>
      </c>
      <c r="U8390" s="1" t="s">
        <v>33</v>
      </c>
      <c r="V8390" t="s">
        <v>29</v>
      </c>
      <c r="W8390"/>
      <c r="X8390" t="s">
        <v>30</v>
      </c>
    </row>
    <row r="8391" spans="2:24">
      <c r="B8391" s="2" t="s">
        <v>13211</v>
      </c>
      <c r="C8391" s="1">
        <v>8182086112</v>
      </c>
      <c r="D8391" s="1"/>
      <c r="E8391" s="1"/>
      <c r="F8391" s="1"/>
      <c r="G8391" s="1" t="s">
        <v>45</v>
      </c>
      <c r="H8391" s="1" t="s">
        <v>46</v>
      </c>
      <c r="I8391"/>
      <c r="J8391"/>
      <c r="K8391"/>
      <c r="L8391"/>
      <c r="M8391"/>
      <c r="N8391"/>
      <c r="O8391"/>
      <c r="Q8391" t="s">
        <v>25</v>
      </c>
      <c r="T8391" s="1" t="s">
        <v>264</v>
      </c>
      <c r="U8391" s="1" t="s">
        <v>28</v>
      </c>
      <c r="V8391" t="s">
        <v>29</v>
      </c>
      <c r="W8391"/>
      <c r="X8391" t="s">
        <v>30</v>
      </c>
    </row>
    <row r="8392" spans="2:24">
      <c r="B8392" s="2" t="s">
        <v>13212</v>
      </c>
      <c r="C8392" s="1">
        <v>9790009205</v>
      </c>
      <c r="D8392" s="1"/>
      <c r="E8392" s="1"/>
      <c r="F8392" s="1"/>
      <c r="G8392" s="1" t="s">
        <v>45</v>
      </c>
      <c r="H8392" s="1" t="s">
        <v>510</v>
      </c>
      <c r="I8392"/>
      <c r="J8392"/>
      <c r="K8392"/>
      <c r="L8392"/>
      <c r="M8392"/>
      <c r="N8392"/>
      <c r="O8392"/>
      <c r="Q8392" t="s">
        <v>25</v>
      </c>
      <c r="T8392" s="1" t="s">
        <v>2563</v>
      </c>
      <c r="U8392" s="1" t="s">
        <v>179</v>
      </c>
      <c r="V8392" t="s">
        <v>29</v>
      </c>
      <c r="W8392"/>
      <c r="X8392" t="s">
        <v>30</v>
      </c>
    </row>
    <row r="8393" spans="2:24">
      <c r="B8393" s="2" t="s">
        <v>13213</v>
      </c>
      <c r="C8393" s="1">
        <v>9435533141</v>
      </c>
      <c r="D8393" s="1"/>
      <c r="E8393" s="1"/>
      <c r="F8393" s="1"/>
      <c r="G8393" s="1" t="s">
        <v>146</v>
      </c>
      <c r="H8393" s="1" t="s">
        <v>247</v>
      </c>
      <c r="I8393"/>
      <c r="J8393"/>
      <c r="K8393"/>
      <c r="L8393"/>
      <c r="M8393"/>
      <c r="N8393"/>
      <c r="O8393"/>
      <c r="Q8393" t="s">
        <v>25</v>
      </c>
      <c r="T8393" s="1" t="s">
        <v>12970</v>
      </c>
      <c r="U8393" s="1" t="s">
        <v>37</v>
      </c>
      <c r="V8393" t="s">
        <v>29</v>
      </c>
      <c r="W8393"/>
      <c r="X8393" t="s">
        <v>30</v>
      </c>
    </row>
    <row r="8394" spans="2:24">
      <c r="B8394" s="2" t="s">
        <v>13214</v>
      </c>
      <c r="C8394" s="1">
        <v>9096095500</v>
      </c>
      <c r="D8394" s="1"/>
      <c r="E8394" s="1"/>
      <c r="F8394" s="1"/>
      <c r="G8394" s="1" t="s">
        <v>146</v>
      </c>
      <c r="H8394" s="1" t="s">
        <v>331</v>
      </c>
      <c r="I8394"/>
      <c r="J8394"/>
      <c r="K8394"/>
      <c r="L8394"/>
      <c r="M8394"/>
      <c r="N8394"/>
      <c r="O8394"/>
      <c r="Q8394" t="s">
        <v>25</v>
      </c>
      <c r="T8394" s="1" t="s">
        <v>8049</v>
      </c>
      <c r="U8394" s="1" t="s">
        <v>319</v>
      </c>
      <c r="V8394" t="s">
        <v>29</v>
      </c>
      <c r="W8394"/>
      <c r="X8394" t="s">
        <v>30</v>
      </c>
    </row>
    <row r="8395" spans="2:24">
      <c r="B8395" s="2" t="s">
        <v>13215</v>
      </c>
      <c r="C8395" s="1">
        <v>7318692085</v>
      </c>
      <c r="D8395" s="1"/>
      <c r="E8395" s="1"/>
      <c r="F8395" s="1"/>
      <c r="G8395" s="1" t="s">
        <v>146</v>
      </c>
      <c r="H8395" s="1" t="s">
        <v>1268</v>
      </c>
      <c r="I8395"/>
      <c r="J8395"/>
      <c r="K8395"/>
      <c r="L8395"/>
      <c r="M8395"/>
      <c r="N8395"/>
      <c r="O8395"/>
      <c r="Q8395" t="s">
        <v>25</v>
      </c>
      <c r="T8395" s="1" t="s">
        <v>253</v>
      </c>
      <c r="U8395" s="1" t="s">
        <v>70</v>
      </c>
      <c r="V8395" t="s">
        <v>29</v>
      </c>
      <c r="W8395"/>
      <c r="X8395" t="s">
        <v>30</v>
      </c>
    </row>
    <row r="8396" spans="2:24">
      <c r="B8396" s="2" t="s">
        <v>13216</v>
      </c>
      <c r="C8396" s="1">
        <v>9953918036</v>
      </c>
      <c r="D8396" s="1"/>
      <c r="E8396" s="1"/>
      <c r="F8396" s="1"/>
      <c r="G8396" s="1" t="s">
        <v>56</v>
      </c>
      <c r="H8396" s="1" t="s">
        <v>57</v>
      </c>
      <c r="I8396"/>
      <c r="J8396"/>
      <c r="K8396"/>
      <c r="L8396"/>
      <c r="M8396"/>
      <c r="N8396"/>
      <c r="O8396"/>
      <c r="Q8396" t="s">
        <v>25</v>
      </c>
      <c r="T8396" s="1" t="s">
        <v>594</v>
      </c>
      <c r="U8396" s="1" t="s">
        <v>53</v>
      </c>
      <c r="V8396" t="s">
        <v>29</v>
      </c>
      <c r="W8396"/>
      <c r="X8396" t="s">
        <v>30</v>
      </c>
    </row>
    <row r="8397" spans="2:24">
      <c r="B8397" s="2" t="s">
        <v>13217</v>
      </c>
      <c r="C8397" s="1">
        <v>9999950087</v>
      </c>
      <c r="D8397" s="1"/>
      <c r="E8397" s="1"/>
      <c r="F8397" s="1"/>
      <c r="G8397" s="1" t="s">
        <v>146</v>
      </c>
      <c r="H8397" s="1" t="s">
        <v>1268</v>
      </c>
      <c r="I8397"/>
      <c r="J8397"/>
      <c r="K8397"/>
      <c r="L8397"/>
      <c r="M8397"/>
      <c r="N8397"/>
      <c r="O8397"/>
      <c r="Q8397" t="s">
        <v>25</v>
      </c>
      <c r="T8397" s="1" t="s">
        <v>356</v>
      </c>
      <c r="U8397" s="1" t="s">
        <v>78</v>
      </c>
      <c r="V8397" t="s">
        <v>29</v>
      </c>
      <c r="W8397"/>
      <c r="X8397" t="s">
        <v>30</v>
      </c>
    </row>
    <row r="8398" spans="2:24">
      <c r="B8398" s="2" t="s">
        <v>13218</v>
      </c>
      <c r="C8398" s="1">
        <v>9079933654</v>
      </c>
      <c r="D8398" s="1"/>
      <c r="E8398" s="1"/>
      <c r="F8398" s="1"/>
      <c r="G8398" s="1" t="s">
        <v>45</v>
      </c>
      <c r="H8398" s="1" t="s">
        <v>1268</v>
      </c>
      <c r="I8398"/>
      <c r="J8398"/>
      <c r="K8398"/>
      <c r="L8398"/>
      <c r="M8398"/>
      <c r="N8398"/>
      <c r="O8398"/>
      <c r="Q8398" t="s">
        <v>25</v>
      </c>
      <c r="T8398" s="1" t="s">
        <v>660</v>
      </c>
      <c r="U8398" s="1" t="s">
        <v>53</v>
      </c>
      <c r="V8398" t="s">
        <v>29</v>
      </c>
      <c r="W8398"/>
      <c r="X8398" t="s">
        <v>30</v>
      </c>
    </row>
    <row r="8399" spans="2:24">
      <c r="B8399" s="2" t="s">
        <v>13219</v>
      </c>
      <c r="C8399" s="1">
        <v>9825400778</v>
      </c>
      <c r="D8399" s="1"/>
      <c r="E8399" s="1"/>
      <c r="F8399" s="1"/>
      <c r="G8399" s="1" t="s">
        <v>146</v>
      </c>
      <c r="H8399" s="1" t="s">
        <v>247</v>
      </c>
      <c r="I8399"/>
      <c r="J8399"/>
      <c r="K8399"/>
      <c r="L8399"/>
      <c r="M8399"/>
      <c r="N8399"/>
      <c r="O8399"/>
      <c r="Q8399" t="s">
        <v>25</v>
      </c>
      <c r="T8399" s="1" t="s">
        <v>255</v>
      </c>
      <c r="U8399" s="1" t="s">
        <v>116</v>
      </c>
      <c r="V8399" t="s">
        <v>29</v>
      </c>
      <c r="W8399"/>
      <c r="X8399" t="s">
        <v>30</v>
      </c>
    </row>
    <row r="8400" spans="2:24">
      <c r="B8400" s="2" t="s">
        <v>13220</v>
      </c>
      <c r="C8400" s="1">
        <v>9362765794</v>
      </c>
      <c r="D8400" s="1"/>
      <c r="E8400" s="1"/>
      <c r="F8400" s="1"/>
      <c r="G8400" s="1" t="s">
        <v>146</v>
      </c>
      <c r="H8400" s="1" t="s">
        <v>1268</v>
      </c>
      <c r="I8400"/>
      <c r="J8400"/>
      <c r="K8400"/>
      <c r="L8400"/>
      <c r="M8400"/>
      <c r="N8400"/>
      <c r="O8400"/>
      <c r="Q8400" t="s">
        <v>25</v>
      </c>
      <c r="T8400" s="1" t="s">
        <v>1896</v>
      </c>
      <c r="U8400" s="1" t="s">
        <v>37</v>
      </c>
      <c r="V8400" t="s">
        <v>29</v>
      </c>
      <c r="W8400"/>
      <c r="X8400" t="s">
        <v>30</v>
      </c>
    </row>
    <row r="8401" spans="2:24">
      <c r="B8401" s="2" t="s">
        <v>13221</v>
      </c>
      <c r="C8401" s="1">
        <v>9978838122</v>
      </c>
      <c r="D8401" s="1"/>
      <c r="E8401" s="1"/>
      <c r="F8401" s="1"/>
      <c r="G8401" s="1" t="s">
        <v>146</v>
      </c>
      <c r="H8401" s="1" t="s">
        <v>247</v>
      </c>
      <c r="I8401"/>
      <c r="J8401"/>
      <c r="K8401"/>
      <c r="L8401"/>
      <c r="M8401"/>
      <c r="N8401"/>
      <c r="O8401"/>
      <c r="Q8401" t="s">
        <v>25</v>
      </c>
      <c r="T8401" s="1" t="s">
        <v>255</v>
      </c>
      <c r="U8401" s="1" t="s">
        <v>116</v>
      </c>
      <c r="V8401" t="s">
        <v>29</v>
      </c>
      <c r="W8401"/>
      <c r="X8401" t="s">
        <v>30</v>
      </c>
    </row>
    <row r="8402" spans="2:24">
      <c r="B8402" s="2" t="s">
        <v>13222</v>
      </c>
      <c r="C8402" s="1">
        <f>919779977722</f>
        <v>919779977722</v>
      </c>
      <c r="D8402" s="1"/>
      <c r="E8402" s="1"/>
      <c r="F8402" s="1"/>
      <c r="G8402" s="1" t="s">
        <v>146</v>
      </c>
      <c r="H8402" s="1" t="s">
        <v>1268</v>
      </c>
      <c r="I8402"/>
      <c r="J8402"/>
      <c r="K8402"/>
      <c r="L8402"/>
      <c r="M8402"/>
      <c r="N8402"/>
      <c r="O8402"/>
      <c r="Q8402" t="s">
        <v>25</v>
      </c>
      <c r="T8402" s="1" t="s">
        <v>678</v>
      </c>
      <c r="U8402" s="1" t="s">
        <v>90</v>
      </c>
      <c r="V8402" t="s">
        <v>29</v>
      </c>
      <c r="W8402"/>
      <c r="X8402" t="s">
        <v>30</v>
      </c>
    </row>
    <row r="8403" spans="2:24">
      <c r="B8403" s="2" t="s">
        <v>13223</v>
      </c>
      <c r="C8403" s="1">
        <v>9755839209</v>
      </c>
      <c r="D8403" s="1"/>
      <c r="E8403" s="1"/>
      <c r="F8403" s="1"/>
      <c r="G8403" s="1" t="s">
        <v>146</v>
      </c>
      <c r="H8403" s="1" t="s">
        <v>695</v>
      </c>
      <c r="I8403"/>
      <c r="J8403"/>
      <c r="K8403"/>
      <c r="L8403"/>
      <c r="M8403"/>
      <c r="N8403"/>
      <c r="O8403"/>
      <c r="Q8403" t="s">
        <v>25</v>
      </c>
      <c r="T8403" s="1" t="s">
        <v>516</v>
      </c>
      <c r="U8403" s="1" t="s">
        <v>105</v>
      </c>
      <c r="V8403" t="s">
        <v>29</v>
      </c>
      <c r="W8403"/>
      <c r="X8403" t="s">
        <v>30</v>
      </c>
    </row>
    <row r="8404" spans="2:24">
      <c r="B8404" s="2" t="s">
        <v>13224</v>
      </c>
      <c r="C8404" s="1">
        <v>9426053667</v>
      </c>
      <c r="D8404" s="1"/>
      <c r="E8404" s="1"/>
      <c r="F8404" s="1"/>
      <c r="G8404" s="1" t="s">
        <v>146</v>
      </c>
      <c r="H8404" s="1" t="s">
        <v>247</v>
      </c>
      <c r="I8404"/>
      <c r="J8404"/>
      <c r="K8404"/>
      <c r="L8404"/>
      <c r="M8404"/>
      <c r="N8404"/>
      <c r="O8404"/>
      <c r="Q8404" t="s">
        <v>25</v>
      </c>
      <c r="T8404" s="1" t="s">
        <v>115</v>
      </c>
      <c r="U8404" s="1" t="s">
        <v>116</v>
      </c>
      <c r="V8404" t="s">
        <v>29</v>
      </c>
      <c r="W8404"/>
      <c r="X8404" t="s">
        <v>30</v>
      </c>
    </row>
    <row r="8405" spans="2:24">
      <c r="B8405" s="2" t="s">
        <v>13225</v>
      </c>
      <c r="C8405" s="1">
        <f>919200212292</f>
        <v>919200212292</v>
      </c>
      <c r="D8405" s="1"/>
      <c r="E8405" s="1"/>
      <c r="F8405" s="1"/>
      <c r="G8405" s="1" t="s">
        <v>146</v>
      </c>
      <c r="H8405" s="1" t="s">
        <v>695</v>
      </c>
      <c r="I8405"/>
      <c r="J8405"/>
      <c r="K8405"/>
      <c r="L8405"/>
      <c r="M8405"/>
      <c r="N8405"/>
      <c r="O8405"/>
      <c r="Q8405" t="s">
        <v>25</v>
      </c>
      <c r="T8405" s="1" t="s">
        <v>187</v>
      </c>
      <c r="U8405" s="1" t="s">
        <v>105</v>
      </c>
      <c r="V8405" t="s">
        <v>29</v>
      </c>
      <c r="W8405"/>
      <c r="X8405" t="s">
        <v>30</v>
      </c>
    </row>
    <row r="8406" spans="2:24">
      <c r="B8406" s="2" t="s">
        <v>13226</v>
      </c>
      <c r="C8406" s="1">
        <f>919827075053</f>
        <v>919827075053</v>
      </c>
      <c r="D8406" s="1"/>
      <c r="E8406" s="1"/>
      <c r="F8406" s="1"/>
      <c r="G8406" s="1" t="s">
        <v>146</v>
      </c>
      <c r="H8406" s="1" t="s">
        <v>695</v>
      </c>
      <c r="I8406"/>
      <c r="J8406"/>
      <c r="K8406"/>
      <c r="L8406"/>
      <c r="M8406"/>
      <c r="N8406"/>
      <c r="O8406"/>
      <c r="Q8406" t="s">
        <v>25</v>
      </c>
      <c r="T8406" s="1" t="s">
        <v>1076</v>
      </c>
      <c r="U8406" s="1" t="s">
        <v>105</v>
      </c>
      <c r="V8406" t="s">
        <v>29</v>
      </c>
      <c r="W8406"/>
      <c r="X8406" t="s">
        <v>30</v>
      </c>
    </row>
    <row r="8407" spans="2:24">
      <c r="B8407" s="2" t="s">
        <v>13227</v>
      </c>
      <c r="C8407" s="1">
        <v>9991117393</v>
      </c>
      <c r="D8407" s="1"/>
      <c r="E8407" s="1"/>
      <c r="F8407" s="1"/>
      <c r="G8407" s="1" t="s">
        <v>146</v>
      </c>
      <c r="H8407" s="1" t="s">
        <v>1268</v>
      </c>
      <c r="I8407"/>
      <c r="J8407"/>
      <c r="K8407"/>
      <c r="L8407"/>
      <c r="M8407"/>
      <c r="N8407"/>
      <c r="O8407"/>
      <c r="Q8407" t="s">
        <v>25</v>
      </c>
      <c r="T8407" s="1" t="s">
        <v>182</v>
      </c>
      <c r="U8407" s="1" t="s">
        <v>182</v>
      </c>
      <c r="V8407" t="s">
        <v>29</v>
      </c>
      <c r="W8407"/>
      <c r="X8407" t="s">
        <v>30</v>
      </c>
    </row>
    <row r="8408" spans="2:24">
      <c r="B8408" s="2" t="s">
        <v>13228</v>
      </c>
      <c r="C8408" s="1">
        <f>9711507864548</f>
        <v>9711507864548</v>
      </c>
      <c r="D8408" s="1"/>
      <c r="E8408" s="1"/>
      <c r="F8408" s="1"/>
      <c r="G8408" s="1" t="s">
        <v>45</v>
      </c>
      <c r="H8408" s="1" t="s">
        <v>46</v>
      </c>
      <c r="I8408"/>
      <c r="J8408"/>
      <c r="K8408"/>
      <c r="L8408"/>
      <c r="M8408"/>
      <c r="N8408"/>
      <c r="O8408"/>
      <c r="Q8408" t="s">
        <v>25</v>
      </c>
      <c r="T8408" s="1" t="s">
        <v>13069</v>
      </c>
      <c r="U8408" s="1" t="s">
        <v>9364</v>
      </c>
      <c r="V8408" t="s">
        <v>29</v>
      </c>
      <c r="W8408"/>
      <c r="X8408" t="s">
        <v>30</v>
      </c>
    </row>
    <row r="8409" spans="2:24">
      <c r="B8409" s="2" t="s">
        <v>13229</v>
      </c>
      <c r="C8409" s="1">
        <v>9426070590</v>
      </c>
      <c r="D8409" s="1"/>
      <c r="E8409" s="1"/>
      <c r="F8409" s="1"/>
      <c r="G8409" s="1" t="s">
        <v>146</v>
      </c>
      <c r="H8409" s="1" t="s">
        <v>695</v>
      </c>
      <c r="I8409"/>
      <c r="J8409"/>
      <c r="K8409"/>
      <c r="L8409"/>
      <c r="M8409"/>
      <c r="N8409"/>
      <c r="O8409"/>
      <c r="Q8409" t="s">
        <v>25</v>
      </c>
      <c r="T8409" s="1" t="s">
        <v>115</v>
      </c>
      <c r="U8409" s="1" t="s">
        <v>116</v>
      </c>
      <c r="V8409" t="s">
        <v>29</v>
      </c>
      <c r="W8409"/>
      <c r="X8409" t="s">
        <v>30</v>
      </c>
    </row>
    <row r="8410" spans="2:24">
      <c r="B8410" s="2" t="s">
        <v>13230</v>
      </c>
      <c r="C8410" s="1">
        <v>9863455803</v>
      </c>
      <c r="D8410" s="1"/>
      <c r="E8410" s="1"/>
      <c r="F8410" s="1"/>
      <c r="G8410" s="1" t="s">
        <v>146</v>
      </c>
      <c r="H8410" s="1" t="s">
        <v>1268</v>
      </c>
      <c r="I8410"/>
      <c r="J8410"/>
      <c r="K8410"/>
      <c r="L8410"/>
      <c r="M8410"/>
      <c r="N8410"/>
      <c r="O8410"/>
      <c r="Q8410" t="s">
        <v>25</v>
      </c>
      <c r="T8410" s="1" t="s">
        <v>1917</v>
      </c>
      <c r="U8410" s="1" t="s">
        <v>37</v>
      </c>
      <c r="V8410" t="s">
        <v>29</v>
      </c>
      <c r="W8410"/>
      <c r="X8410" t="s">
        <v>30</v>
      </c>
    </row>
    <row r="8411" spans="2:24">
      <c r="B8411" s="2" t="s">
        <v>13231</v>
      </c>
      <c r="C8411" s="1">
        <v>8561000551</v>
      </c>
      <c r="D8411" s="1"/>
      <c r="E8411" s="1"/>
      <c r="F8411" s="1"/>
      <c r="G8411" s="1" t="s">
        <v>45</v>
      </c>
      <c r="H8411" s="1" t="s">
        <v>1268</v>
      </c>
      <c r="I8411"/>
      <c r="J8411"/>
      <c r="K8411"/>
      <c r="L8411"/>
      <c r="M8411"/>
      <c r="N8411"/>
      <c r="O8411"/>
      <c r="Q8411" t="s">
        <v>25</v>
      </c>
      <c r="T8411" s="1" t="s">
        <v>184</v>
      </c>
      <c r="U8411" s="1" t="s">
        <v>185</v>
      </c>
      <c r="V8411" t="s">
        <v>29</v>
      </c>
      <c r="W8411"/>
      <c r="X8411" t="s">
        <v>30</v>
      </c>
    </row>
    <row r="8412" spans="2:24">
      <c r="B8412" s="2" t="s">
        <v>13232</v>
      </c>
      <c r="C8412" s="1">
        <v>9413112783</v>
      </c>
      <c r="D8412" s="1"/>
      <c r="E8412" s="1"/>
      <c r="F8412" s="1"/>
      <c r="G8412" s="1" t="s">
        <v>146</v>
      </c>
      <c r="H8412" s="1" t="s">
        <v>695</v>
      </c>
      <c r="I8412"/>
      <c r="J8412"/>
      <c r="K8412"/>
      <c r="L8412"/>
      <c r="M8412"/>
      <c r="N8412"/>
      <c r="O8412"/>
      <c r="Q8412" t="s">
        <v>25</v>
      </c>
      <c r="T8412" s="1" t="s">
        <v>787</v>
      </c>
      <c r="U8412" s="1" t="s">
        <v>43</v>
      </c>
      <c r="V8412" t="s">
        <v>29</v>
      </c>
      <c r="W8412"/>
      <c r="X8412" t="s">
        <v>30</v>
      </c>
    </row>
    <row r="8413" spans="2:24">
      <c r="B8413" s="2" t="s">
        <v>13233</v>
      </c>
      <c r="C8413" s="1">
        <v>9849836071</v>
      </c>
      <c r="D8413" s="1"/>
      <c r="E8413" s="1"/>
      <c r="F8413" s="1"/>
      <c r="G8413" s="1" t="s">
        <v>146</v>
      </c>
      <c r="H8413" s="1" t="s">
        <v>247</v>
      </c>
      <c r="I8413"/>
      <c r="J8413"/>
      <c r="K8413"/>
      <c r="L8413"/>
      <c r="M8413"/>
      <c r="N8413"/>
      <c r="O8413"/>
      <c r="Q8413" t="s">
        <v>25</v>
      </c>
      <c r="T8413" s="1" t="s">
        <v>275</v>
      </c>
      <c r="U8413" s="1" t="s">
        <v>276</v>
      </c>
      <c r="V8413" t="s">
        <v>29</v>
      </c>
      <c r="W8413"/>
      <c r="X8413" t="s">
        <v>30</v>
      </c>
    </row>
    <row r="8414" spans="2:24">
      <c r="B8414" s="2" t="s">
        <v>13234</v>
      </c>
      <c r="C8414" s="1">
        <f>919414395913</f>
        <v>919414395913</v>
      </c>
      <c r="D8414" s="1"/>
      <c r="E8414" s="1"/>
      <c r="F8414" s="1"/>
      <c r="G8414" s="1" t="s">
        <v>146</v>
      </c>
      <c r="H8414" s="1" t="s">
        <v>695</v>
      </c>
      <c r="I8414"/>
      <c r="J8414"/>
      <c r="K8414"/>
      <c r="L8414"/>
      <c r="M8414"/>
      <c r="N8414"/>
      <c r="O8414"/>
      <c r="Q8414" t="s">
        <v>25</v>
      </c>
      <c r="T8414" s="1" t="s">
        <v>126</v>
      </c>
      <c r="U8414" s="1" t="s">
        <v>43</v>
      </c>
      <c r="V8414" t="s">
        <v>29</v>
      </c>
      <c r="W8414"/>
      <c r="X8414" t="s">
        <v>30</v>
      </c>
    </row>
    <row r="8415" spans="2:24">
      <c r="B8415" s="2" t="s">
        <v>13235</v>
      </c>
      <c r="C8415" s="1">
        <v>7083979720</v>
      </c>
      <c r="D8415" s="1"/>
      <c r="E8415" s="1"/>
      <c r="F8415" s="1"/>
      <c r="G8415" s="1" t="s">
        <v>146</v>
      </c>
      <c r="H8415" s="1" t="s">
        <v>247</v>
      </c>
      <c r="I8415"/>
      <c r="J8415"/>
      <c r="K8415"/>
      <c r="L8415"/>
      <c r="M8415"/>
      <c r="N8415"/>
      <c r="O8415"/>
      <c r="Q8415" t="s">
        <v>25</v>
      </c>
      <c r="T8415" s="1" t="s">
        <v>2960</v>
      </c>
      <c r="U8415" s="1" t="s">
        <v>33</v>
      </c>
      <c r="V8415" t="s">
        <v>29</v>
      </c>
      <c r="W8415"/>
      <c r="X8415" t="s">
        <v>30</v>
      </c>
    </row>
    <row r="8416" spans="2:24">
      <c r="B8416" s="2" t="s">
        <v>13236</v>
      </c>
      <c r="C8416" s="1">
        <v>7999466426</v>
      </c>
      <c r="D8416" s="1"/>
      <c r="E8416" s="1"/>
      <c r="F8416" s="1"/>
      <c r="G8416" s="1" t="s">
        <v>146</v>
      </c>
      <c r="H8416" s="1" t="s">
        <v>695</v>
      </c>
      <c r="I8416"/>
      <c r="J8416"/>
      <c r="K8416"/>
      <c r="L8416"/>
      <c r="M8416"/>
      <c r="N8416"/>
      <c r="O8416"/>
      <c r="Q8416" t="s">
        <v>25</v>
      </c>
      <c r="T8416" s="1" t="s">
        <v>2585</v>
      </c>
      <c r="U8416" s="1" t="s">
        <v>105</v>
      </c>
      <c r="V8416" t="s">
        <v>29</v>
      </c>
      <c r="W8416"/>
      <c r="X8416" t="s">
        <v>30</v>
      </c>
    </row>
    <row r="8417" spans="2:24">
      <c r="B8417" s="2" t="s">
        <v>13237</v>
      </c>
      <c r="C8417" s="1">
        <v>8602711691</v>
      </c>
      <c r="D8417" s="1"/>
      <c r="E8417" s="1"/>
      <c r="F8417" s="1"/>
      <c r="G8417" s="1" t="s">
        <v>146</v>
      </c>
      <c r="H8417" s="1" t="s">
        <v>695</v>
      </c>
      <c r="I8417"/>
      <c r="J8417"/>
      <c r="K8417"/>
      <c r="L8417"/>
      <c r="M8417"/>
      <c r="N8417"/>
      <c r="O8417"/>
      <c r="Q8417" t="s">
        <v>25</v>
      </c>
      <c r="T8417" s="1" t="s">
        <v>13238</v>
      </c>
      <c r="U8417" s="1" t="s">
        <v>105</v>
      </c>
      <c r="V8417" t="s">
        <v>29</v>
      </c>
      <c r="W8417"/>
      <c r="X8417" t="s">
        <v>30</v>
      </c>
    </row>
    <row r="8418" spans="2:24">
      <c r="B8418" s="2" t="s">
        <v>13239</v>
      </c>
      <c r="C8418" s="1">
        <v>9861255374</v>
      </c>
      <c r="D8418" s="1"/>
      <c r="E8418" s="1"/>
      <c r="F8418" s="1"/>
      <c r="G8418" s="1" t="s">
        <v>146</v>
      </c>
      <c r="H8418" s="1" t="s">
        <v>695</v>
      </c>
      <c r="I8418"/>
      <c r="J8418"/>
      <c r="K8418"/>
      <c r="L8418"/>
      <c r="M8418"/>
      <c r="N8418"/>
      <c r="O8418"/>
      <c r="Q8418" t="s">
        <v>25</v>
      </c>
      <c r="T8418" s="1" t="s">
        <v>6391</v>
      </c>
      <c r="U8418" s="1" t="s">
        <v>240</v>
      </c>
      <c r="V8418" t="s">
        <v>29</v>
      </c>
      <c r="W8418"/>
      <c r="X8418" t="s">
        <v>30</v>
      </c>
    </row>
    <row r="8419" spans="2:24">
      <c r="B8419" s="2" t="s">
        <v>13240</v>
      </c>
      <c r="C8419" s="1">
        <v>9701601380</v>
      </c>
      <c r="D8419" s="1"/>
      <c r="E8419" s="1"/>
      <c r="F8419" s="1"/>
      <c r="G8419" s="1" t="s">
        <v>731</v>
      </c>
      <c r="H8419" s="1" t="s">
        <v>57</v>
      </c>
      <c r="I8419"/>
      <c r="J8419"/>
      <c r="K8419"/>
      <c r="L8419"/>
      <c r="M8419"/>
      <c r="N8419"/>
      <c r="O8419"/>
      <c r="Q8419" t="s">
        <v>25</v>
      </c>
      <c r="T8419" s="1" t="s">
        <v>6884</v>
      </c>
      <c r="U8419" s="1" t="s">
        <v>185</v>
      </c>
      <c r="V8419" t="s">
        <v>29</v>
      </c>
      <c r="W8419"/>
      <c r="X8419" t="s">
        <v>30</v>
      </c>
    </row>
    <row r="8420" spans="2:24">
      <c r="B8420" s="2" t="s">
        <v>13241</v>
      </c>
      <c r="C8420" s="1">
        <v>9665486678</v>
      </c>
      <c r="D8420" s="1"/>
      <c r="E8420" s="1"/>
      <c r="F8420" s="1"/>
      <c r="G8420" s="1" t="s">
        <v>146</v>
      </c>
      <c r="H8420" s="1" t="s">
        <v>247</v>
      </c>
      <c r="I8420"/>
      <c r="J8420"/>
      <c r="K8420"/>
      <c r="L8420"/>
      <c r="M8420"/>
      <c r="N8420"/>
      <c r="O8420"/>
      <c r="Q8420" t="s">
        <v>25</v>
      </c>
      <c r="T8420" s="1" t="s">
        <v>13242</v>
      </c>
      <c r="U8420" s="1" t="s">
        <v>33</v>
      </c>
      <c r="V8420" t="s">
        <v>29</v>
      </c>
      <c r="W8420"/>
      <c r="X8420" t="s">
        <v>30</v>
      </c>
    </row>
    <row r="8421" spans="2:24">
      <c r="B8421" s="2" t="s">
        <v>13243</v>
      </c>
      <c r="C8421" s="1">
        <f>919824335454</f>
        <v>919824335454</v>
      </c>
      <c r="D8421" s="1"/>
      <c r="E8421" s="1"/>
      <c r="F8421" s="1"/>
      <c r="G8421" s="1" t="s">
        <v>146</v>
      </c>
      <c r="H8421" s="1" t="s">
        <v>247</v>
      </c>
      <c r="I8421"/>
      <c r="J8421"/>
      <c r="K8421"/>
      <c r="L8421"/>
      <c r="M8421"/>
      <c r="N8421"/>
      <c r="O8421"/>
      <c r="Q8421" t="s">
        <v>25</v>
      </c>
      <c r="T8421" s="1" t="s">
        <v>115</v>
      </c>
      <c r="U8421" s="1" t="s">
        <v>116</v>
      </c>
      <c r="V8421" t="s">
        <v>29</v>
      </c>
      <c r="W8421"/>
      <c r="X8421" t="s">
        <v>30</v>
      </c>
    </row>
    <row r="8422" spans="2:24">
      <c r="B8422" s="2" t="s">
        <v>13244</v>
      </c>
      <c r="C8422" s="1">
        <v>9872787187</v>
      </c>
      <c r="D8422" s="1"/>
      <c r="E8422" s="1"/>
      <c r="F8422" s="1"/>
      <c r="G8422" s="1" t="s">
        <v>45</v>
      </c>
      <c r="H8422" s="1" t="s">
        <v>1268</v>
      </c>
      <c r="I8422"/>
      <c r="J8422"/>
      <c r="K8422"/>
      <c r="L8422"/>
      <c r="M8422"/>
      <c r="N8422"/>
      <c r="O8422"/>
      <c r="Q8422" t="s">
        <v>25</v>
      </c>
      <c r="T8422" s="1" t="s">
        <v>182</v>
      </c>
      <c r="U8422" s="1" t="s">
        <v>182</v>
      </c>
      <c r="V8422" t="s">
        <v>29</v>
      </c>
      <c r="W8422"/>
      <c r="X8422" t="s">
        <v>30</v>
      </c>
    </row>
    <row r="8423" spans="2:24">
      <c r="B8423" s="2" t="s">
        <v>13245</v>
      </c>
      <c r="C8423" s="1">
        <f>919803978844</f>
        <v>919803978844</v>
      </c>
      <c r="D8423" s="1"/>
      <c r="E8423" s="1"/>
      <c r="F8423" s="1"/>
      <c r="G8423" s="1" t="s">
        <v>45</v>
      </c>
      <c r="H8423" s="1" t="s">
        <v>247</v>
      </c>
      <c r="I8423"/>
      <c r="J8423"/>
      <c r="K8423"/>
      <c r="L8423"/>
      <c r="M8423"/>
      <c r="N8423"/>
      <c r="O8423"/>
      <c r="Q8423" t="s">
        <v>25</v>
      </c>
      <c r="T8423" s="1" t="s">
        <v>719</v>
      </c>
      <c r="U8423" s="1" t="s">
        <v>90</v>
      </c>
      <c r="V8423" t="s">
        <v>29</v>
      </c>
      <c r="W8423"/>
      <c r="X8423" t="s">
        <v>30</v>
      </c>
    </row>
    <row r="8424" spans="2:24">
      <c r="B8424" s="2" t="s">
        <v>13246</v>
      </c>
      <c r="C8424" s="1">
        <v>7020779014</v>
      </c>
      <c r="D8424" s="1"/>
      <c r="E8424" s="1"/>
      <c r="F8424" s="1"/>
      <c r="G8424" s="1" t="s">
        <v>146</v>
      </c>
      <c r="H8424" s="1" t="s">
        <v>695</v>
      </c>
      <c r="I8424"/>
      <c r="J8424"/>
      <c r="K8424"/>
      <c r="L8424"/>
      <c r="M8424"/>
      <c r="N8424"/>
      <c r="O8424"/>
      <c r="Q8424" t="s">
        <v>25</v>
      </c>
      <c r="T8424" s="1" t="s">
        <v>1276</v>
      </c>
      <c r="U8424" s="1" t="s">
        <v>319</v>
      </c>
      <c r="V8424" t="s">
        <v>29</v>
      </c>
      <c r="W8424"/>
      <c r="X8424" t="s">
        <v>30</v>
      </c>
    </row>
    <row r="8425" spans="2:24">
      <c r="B8425" s="2" t="s">
        <v>13247</v>
      </c>
      <c r="C8425" s="1">
        <v>7389606263</v>
      </c>
      <c r="D8425" s="1"/>
      <c r="E8425" s="1"/>
      <c r="F8425" s="1"/>
      <c r="G8425" s="1" t="s">
        <v>146</v>
      </c>
      <c r="H8425" s="1" t="s">
        <v>695</v>
      </c>
      <c r="I8425"/>
      <c r="J8425"/>
      <c r="K8425"/>
      <c r="L8425"/>
      <c r="M8425"/>
      <c r="N8425"/>
      <c r="O8425"/>
      <c r="Q8425" t="s">
        <v>25</v>
      </c>
      <c r="T8425" s="1" t="s">
        <v>519</v>
      </c>
      <c r="U8425" s="1" t="s">
        <v>105</v>
      </c>
      <c r="V8425" t="s">
        <v>29</v>
      </c>
      <c r="W8425"/>
      <c r="X8425" t="s">
        <v>30</v>
      </c>
    </row>
    <row r="8426" spans="2:24">
      <c r="B8426" s="2" t="s">
        <v>13248</v>
      </c>
      <c r="C8426" s="1">
        <v>9725005274</v>
      </c>
      <c r="D8426" s="1"/>
      <c r="E8426" s="1"/>
      <c r="F8426" s="1"/>
      <c r="G8426" s="1" t="s">
        <v>146</v>
      </c>
      <c r="H8426" s="1" t="s">
        <v>695</v>
      </c>
      <c r="I8426"/>
      <c r="J8426"/>
      <c r="K8426"/>
      <c r="L8426"/>
      <c r="M8426"/>
      <c r="N8426"/>
      <c r="O8426"/>
      <c r="Q8426" t="s">
        <v>25</v>
      </c>
      <c r="T8426" s="1" t="s">
        <v>115</v>
      </c>
      <c r="U8426" s="1" t="s">
        <v>116</v>
      </c>
      <c r="V8426" t="s">
        <v>29</v>
      </c>
      <c r="W8426"/>
      <c r="X8426" t="s">
        <v>30</v>
      </c>
    </row>
    <row r="8427" spans="2:24">
      <c r="B8427" s="2" t="s">
        <v>13249</v>
      </c>
      <c r="C8427" s="1">
        <v>9766199188</v>
      </c>
      <c r="D8427" s="1"/>
      <c r="E8427" s="1"/>
      <c r="F8427" s="1"/>
      <c r="G8427" s="1" t="s">
        <v>146</v>
      </c>
      <c r="H8427" s="1" t="s">
        <v>247</v>
      </c>
      <c r="I8427"/>
      <c r="J8427"/>
      <c r="K8427"/>
      <c r="L8427"/>
      <c r="M8427"/>
      <c r="N8427"/>
      <c r="O8427"/>
      <c r="Q8427" t="s">
        <v>25</v>
      </c>
      <c r="T8427" s="1" t="s">
        <v>305</v>
      </c>
      <c r="U8427" s="1" t="s">
        <v>33</v>
      </c>
      <c r="V8427" t="s">
        <v>29</v>
      </c>
      <c r="W8427"/>
      <c r="X8427" t="s">
        <v>30</v>
      </c>
    </row>
    <row r="8428" spans="2:24">
      <c r="B8428" s="2" t="s">
        <v>13250</v>
      </c>
      <c r="C8428" s="1">
        <v>9830216934</v>
      </c>
      <c r="D8428" s="1"/>
      <c r="E8428" s="1"/>
      <c r="F8428" s="1"/>
      <c r="G8428" s="1" t="s">
        <v>146</v>
      </c>
      <c r="H8428" s="1" t="s">
        <v>247</v>
      </c>
      <c r="I8428"/>
      <c r="J8428"/>
      <c r="K8428"/>
      <c r="L8428"/>
      <c r="M8428"/>
      <c r="N8428"/>
      <c r="O8428"/>
      <c r="Q8428" t="s">
        <v>25</v>
      </c>
      <c r="T8428" s="1" t="s">
        <v>614</v>
      </c>
      <c r="U8428" s="1" t="s">
        <v>70</v>
      </c>
      <c r="V8428" t="s">
        <v>29</v>
      </c>
      <c r="W8428"/>
      <c r="X8428" t="s">
        <v>30</v>
      </c>
    </row>
    <row r="8429" spans="2:24">
      <c r="B8429" s="2" t="s">
        <v>13251</v>
      </c>
      <c r="C8429" s="1">
        <v>9866854315</v>
      </c>
      <c r="D8429" s="1"/>
      <c r="E8429" s="1"/>
      <c r="F8429" s="1"/>
      <c r="G8429" s="1" t="s">
        <v>45</v>
      </c>
      <c r="H8429" s="1" t="s">
        <v>331</v>
      </c>
      <c r="I8429"/>
      <c r="J8429"/>
      <c r="K8429"/>
      <c r="L8429"/>
      <c r="M8429"/>
      <c r="N8429"/>
      <c r="O8429"/>
      <c r="Q8429" t="s">
        <v>25</v>
      </c>
      <c r="T8429" s="1" t="s">
        <v>184</v>
      </c>
      <c r="U8429" s="1" t="s">
        <v>185</v>
      </c>
      <c r="V8429" t="s">
        <v>29</v>
      </c>
      <c r="W8429"/>
      <c r="X8429" t="s">
        <v>30</v>
      </c>
    </row>
    <row r="8430" spans="2:24">
      <c r="B8430" s="2" t="s">
        <v>13252</v>
      </c>
      <c r="C8430" s="1">
        <f>919377723164</f>
        <v>919377723164</v>
      </c>
      <c r="D8430" s="1"/>
      <c r="E8430" s="1"/>
      <c r="F8430" s="1"/>
      <c r="G8430" s="1" t="s">
        <v>146</v>
      </c>
      <c r="H8430" s="1" t="s">
        <v>695</v>
      </c>
      <c r="I8430"/>
      <c r="J8430"/>
      <c r="K8430"/>
      <c r="L8430"/>
      <c r="M8430"/>
      <c r="N8430"/>
      <c r="O8430"/>
      <c r="Q8430" t="s">
        <v>25</v>
      </c>
      <c r="T8430" s="1" t="s">
        <v>202</v>
      </c>
      <c r="U8430" s="1" t="s">
        <v>116</v>
      </c>
      <c r="V8430" t="s">
        <v>29</v>
      </c>
      <c r="W8430"/>
      <c r="X8430" t="s">
        <v>30</v>
      </c>
    </row>
    <row r="8431" spans="2:24">
      <c r="B8431" s="2" t="s">
        <v>13253</v>
      </c>
      <c r="C8431" s="1">
        <v>9893180018</v>
      </c>
      <c r="D8431" s="1"/>
      <c r="E8431" s="1"/>
      <c r="F8431" s="1"/>
      <c r="G8431" s="1" t="s">
        <v>146</v>
      </c>
      <c r="H8431" s="1" t="s">
        <v>695</v>
      </c>
      <c r="I8431"/>
      <c r="J8431"/>
      <c r="K8431"/>
      <c r="L8431"/>
      <c r="M8431"/>
      <c r="N8431"/>
      <c r="O8431"/>
      <c r="Q8431" t="s">
        <v>25</v>
      </c>
      <c r="T8431" s="1" t="s">
        <v>519</v>
      </c>
      <c r="U8431" s="1" t="s">
        <v>105</v>
      </c>
      <c r="V8431" t="s">
        <v>29</v>
      </c>
      <c r="W8431"/>
      <c r="X8431" t="s">
        <v>30</v>
      </c>
    </row>
    <row r="8432" spans="2:24">
      <c r="B8432" s="2" t="s">
        <v>13254</v>
      </c>
      <c r="C8432" s="1">
        <v>8951923670</v>
      </c>
      <c r="D8432" s="1"/>
      <c r="E8432" s="1"/>
      <c r="F8432" s="1"/>
      <c r="G8432" s="1" t="s">
        <v>915</v>
      </c>
      <c r="H8432" s="1" t="s">
        <v>46</v>
      </c>
      <c r="I8432"/>
      <c r="J8432"/>
      <c r="K8432"/>
      <c r="L8432"/>
      <c r="M8432"/>
      <c r="N8432"/>
      <c r="O8432"/>
      <c r="Q8432" t="s">
        <v>25</v>
      </c>
      <c r="T8432" s="1" t="s">
        <v>631</v>
      </c>
      <c r="U8432" s="1" t="s">
        <v>102</v>
      </c>
      <c r="V8432" t="s">
        <v>29</v>
      </c>
      <c r="W8432"/>
      <c r="X8432" t="s">
        <v>30</v>
      </c>
    </row>
    <row r="8433" spans="2:24">
      <c r="B8433" s="2" t="s">
        <v>13255</v>
      </c>
      <c r="C8433" s="1">
        <v>9930804464</v>
      </c>
      <c r="D8433" s="1"/>
      <c r="E8433" s="1"/>
      <c r="F8433" s="1"/>
      <c r="G8433" s="1" t="s">
        <v>56</v>
      </c>
      <c r="H8433" s="1" t="s">
        <v>46</v>
      </c>
      <c r="I8433"/>
      <c r="J8433"/>
      <c r="K8433"/>
      <c r="L8433"/>
      <c r="M8433"/>
      <c r="N8433"/>
      <c r="O8433"/>
      <c r="Q8433" t="s">
        <v>25</v>
      </c>
      <c r="T8433" s="1" t="s">
        <v>211</v>
      </c>
      <c r="U8433" s="1" t="s">
        <v>33</v>
      </c>
      <c r="V8433" t="s">
        <v>29</v>
      </c>
      <c r="W8433"/>
      <c r="X8433" t="s">
        <v>30</v>
      </c>
    </row>
    <row r="8434" spans="2:24">
      <c r="B8434" s="2" t="s">
        <v>13256</v>
      </c>
      <c r="C8434" s="1">
        <v>9177788005</v>
      </c>
      <c r="D8434" s="1"/>
      <c r="E8434" s="1"/>
      <c r="F8434" s="1"/>
      <c r="G8434" s="1" t="s">
        <v>146</v>
      </c>
      <c r="H8434" s="1" t="s">
        <v>247</v>
      </c>
      <c r="I8434"/>
      <c r="J8434"/>
      <c r="K8434"/>
      <c r="L8434"/>
      <c r="M8434"/>
      <c r="N8434"/>
      <c r="O8434"/>
      <c r="Q8434" t="s">
        <v>25</v>
      </c>
      <c r="T8434" s="1" t="s">
        <v>3354</v>
      </c>
      <c r="U8434" s="1" t="s">
        <v>276</v>
      </c>
      <c r="V8434" t="s">
        <v>29</v>
      </c>
      <c r="W8434"/>
      <c r="X8434" t="s">
        <v>30</v>
      </c>
    </row>
    <row r="8435" spans="2:24">
      <c r="B8435" s="2" t="s">
        <v>13257</v>
      </c>
      <c r="C8435" s="1">
        <v>9824413568</v>
      </c>
      <c r="D8435" s="1"/>
      <c r="E8435" s="1"/>
      <c r="F8435" s="1"/>
      <c r="G8435" s="1" t="s">
        <v>146</v>
      </c>
      <c r="H8435" s="1" t="s">
        <v>331</v>
      </c>
      <c r="I8435"/>
      <c r="J8435"/>
      <c r="K8435"/>
      <c r="L8435"/>
      <c r="M8435"/>
      <c r="N8435"/>
      <c r="O8435"/>
      <c r="Q8435" t="s">
        <v>25</v>
      </c>
      <c r="T8435" s="1" t="s">
        <v>2634</v>
      </c>
      <c r="U8435" s="1" t="s">
        <v>116</v>
      </c>
      <c r="V8435" t="s">
        <v>29</v>
      </c>
      <c r="W8435"/>
      <c r="X8435" t="s">
        <v>30</v>
      </c>
    </row>
    <row r="8436" spans="2:24">
      <c r="B8436" s="2" t="s">
        <v>13258</v>
      </c>
      <c r="C8436" s="1">
        <v>9844585826</v>
      </c>
      <c r="D8436" s="1"/>
      <c r="E8436" s="1"/>
      <c r="F8436" s="1"/>
      <c r="G8436" s="1" t="s">
        <v>146</v>
      </c>
      <c r="H8436" s="1" t="s">
        <v>247</v>
      </c>
      <c r="I8436"/>
      <c r="J8436"/>
      <c r="K8436"/>
      <c r="L8436"/>
      <c r="M8436"/>
      <c r="N8436"/>
      <c r="O8436"/>
      <c r="Q8436" t="s">
        <v>25</v>
      </c>
      <c r="T8436" s="1" t="s">
        <v>10827</v>
      </c>
      <c r="U8436" s="1" t="s">
        <v>102</v>
      </c>
      <c r="V8436" t="s">
        <v>29</v>
      </c>
      <c r="W8436"/>
      <c r="X8436" t="s">
        <v>30</v>
      </c>
    </row>
    <row r="8437" spans="2:24">
      <c r="B8437" s="2" t="s">
        <v>13259</v>
      </c>
      <c r="C8437" s="1">
        <v>8439000984</v>
      </c>
      <c r="D8437" s="1"/>
      <c r="E8437" s="1"/>
      <c r="F8437" s="1"/>
      <c r="G8437" s="1" t="s">
        <v>230</v>
      </c>
      <c r="H8437" s="1" t="s">
        <v>57</v>
      </c>
      <c r="I8437"/>
      <c r="J8437"/>
      <c r="K8437"/>
      <c r="L8437"/>
      <c r="M8437"/>
      <c r="N8437"/>
      <c r="O8437"/>
      <c r="Q8437" t="s">
        <v>25</v>
      </c>
      <c r="T8437" s="1" t="s">
        <v>380</v>
      </c>
      <c r="U8437" s="1" t="s">
        <v>28</v>
      </c>
      <c r="V8437" t="s">
        <v>29</v>
      </c>
      <c r="W8437"/>
      <c r="X8437" t="s">
        <v>30</v>
      </c>
    </row>
    <row r="8438" spans="2:24">
      <c r="B8438" s="2" t="s">
        <v>13260</v>
      </c>
      <c r="C8438" s="1">
        <v>9899099431</v>
      </c>
      <c r="D8438" s="1"/>
      <c r="E8438" s="1"/>
      <c r="F8438" s="1"/>
      <c r="G8438" s="1" t="s">
        <v>2644</v>
      </c>
      <c r="H8438" s="1" t="s">
        <v>46</v>
      </c>
      <c r="I8438"/>
      <c r="J8438"/>
      <c r="K8438"/>
      <c r="L8438"/>
      <c r="M8438"/>
      <c r="N8438"/>
      <c r="O8438"/>
      <c r="Q8438" t="s">
        <v>25</v>
      </c>
      <c r="T8438" s="1" t="s">
        <v>660</v>
      </c>
      <c r="U8438" s="1" t="s">
        <v>53</v>
      </c>
      <c r="V8438" t="s">
        <v>29</v>
      </c>
      <c r="W8438"/>
      <c r="X8438" t="s">
        <v>30</v>
      </c>
    </row>
    <row r="8439" spans="2:24">
      <c r="B8439" s="2" t="s">
        <v>13261</v>
      </c>
      <c r="C8439" s="1">
        <v>9101591228</v>
      </c>
      <c r="D8439" s="1"/>
      <c r="E8439" s="1"/>
      <c r="F8439" s="1"/>
      <c r="G8439" s="1" t="s">
        <v>146</v>
      </c>
      <c r="H8439" s="1" t="s">
        <v>247</v>
      </c>
      <c r="I8439"/>
      <c r="J8439"/>
      <c r="K8439"/>
      <c r="L8439"/>
      <c r="M8439"/>
      <c r="N8439"/>
      <c r="O8439"/>
      <c r="Q8439" t="s">
        <v>25</v>
      </c>
      <c r="T8439" s="1" t="s">
        <v>1896</v>
      </c>
      <c r="U8439" s="1" t="s">
        <v>37</v>
      </c>
      <c r="V8439" t="s">
        <v>29</v>
      </c>
      <c r="W8439"/>
      <c r="X8439" t="s">
        <v>30</v>
      </c>
    </row>
    <row r="8440" spans="2:24">
      <c r="B8440" s="2" t="s">
        <v>13262</v>
      </c>
      <c r="C8440" s="1">
        <v>9899969180</v>
      </c>
      <c r="D8440" s="1"/>
      <c r="E8440" s="1"/>
      <c r="F8440" s="1"/>
      <c r="G8440" s="1" t="s">
        <v>45</v>
      </c>
      <c r="H8440" s="1" t="s">
        <v>46</v>
      </c>
      <c r="I8440"/>
      <c r="J8440"/>
      <c r="K8440"/>
      <c r="L8440"/>
      <c r="M8440"/>
      <c r="N8440"/>
      <c r="O8440"/>
      <c r="Q8440" t="s">
        <v>25</v>
      </c>
      <c r="T8440" s="1" t="s">
        <v>301</v>
      </c>
      <c r="U8440" s="1" t="s">
        <v>53</v>
      </c>
      <c r="V8440" t="s">
        <v>29</v>
      </c>
      <c r="W8440"/>
      <c r="X8440" t="s">
        <v>30</v>
      </c>
    </row>
    <row r="8441" spans="2:24">
      <c r="B8441" s="2" t="s">
        <v>13263</v>
      </c>
      <c r="C8441" s="1">
        <v>9246996996</v>
      </c>
      <c r="D8441" s="1"/>
      <c r="E8441" s="1"/>
      <c r="F8441" s="1"/>
      <c r="G8441" s="1" t="s">
        <v>45</v>
      </c>
      <c r="H8441" s="1" t="s">
        <v>331</v>
      </c>
      <c r="I8441"/>
      <c r="J8441"/>
      <c r="K8441"/>
      <c r="L8441"/>
      <c r="M8441"/>
      <c r="N8441"/>
      <c r="O8441"/>
      <c r="Q8441" t="s">
        <v>25</v>
      </c>
      <c r="T8441" s="1" t="s">
        <v>3262</v>
      </c>
      <c r="U8441" s="1" t="s">
        <v>276</v>
      </c>
      <c r="V8441" t="s">
        <v>29</v>
      </c>
      <c r="W8441"/>
      <c r="X8441" t="s">
        <v>30</v>
      </c>
    </row>
    <row r="8442" spans="2:24">
      <c r="B8442" s="2" t="s">
        <v>13264</v>
      </c>
      <c r="C8442" s="1">
        <v>9811823670</v>
      </c>
      <c r="D8442" s="1"/>
      <c r="E8442" s="1"/>
      <c r="F8442" s="1"/>
      <c r="G8442" s="1" t="s">
        <v>230</v>
      </c>
      <c r="H8442" s="1" t="s">
        <v>46</v>
      </c>
      <c r="I8442"/>
      <c r="J8442"/>
      <c r="K8442"/>
      <c r="L8442"/>
      <c r="M8442"/>
      <c r="N8442"/>
      <c r="O8442"/>
      <c r="Q8442" t="s">
        <v>25</v>
      </c>
      <c r="T8442" s="1" t="s">
        <v>73</v>
      </c>
      <c r="U8442" s="1" t="s">
        <v>53</v>
      </c>
      <c r="V8442" t="s">
        <v>29</v>
      </c>
      <c r="W8442"/>
      <c r="X8442" t="s">
        <v>30</v>
      </c>
    </row>
    <row r="8443" spans="2:24">
      <c r="B8443" s="2" t="s">
        <v>13265</v>
      </c>
      <c r="C8443" s="1">
        <f>919007571623</f>
        <v>919007571623</v>
      </c>
      <c r="D8443" s="1"/>
      <c r="E8443" s="1"/>
      <c r="F8443" s="1"/>
      <c r="G8443" s="1" t="s">
        <v>45</v>
      </c>
      <c r="H8443" s="1" t="s">
        <v>247</v>
      </c>
      <c r="I8443"/>
      <c r="J8443"/>
      <c r="K8443"/>
      <c r="L8443"/>
      <c r="M8443"/>
      <c r="N8443"/>
      <c r="O8443"/>
      <c r="Q8443" t="s">
        <v>25</v>
      </c>
      <c r="T8443" s="1" t="s">
        <v>614</v>
      </c>
      <c r="U8443" s="1" t="s">
        <v>70</v>
      </c>
      <c r="V8443" t="s">
        <v>29</v>
      </c>
      <c r="W8443"/>
      <c r="X8443" t="s">
        <v>30</v>
      </c>
    </row>
    <row r="8444" spans="2:24">
      <c r="B8444" s="2" t="s">
        <v>13266</v>
      </c>
      <c r="C8444" s="1">
        <f>918650904858</f>
        <v>918650904858</v>
      </c>
      <c r="D8444" s="1"/>
      <c r="E8444" s="1"/>
      <c r="F8444" s="1"/>
      <c r="G8444" s="1" t="s">
        <v>230</v>
      </c>
      <c r="H8444" s="1" t="s">
        <v>46</v>
      </c>
      <c r="I8444"/>
      <c r="J8444"/>
      <c r="K8444"/>
      <c r="L8444"/>
      <c r="M8444"/>
      <c r="N8444"/>
      <c r="O8444"/>
      <c r="Q8444" t="s">
        <v>25</v>
      </c>
      <c r="T8444" s="1" t="s">
        <v>232</v>
      </c>
      <c r="U8444" s="1" t="s">
        <v>78</v>
      </c>
      <c r="V8444" t="s">
        <v>29</v>
      </c>
      <c r="W8444"/>
      <c r="X8444" t="s">
        <v>30</v>
      </c>
    </row>
    <row r="8445" spans="2:24">
      <c r="B8445" s="2" t="s">
        <v>13267</v>
      </c>
      <c r="C8445" s="1">
        <v>7044833559</v>
      </c>
      <c r="D8445" s="1"/>
      <c r="E8445" s="1"/>
      <c r="F8445" s="1"/>
      <c r="G8445" s="1" t="s">
        <v>45</v>
      </c>
      <c r="H8445" s="1" t="s">
        <v>695</v>
      </c>
      <c r="I8445"/>
      <c r="J8445"/>
      <c r="K8445"/>
      <c r="L8445"/>
      <c r="M8445"/>
      <c r="N8445"/>
      <c r="O8445"/>
      <c r="Q8445" t="s">
        <v>25</v>
      </c>
      <c r="T8445" s="1" t="s">
        <v>1709</v>
      </c>
      <c r="U8445" s="1" t="s">
        <v>70</v>
      </c>
      <c r="V8445" t="s">
        <v>29</v>
      </c>
      <c r="W8445"/>
      <c r="X8445" t="s">
        <v>30</v>
      </c>
    </row>
    <row r="8446" spans="2:24">
      <c r="B8446" s="2" t="s">
        <v>13268</v>
      </c>
      <c r="C8446" s="1">
        <v>9418472448</v>
      </c>
      <c r="D8446" s="1"/>
      <c r="E8446" s="1"/>
      <c r="F8446" s="1"/>
      <c r="G8446" s="1" t="s">
        <v>146</v>
      </c>
      <c r="H8446" s="1" t="s">
        <v>247</v>
      </c>
      <c r="I8446"/>
      <c r="J8446"/>
      <c r="K8446"/>
      <c r="L8446"/>
      <c r="M8446"/>
      <c r="N8446"/>
      <c r="O8446"/>
      <c r="Q8446" t="s">
        <v>25</v>
      </c>
      <c r="T8446" s="1" t="s">
        <v>2113</v>
      </c>
      <c r="U8446" s="1" t="s">
        <v>477</v>
      </c>
      <c r="V8446" t="s">
        <v>29</v>
      </c>
      <c r="W8446"/>
      <c r="X8446" t="s">
        <v>30</v>
      </c>
    </row>
    <row r="8447" spans="2:24">
      <c r="B8447" s="2" t="s">
        <v>13269</v>
      </c>
      <c r="C8447" s="1">
        <v>8130513424</v>
      </c>
      <c r="D8447" s="1"/>
      <c r="E8447" s="1"/>
      <c r="F8447" s="1"/>
      <c r="G8447" s="1" t="s">
        <v>45</v>
      </c>
      <c r="H8447" s="1" t="s">
        <v>46</v>
      </c>
      <c r="I8447"/>
      <c r="J8447"/>
      <c r="K8447"/>
      <c r="L8447"/>
      <c r="M8447"/>
      <c r="N8447"/>
      <c r="O8447"/>
      <c r="Q8447" t="s">
        <v>25</v>
      </c>
      <c r="T8447" s="1" t="s">
        <v>39</v>
      </c>
      <c r="U8447" s="1" t="s">
        <v>28</v>
      </c>
      <c r="V8447" t="s">
        <v>29</v>
      </c>
      <c r="W8447"/>
      <c r="X8447" t="s">
        <v>30</v>
      </c>
    </row>
    <row r="8448" spans="2:24">
      <c r="B8448" s="2" t="s">
        <v>13270</v>
      </c>
      <c r="C8448" s="1">
        <v>9336558192</v>
      </c>
      <c r="D8448" s="1"/>
      <c r="E8448" s="1"/>
      <c r="F8448" s="1"/>
      <c r="G8448" s="1" t="s">
        <v>45</v>
      </c>
      <c r="H8448" s="1" t="s">
        <v>46</v>
      </c>
      <c r="I8448"/>
      <c r="J8448"/>
      <c r="K8448"/>
      <c r="L8448"/>
      <c r="M8448"/>
      <c r="N8448"/>
      <c r="O8448"/>
      <c r="Q8448" t="s">
        <v>25</v>
      </c>
      <c r="T8448" s="1" t="s">
        <v>374</v>
      </c>
      <c r="U8448" s="1" t="s">
        <v>78</v>
      </c>
      <c r="V8448" t="s">
        <v>29</v>
      </c>
      <c r="W8448"/>
      <c r="X8448" t="s">
        <v>30</v>
      </c>
    </row>
    <row r="8449" spans="2:24">
      <c r="B8449" s="2" t="s">
        <v>13271</v>
      </c>
      <c r="C8449" s="1">
        <f>919259321783</f>
        <v>919259321783</v>
      </c>
      <c r="D8449" s="1"/>
      <c r="E8449" s="1"/>
      <c r="F8449" s="1"/>
      <c r="G8449" s="1" t="s">
        <v>146</v>
      </c>
      <c r="H8449" s="1" t="s">
        <v>247</v>
      </c>
      <c r="I8449"/>
      <c r="J8449"/>
      <c r="K8449"/>
      <c r="L8449"/>
      <c r="M8449"/>
      <c r="N8449"/>
      <c r="O8449"/>
      <c r="Q8449" t="s">
        <v>25</v>
      </c>
      <c r="T8449" s="1" t="s">
        <v>8511</v>
      </c>
      <c r="U8449" s="1" t="s">
        <v>28</v>
      </c>
      <c r="V8449" t="s">
        <v>29</v>
      </c>
      <c r="W8449"/>
      <c r="X8449" t="s">
        <v>30</v>
      </c>
    </row>
    <row r="8450" spans="2:24">
      <c r="B8450" s="2" t="s">
        <v>13272</v>
      </c>
      <c r="C8450" s="1">
        <v>9910838793</v>
      </c>
      <c r="D8450" s="1"/>
      <c r="E8450" s="1"/>
      <c r="F8450" s="1"/>
      <c r="G8450" s="1" t="s">
        <v>45</v>
      </c>
      <c r="H8450" s="1" t="s">
        <v>1268</v>
      </c>
      <c r="I8450"/>
      <c r="J8450"/>
      <c r="K8450"/>
      <c r="L8450"/>
      <c r="M8450"/>
      <c r="N8450"/>
      <c r="O8450"/>
      <c r="Q8450" t="s">
        <v>25</v>
      </c>
      <c r="T8450" s="1" t="s">
        <v>73</v>
      </c>
      <c r="U8450" s="1" t="s">
        <v>53</v>
      </c>
      <c r="V8450" t="s">
        <v>29</v>
      </c>
      <c r="W8450"/>
      <c r="X8450" t="s">
        <v>30</v>
      </c>
    </row>
    <row r="8451" spans="2:24">
      <c r="B8451" s="2" t="s">
        <v>13273</v>
      </c>
      <c r="C8451" s="1">
        <f>918588878448</f>
        <v>918588878448</v>
      </c>
      <c r="D8451" s="1"/>
      <c r="E8451" s="1"/>
      <c r="F8451" s="1"/>
      <c r="G8451" s="1" t="s">
        <v>45</v>
      </c>
      <c r="H8451" s="1" t="s">
        <v>1268</v>
      </c>
      <c r="I8451"/>
      <c r="J8451"/>
      <c r="K8451"/>
      <c r="L8451"/>
      <c r="M8451"/>
      <c r="N8451"/>
      <c r="O8451"/>
      <c r="Q8451" t="s">
        <v>25</v>
      </c>
      <c r="T8451" s="1" t="s">
        <v>13274</v>
      </c>
      <c r="U8451" s="1" t="s">
        <v>28</v>
      </c>
      <c r="V8451" t="s">
        <v>29</v>
      </c>
      <c r="W8451"/>
      <c r="X8451" t="s">
        <v>30</v>
      </c>
    </row>
    <row r="8452" spans="2:24">
      <c r="B8452" s="2" t="s">
        <v>13275</v>
      </c>
      <c r="C8452" s="1">
        <v>9952602476</v>
      </c>
      <c r="D8452" s="1"/>
      <c r="E8452" s="1"/>
      <c r="F8452" s="1"/>
      <c r="G8452" s="1" t="s">
        <v>45</v>
      </c>
      <c r="H8452" s="1" t="s">
        <v>247</v>
      </c>
      <c r="I8452"/>
      <c r="J8452"/>
      <c r="K8452"/>
      <c r="L8452"/>
      <c r="M8452"/>
      <c r="N8452"/>
      <c r="O8452"/>
      <c r="Q8452" t="s">
        <v>25</v>
      </c>
      <c r="T8452" s="1" t="s">
        <v>6418</v>
      </c>
      <c r="U8452" s="1" t="s">
        <v>102</v>
      </c>
      <c r="V8452" t="s">
        <v>29</v>
      </c>
      <c r="W8452"/>
      <c r="X8452" t="s">
        <v>30</v>
      </c>
    </row>
    <row r="8453" spans="2:24">
      <c r="B8453" s="2" t="s">
        <v>13276</v>
      </c>
      <c r="C8453" s="1">
        <v>9436123308</v>
      </c>
      <c r="D8453" s="1"/>
      <c r="E8453" s="1"/>
      <c r="F8453" s="1"/>
      <c r="G8453" s="1" t="s">
        <v>146</v>
      </c>
      <c r="H8453" s="1" t="s">
        <v>695</v>
      </c>
      <c r="I8453"/>
      <c r="J8453"/>
      <c r="K8453"/>
      <c r="L8453"/>
      <c r="M8453"/>
      <c r="N8453"/>
      <c r="O8453"/>
      <c r="Q8453" t="s">
        <v>25</v>
      </c>
      <c r="T8453" s="1" t="s">
        <v>49</v>
      </c>
      <c r="U8453" s="1" t="s">
        <v>50</v>
      </c>
      <c r="V8453" t="s">
        <v>29</v>
      </c>
      <c r="W8453"/>
      <c r="X8453" t="s">
        <v>30</v>
      </c>
    </row>
    <row r="8454" spans="2:24">
      <c r="B8454" s="2" t="s">
        <v>13277</v>
      </c>
      <c r="C8454" s="1">
        <v>8289950090</v>
      </c>
      <c r="D8454" s="1"/>
      <c r="E8454" s="1"/>
      <c r="F8454" s="1"/>
      <c r="G8454" s="1" t="s">
        <v>146</v>
      </c>
      <c r="H8454" s="1" t="s">
        <v>247</v>
      </c>
      <c r="I8454"/>
      <c r="J8454"/>
      <c r="K8454"/>
      <c r="L8454"/>
      <c r="M8454"/>
      <c r="N8454"/>
      <c r="O8454"/>
      <c r="Q8454" t="s">
        <v>25</v>
      </c>
      <c r="T8454" s="1" t="s">
        <v>792</v>
      </c>
      <c r="U8454" s="1" t="s">
        <v>60</v>
      </c>
      <c r="V8454" t="s">
        <v>29</v>
      </c>
      <c r="W8454"/>
      <c r="X8454" t="s">
        <v>30</v>
      </c>
    </row>
    <row r="8455" spans="2:24">
      <c r="B8455" s="2" t="s">
        <v>13278</v>
      </c>
      <c r="C8455" s="1">
        <f>919944959533</f>
        <v>919944959533</v>
      </c>
      <c r="D8455" s="1"/>
      <c r="E8455" s="1"/>
      <c r="F8455" s="1"/>
      <c r="G8455" s="1" t="s">
        <v>45</v>
      </c>
      <c r="H8455" s="1" t="s">
        <v>57</v>
      </c>
      <c r="I8455"/>
      <c r="J8455"/>
      <c r="K8455"/>
      <c r="L8455"/>
      <c r="M8455"/>
      <c r="N8455"/>
      <c r="O8455"/>
      <c r="Q8455" t="s">
        <v>25</v>
      </c>
      <c r="T8455" s="1" t="s">
        <v>774</v>
      </c>
      <c r="U8455" s="1" t="s">
        <v>179</v>
      </c>
      <c r="V8455" t="s">
        <v>29</v>
      </c>
      <c r="W8455"/>
      <c r="X8455" t="s">
        <v>30</v>
      </c>
    </row>
    <row r="8456" spans="2:24">
      <c r="B8456" s="2" t="s">
        <v>13279</v>
      </c>
      <c r="C8456" s="1">
        <v>9435044559</v>
      </c>
      <c r="D8456" s="1"/>
      <c r="E8456" s="1"/>
      <c r="F8456" s="1"/>
      <c r="G8456" s="1" t="s">
        <v>230</v>
      </c>
      <c r="H8456" s="1" t="s">
        <v>247</v>
      </c>
      <c r="I8456"/>
      <c r="J8456"/>
      <c r="K8456"/>
      <c r="L8456"/>
      <c r="M8456"/>
      <c r="N8456"/>
      <c r="O8456"/>
      <c r="Q8456" t="s">
        <v>25</v>
      </c>
      <c r="T8456" s="1" t="s">
        <v>13280</v>
      </c>
      <c r="U8456" s="1" t="s">
        <v>4734</v>
      </c>
      <c r="V8456" t="s">
        <v>29</v>
      </c>
      <c r="W8456"/>
      <c r="X8456" t="s">
        <v>30</v>
      </c>
    </row>
    <row r="8457" spans="2:24">
      <c r="B8457" s="2" t="s">
        <v>13281</v>
      </c>
      <c r="C8457" s="1">
        <v>9330288456</v>
      </c>
      <c r="D8457" s="1"/>
      <c r="E8457" s="1"/>
      <c r="F8457" s="1"/>
      <c r="G8457" s="1" t="s">
        <v>45</v>
      </c>
      <c r="H8457" s="1" t="s">
        <v>695</v>
      </c>
      <c r="I8457"/>
      <c r="J8457"/>
      <c r="K8457"/>
      <c r="L8457"/>
      <c r="M8457"/>
      <c r="N8457"/>
      <c r="O8457"/>
      <c r="Q8457" t="s">
        <v>25</v>
      </c>
      <c r="T8457" s="1" t="s">
        <v>614</v>
      </c>
      <c r="U8457" s="1" t="s">
        <v>70</v>
      </c>
      <c r="V8457" t="s">
        <v>29</v>
      </c>
      <c r="W8457"/>
      <c r="X8457" t="s">
        <v>30</v>
      </c>
    </row>
    <row r="8458" spans="2:24">
      <c r="B8458" s="2" t="s">
        <v>13282</v>
      </c>
      <c r="C8458" s="1">
        <v>8837047054</v>
      </c>
      <c r="D8458" s="1"/>
      <c r="E8458" s="1"/>
      <c r="F8458" s="1"/>
      <c r="G8458" s="1" t="s">
        <v>146</v>
      </c>
      <c r="H8458" s="1" t="s">
        <v>331</v>
      </c>
      <c r="I8458"/>
      <c r="J8458"/>
      <c r="K8458"/>
      <c r="L8458"/>
      <c r="M8458"/>
      <c r="N8458"/>
      <c r="O8458"/>
      <c r="Q8458" t="s">
        <v>25</v>
      </c>
      <c r="T8458" s="1" t="s">
        <v>49</v>
      </c>
      <c r="U8458" s="1" t="s">
        <v>50</v>
      </c>
      <c r="V8458" t="s">
        <v>29</v>
      </c>
      <c r="W8458"/>
      <c r="X8458" t="s">
        <v>30</v>
      </c>
    </row>
    <row r="8459" spans="2:24">
      <c r="B8459" s="2" t="s">
        <v>13283</v>
      </c>
      <c r="C8459" s="1">
        <f>919279472996</f>
        <v>919279472996</v>
      </c>
      <c r="D8459" s="1"/>
      <c r="E8459" s="1"/>
      <c r="F8459" s="1"/>
      <c r="G8459" s="1" t="s">
        <v>146</v>
      </c>
      <c r="H8459" s="1" t="s">
        <v>331</v>
      </c>
      <c r="I8459"/>
      <c r="J8459"/>
      <c r="K8459"/>
      <c r="L8459"/>
      <c r="M8459"/>
      <c r="N8459"/>
      <c r="O8459"/>
      <c r="Q8459" t="s">
        <v>25</v>
      </c>
      <c r="T8459" s="1" t="s">
        <v>157</v>
      </c>
      <c r="U8459" s="1" t="s">
        <v>158</v>
      </c>
      <c r="V8459" t="s">
        <v>29</v>
      </c>
      <c r="W8459"/>
      <c r="X8459" t="s">
        <v>30</v>
      </c>
    </row>
    <row r="8460" spans="2:24">
      <c r="B8460" s="2" t="s">
        <v>13284</v>
      </c>
      <c r="C8460" s="1">
        <v>8826904547</v>
      </c>
      <c r="D8460" s="1"/>
      <c r="E8460" s="1"/>
      <c r="F8460" s="1"/>
      <c r="G8460" s="1" t="s">
        <v>2644</v>
      </c>
      <c r="H8460" s="1" t="s">
        <v>46</v>
      </c>
      <c r="I8460"/>
      <c r="J8460"/>
      <c r="K8460"/>
      <c r="L8460"/>
      <c r="M8460"/>
      <c r="N8460"/>
      <c r="O8460"/>
      <c r="Q8460" t="s">
        <v>25</v>
      </c>
      <c r="T8460" s="1" t="s">
        <v>301</v>
      </c>
      <c r="U8460" s="1" t="s">
        <v>53</v>
      </c>
      <c r="V8460" t="s">
        <v>29</v>
      </c>
      <c r="W8460"/>
      <c r="X8460" t="s">
        <v>30</v>
      </c>
    </row>
    <row r="8461" spans="2:24">
      <c r="B8461" s="2" t="s">
        <v>13285</v>
      </c>
      <c r="C8461" s="1">
        <v>9454364676</v>
      </c>
      <c r="D8461" s="1"/>
      <c r="E8461" s="1"/>
      <c r="F8461" s="1"/>
      <c r="G8461" s="1" t="s">
        <v>146</v>
      </c>
      <c r="H8461" s="1" t="s">
        <v>331</v>
      </c>
      <c r="I8461"/>
      <c r="J8461"/>
      <c r="K8461"/>
      <c r="L8461"/>
      <c r="M8461"/>
      <c r="N8461"/>
      <c r="O8461"/>
      <c r="Q8461" t="s">
        <v>25</v>
      </c>
      <c r="T8461" s="1" t="s">
        <v>288</v>
      </c>
      <c r="U8461" s="1" t="s">
        <v>289</v>
      </c>
      <c r="V8461" t="s">
        <v>29</v>
      </c>
      <c r="W8461"/>
      <c r="X8461" t="s">
        <v>30</v>
      </c>
    </row>
    <row r="8462" spans="2:24">
      <c r="B8462" s="2" t="s">
        <v>13286</v>
      </c>
      <c r="C8462" s="1">
        <v>9356492111</v>
      </c>
      <c r="D8462" s="1"/>
      <c r="E8462" s="1"/>
      <c r="F8462" s="1"/>
      <c r="G8462" s="1" t="s">
        <v>45</v>
      </c>
      <c r="H8462" s="1" t="s">
        <v>46</v>
      </c>
      <c r="I8462"/>
      <c r="J8462"/>
      <c r="K8462"/>
      <c r="L8462"/>
      <c r="M8462"/>
      <c r="N8462"/>
      <c r="O8462"/>
      <c r="Q8462" t="s">
        <v>25</v>
      </c>
      <c r="T8462" s="1" t="s">
        <v>182</v>
      </c>
      <c r="U8462" s="1" t="s">
        <v>90</v>
      </c>
      <c r="V8462" t="s">
        <v>29</v>
      </c>
      <c r="W8462"/>
      <c r="X8462" t="s">
        <v>30</v>
      </c>
    </row>
    <row r="8463" spans="2:24">
      <c r="B8463" s="2" t="s">
        <v>13287</v>
      </c>
      <c r="C8463" s="1">
        <v>9437605880</v>
      </c>
      <c r="D8463" s="1"/>
      <c r="E8463" s="1"/>
      <c r="F8463" s="1"/>
      <c r="G8463" s="1" t="s">
        <v>146</v>
      </c>
      <c r="H8463" s="1" t="s">
        <v>247</v>
      </c>
      <c r="I8463"/>
      <c r="J8463"/>
      <c r="K8463"/>
      <c r="L8463"/>
      <c r="M8463"/>
      <c r="N8463"/>
      <c r="O8463"/>
      <c r="Q8463" t="s">
        <v>25</v>
      </c>
      <c r="T8463" s="1" t="s">
        <v>962</v>
      </c>
      <c r="U8463" s="1" t="s">
        <v>240</v>
      </c>
      <c r="V8463" t="s">
        <v>29</v>
      </c>
      <c r="W8463"/>
      <c r="X8463" t="s">
        <v>30</v>
      </c>
    </row>
    <row r="8464" spans="2:24">
      <c r="B8464" s="2" t="s">
        <v>13288</v>
      </c>
      <c r="C8464" s="1">
        <f>919622328013</f>
        <v>919622328013</v>
      </c>
      <c r="D8464" s="1"/>
      <c r="E8464" s="1"/>
      <c r="F8464" s="1"/>
      <c r="G8464" s="1" t="s">
        <v>45</v>
      </c>
      <c r="H8464" s="1" t="s">
        <v>695</v>
      </c>
      <c r="I8464"/>
      <c r="J8464"/>
      <c r="K8464"/>
      <c r="L8464"/>
      <c r="M8464"/>
      <c r="N8464"/>
      <c r="O8464"/>
      <c r="Q8464" t="s">
        <v>25</v>
      </c>
      <c r="T8464" s="1" t="s">
        <v>4828</v>
      </c>
      <c r="U8464" s="1" t="s">
        <v>148</v>
      </c>
      <c r="V8464" t="s">
        <v>29</v>
      </c>
      <c r="W8464"/>
      <c r="X8464" t="s">
        <v>30</v>
      </c>
    </row>
    <row r="8465" spans="2:24">
      <c r="B8465" s="2" t="s">
        <v>13289</v>
      </c>
      <c r="C8465" s="1">
        <v>9837073136</v>
      </c>
      <c r="D8465" s="1"/>
      <c r="E8465" s="1"/>
      <c r="F8465" s="1"/>
      <c r="G8465" s="1" t="s">
        <v>146</v>
      </c>
      <c r="H8465" s="1" t="s">
        <v>247</v>
      </c>
      <c r="I8465"/>
      <c r="J8465"/>
      <c r="K8465"/>
      <c r="L8465"/>
      <c r="M8465"/>
      <c r="N8465"/>
      <c r="O8465"/>
      <c r="Q8465" t="s">
        <v>25</v>
      </c>
      <c r="T8465" s="1" t="s">
        <v>6650</v>
      </c>
      <c r="U8465" s="1" t="s">
        <v>28</v>
      </c>
      <c r="V8465" t="s">
        <v>29</v>
      </c>
      <c r="W8465"/>
      <c r="X8465" t="s">
        <v>30</v>
      </c>
    </row>
    <row r="8466" spans="2:24">
      <c r="B8466" s="2" t="s">
        <v>13290</v>
      </c>
      <c r="C8466" s="1">
        <v>9860095506</v>
      </c>
      <c r="D8466" s="1"/>
      <c r="E8466" s="1"/>
      <c r="F8466" s="1"/>
      <c r="G8466" s="1" t="s">
        <v>146</v>
      </c>
      <c r="H8466" s="1" t="s">
        <v>331</v>
      </c>
      <c r="I8466"/>
      <c r="J8466"/>
      <c r="K8466"/>
      <c r="L8466"/>
      <c r="M8466"/>
      <c r="N8466"/>
      <c r="O8466"/>
      <c r="Q8466" t="s">
        <v>25</v>
      </c>
      <c r="T8466" s="1" t="s">
        <v>305</v>
      </c>
      <c r="U8466" s="1" t="s">
        <v>33</v>
      </c>
      <c r="V8466" t="s">
        <v>29</v>
      </c>
      <c r="W8466"/>
      <c r="X8466" t="s">
        <v>30</v>
      </c>
    </row>
    <row r="8467" spans="2:24">
      <c r="B8467" s="2" t="s">
        <v>13291</v>
      </c>
      <c r="C8467" s="1">
        <v>9897602142</v>
      </c>
      <c r="D8467" s="1"/>
      <c r="E8467" s="1"/>
      <c r="F8467" s="1"/>
      <c r="G8467" s="1" t="s">
        <v>56</v>
      </c>
      <c r="H8467" s="1" t="s">
        <v>57</v>
      </c>
      <c r="I8467"/>
      <c r="J8467"/>
      <c r="K8467"/>
      <c r="L8467"/>
      <c r="M8467"/>
      <c r="N8467"/>
      <c r="O8467"/>
      <c r="Q8467" t="s">
        <v>25</v>
      </c>
      <c r="T8467" s="1" t="s">
        <v>81</v>
      </c>
      <c r="U8467" s="1" t="s">
        <v>28</v>
      </c>
      <c r="V8467" t="s">
        <v>29</v>
      </c>
      <c r="W8467"/>
      <c r="X8467" t="s">
        <v>30</v>
      </c>
    </row>
    <row r="8468" spans="2:24">
      <c r="B8468" s="2" t="s">
        <v>13292</v>
      </c>
      <c r="C8468" s="1">
        <v>9995491904</v>
      </c>
      <c r="D8468" s="1"/>
      <c r="E8468" s="1"/>
      <c r="F8468" s="1"/>
      <c r="G8468" s="1" t="s">
        <v>45</v>
      </c>
      <c r="H8468" s="1" t="s">
        <v>57</v>
      </c>
      <c r="I8468"/>
      <c r="J8468"/>
      <c r="K8468"/>
      <c r="L8468"/>
      <c r="M8468"/>
      <c r="N8468"/>
      <c r="O8468"/>
      <c r="Q8468" t="s">
        <v>25</v>
      </c>
      <c r="T8468" s="1" t="s">
        <v>651</v>
      </c>
      <c r="U8468" s="1" t="s">
        <v>60</v>
      </c>
      <c r="V8468" t="s">
        <v>29</v>
      </c>
      <c r="W8468"/>
      <c r="X8468" t="s">
        <v>30</v>
      </c>
    </row>
    <row r="8469" spans="2:24">
      <c r="B8469" s="2" t="s">
        <v>13293</v>
      </c>
      <c r="C8469" s="1">
        <v>9825624793</v>
      </c>
      <c r="D8469" s="1"/>
      <c r="E8469" s="1"/>
      <c r="F8469" s="1"/>
      <c r="G8469" s="1" t="s">
        <v>146</v>
      </c>
      <c r="H8469" s="1" t="s">
        <v>331</v>
      </c>
      <c r="I8469"/>
      <c r="J8469"/>
      <c r="K8469"/>
      <c r="L8469"/>
      <c r="M8469"/>
      <c r="N8469"/>
      <c r="O8469"/>
      <c r="Q8469" t="s">
        <v>25</v>
      </c>
      <c r="T8469" s="1" t="s">
        <v>558</v>
      </c>
      <c r="U8469" s="1" t="s">
        <v>116</v>
      </c>
      <c r="V8469" t="s">
        <v>29</v>
      </c>
      <c r="W8469"/>
      <c r="X8469" t="s">
        <v>30</v>
      </c>
    </row>
    <row r="8470" spans="2:24">
      <c r="B8470" s="2" t="s">
        <v>13294</v>
      </c>
      <c r="C8470" s="1">
        <v>9011234219</v>
      </c>
      <c r="D8470" s="1"/>
      <c r="E8470" s="1"/>
      <c r="F8470" s="1"/>
      <c r="G8470" s="1" t="s">
        <v>146</v>
      </c>
      <c r="H8470" s="1" t="s">
        <v>331</v>
      </c>
      <c r="I8470"/>
      <c r="J8470"/>
      <c r="K8470"/>
      <c r="L8470"/>
      <c r="M8470"/>
      <c r="N8470"/>
      <c r="O8470"/>
      <c r="Q8470" t="s">
        <v>25</v>
      </c>
      <c r="T8470" s="1" t="s">
        <v>3440</v>
      </c>
      <c r="U8470" s="1" t="s">
        <v>319</v>
      </c>
      <c r="V8470" t="s">
        <v>29</v>
      </c>
      <c r="W8470"/>
      <c r="X8470" t="s">
        <v>30</v>
      </c>
    </row>
    <row r="8471" spans="2:24">
      <c r="B8471" s="2" t="s">
        <v>13295</v>
      </c>
      <c r="C8471" s="1">
        <v>9442620319</v>
      </c>
      <c r="D8471" s="1"/>
      <c r="E8471" s="1"/>
      <c r="F8471" s="1"/>
      <c r="G8471" s="1" t="s">
        <v>45</v>
      </c>
      <c r="H8471" s="1" t="s">
        <v>331</v>
      </c>
      <c r="I8471"/>
      <c r="J8471"/>
      <c r="K8471"/>
      <c r="L8471"/>
      <c r="M8471"/>
      <c r="N8471"/>
      <c r="O8471"/>
      <c r="Q8471" t="s">
        <v>25</v>
      </c>
      <c r="T8471" s="1" t="s">
        <v>178</v>
      </c>
      <c r="U8471" s="1" t="s">
        <v>179</v>
      </c>
      <c r="V8471" t="s">
        <v>29</v>
      </c>
      <c r="W8471"/>
      <c r="X8471" t="s">
        <v>30</v>
      </c>
    </row>
    <row r="8472" spans="2:24">
      <c r="B8472" s="2" t="s">
        <v>13296</v>
      </c>
      <c r="C8472" s="1">
        <v>8929925252</v>
      </c>
      <c r="D8472" s="1"/>
      <c r="E8472" s="1"/>
      <c r="F8472" s="1"/>
      <c r="G8472" s="1" t="s">
        <v>45</v>
      </c>
      <c r="H8472" s="1" t="s">
        <v>46</v>
      </c>
      <c r="I8472"/>
      <c r="J8472"/>
      <c r="K8472"/>
      <c r="L8472"/>
      <c r="M8472"/>
      <c r="N8472"/>
      <c r="O8472"/>
      <c r="Q8472" t="s">
        <v>25</v>
      </c>
      <c r="T8472" s="1" t="s">
        <v>301</v>
      </c>
      <c r="U8472" s="1" t="s">
        <v>53</v>
      </c>
      <c r="V8472" t="s">
        <v>29</v>
      </c>
      <c r="W8472"/>
      <c r="X8472" t="s">
        <v>30</v>
      </c>
    </row>
    <row r="8473" spans="2:24">
      <c r="B8473" s="2" t="s">
        <v>13297</v>
      </c>
      <c r="C8473" s="1">
        <v>9337349243</v>
      </c>
      <c r="D8473" s="1"/>
      <c r="E8473" s="1"/>
      <c r="F8473" s="1"/>
      <c r="G8473" s="1" t="s">
        <v>146</v>
      </c>
      <c r="H8473" s="1" t="s">
        <v>247</v>
      </c>
      <c r="I8473"/>
      <c r="J8473"/>
      <c r="K8473"/>
      <c r="L8473"/>
      <c r="M8473"/>
      <c r="N8473"/>
      <c r="O8473"/>
      <c r="Q8473" t="s">
        <v>25</v>
      </c>
      <c r="T8473" s="1" t="s">
        <v>1511</v>
      </c>
      <c r="U8473" s="1" t="s">
        <v>240</v>
      </c>
      <c r="V8473" t="s">
        <v>29</v>
      </c>
      <c r="W8473"/>
      <c r="X8473" t="s">
        <v>30</v>
      </c>
    </row>
    <row r="8474" spans="2:24">
      <c r="B8474" s="2" t="s">
        <v>13298</v>
      </c>
      <c r="C8474" s="1">
        <v>7057570880</v>
      </c>
      <c r="D8474" s="1"/>
      <c r="E8474" s="1"/>
      <c r="F8474" s="1"/>
      <c r="G8474" s="1" t="s">
        <v>146</v>
      </c>
      <c r="H8474" s="1" t="s">
        <v>331</v>
      </c>
      <c r="I8474"/>
      <c r="J8474"/>
      <c r="K8474"/>
      <c r="L8474"/>
      <c r="M8474"/>
      <c r="N8474"/>
      <c r="O8474"/>
      <c r="Q8474" t="s">
        <v>25</v>
      </c>
      <c r="T8474" s="1" t="s">
        <v>2352</v>
      </c>
      <c r="U8474" s="1" t="s">
        <v>33</v>
      </c>
      <c r="V8474" t="s">
        <v>29</v>
      </c>
      <c r="W8474"/>
      <c r="X8474" t="s">
        <v>30</v>
      </c>
    </row>
    <row r="8475" spans="2:24">
      <c r="B8475" s="2" t="s">
        <v>13299</v>
      </c>
      <c r="C8475" s="1">
        <v>7005225232</v>
      </c>
      <c r="D8475" s="1"/>
      <c r="E8475" s="1"/>
      <c r="F8475" s="1"/>
      <c r="G8475" s="1" t="s">
        <v>915</v>
      </c>
      <c r="H8475" s="1" t="s">
        <v>46</v>
      </c>
      <c r="I8475"/>
      <c r="J8475"/>
      <c r="K8475"/>
      <c r="L8475"/>
      <c r="M8475"/>
      <c r="N8475"/>
      <c r="O8475"/>
      <c r="Q8475" t="s">
        <v>25</v>
      </c>
      <c r="T8475" s="1" t="s">
        <v>249</v>
      </c>
      <c r="U8475" s="1" t="s">
        <v>250</v>
      </c>
      <c r="V8475" t="s">
        <v>29</v>
      </c>
      <c r="W8475"/>
      <c r="X8475" t="s">
        <v>30</v>
      </c>
    </row>
    <row r="8476" spans="2:24">
      <c r="B8476" s="2" t="s">
        <v>13300</v>
      </c>
      <c r="C8476" s="1">
        <v>9882338700</v>
      </c>
      <c r="D8476" s="1"/>
      <c r="E8476" s="1"/>
      <c r="F8476" s="1"/>
      <c r="G8476" s="1" t="s">
        <v>915</v>
      </c>
      <c r="H8476" s="1" t="s">
        <v>46</v>
      </c>
      <c r="I8476"/>
      <c r="J8476"/>
      <c r="K8476"/>
      <c r="L8476"/>
      <c r="M8476"/>
      <c r="N8476"/>
      <c r="O8476"/>
      <c r="Q8476" t="s">
        <v>25</v>
      </c>
      <c r="T8476" s="1" t="s">
        <v>5192</v>
      </c>
      <c r="U8476" s="1" t="s">
        <v>477</v>
      </c>
      <c r="V8476" t="s">
        <v>29</v>
      </c>
      <c r="W8476"/>
      <c r="X8476" t="s">
        <v>30</v>
      </c>
    </row>
    <row r="8477" spans="2:24">
      <c r="B8477" s="2" t="s">
        <v>13301</v>
      </c>
      <c r="C8477" s="1">
        <v>9001050456</v>
      </c>
      <c r="D8477" s="1"/>
      <c r="E8477" s="1"/>
      <c r="F8477" s="1"/>
      <c r="G8477" s="1" t="s">
        <v>915</v>
      </c>
      <c r="H8477" s="1" t="s">
        <v>57</v>
      </c>
      <c r="I8477"/>
      <c r="J8477"/>
      <c r="K8477"/>
      <c r="L8477"/>
      <c r="M8477"/>
      <c r="N8477"/>
      <c r="O8477"/>
      <c r="Q8477" t="s">
        <v>25</v>
      </c>
      <c r="T8477" s="1" t="s">
        <v>153</v>
      </c>
      <c r="U8477" s="1" t="s">
        <v>43</v>
      </c>
      <c r="V8477" t="s">
        <v>29</v>
      </c>
      <c r="W8477"/>
      <c r="X8477" t="s">
        <v>30</v>
      </c>
    </row>
    <row r="8478" spans="2:24">
      <c r="B8478" s="2" t="s">
        <v>13302</v>
      </c>
      <c r="C8478" s="1">
        <v>9150748543</v>
      </c>
      <c r="D8478" s="1"/>
      <c r="E8478" s="1"/>
      <c r="F8478" s="1"/>
      <c r="G8478" s="1" t="s">
        <v>45</v>
      </c>
      <c r="H8478" s="1" t="s">
        <v>331</v>
      </c>
      <c r="I8478"/>
      <c r="J8478"/>
      <c r="K8478"/>
      <c r="L8478"/>
      <c r="M8478"/>
      <c r="N8478"/>
      <c r="O8478"/>
      <c r="Q8478" t="s">
        <v>25</v>
      </c>
      <c r="T8478" s="1" t="s">
        <v>2563</v>
      </c>
      <c r="U8478" s="1" t="s">
        <v>179</v>
      </c>
      <c r="V8478" t="s">
        <v>29</v>
      </c>
      <c r="W8478"/>
      <c r="X8478" t="s">
        <v>30</v>
      </c>
    </row>
    <row r="8479" spans="2:24">
      <c r="B8479" s="2" t="s">
        <v>13303</v>
      </c>
      <c r="C8479" s="1">
        <v>9270014725</v>
      </c>
      <c r="D8479" s="1"/>
      <c r="E8479" s="1"/>
      <c r="F8479" s="1"/>
      <c r="G8479" s="1" t="s">
        <v>45</v>
      </c>
      <c r="H8479" s="1" t="s">
        <v>331</v>
      </c>
      <c r="I8479"/>
      <c r="J8479"/>
      <c r="K8479"/>
      <c r="L8479"/>
      <c r="M8479"/>
      <c r="N8479"/>
      <c r="O8479"/>
      <c r="Q8479" t="s">
        <v>25</v>
      </c>
      <c r="T8479" s="1" t="s">
        <v>2726</v>
      </c>
      <c r="U8479" s="1" t="s">
        <v>33</v>
      </c>
      <c r="V8479" t="s">
        <v>29</v>
      </c>
      <c r="W8479"/>
      <c r="X8479" t="s">
        <v>30</v>
      </c>
    </row>
    <row r="8480" spans="2:24">
      <c r="B8480" s="2" t="s">
        <v>13304</v>
      </c>
      <c r="C8480" s="1">
        <f>919810275809</f>
        <v>919810275809</v>
      </c>
      <c r="D8480" s="1"/>
      <c r="E8480" s="1"/>
      <c r="F8480" s="1"/>
      <c r="G8480" s="1" t="s">
        <v>45</v>
      </c>
      <c r="H8480" s="1" t="s">
        <v>46</v>
      </c>
      <c r="I8480"/>
      <c r="J8480"/>
      <c r="K8480"/>
      <c r="L8480"/>
      <c r="M8480"/>
      <c r="N8480"/>
      <c r="O8480"/>
      <c r="Q8480" t="s">
        <v>25</v>
      </c>
      <c r="T8480" s="1" t="s">
        <v>301</v>
      </c>
      <c r="U8480" s="1" t="s">
        <v>53</v>
      </c>
      <c r="V8480" t="s">
        <v>29</v>
      </c>
      <c r="W8480"/>
      <c r="X8480" t="s">
        <v>30</v>
      </c>
    </row>
    <row r="8481" spans="2:24">
      <c r="B8481" s="2" t="s">
        <v>13305</v>
      </c>
      <c r="C8481" s="1">
        <v>9930409389</v>
      </c>
      <c r="D8481" s="1"/>
      <c r="E8481" s="1"/>
      <c r="F8481" s="1"/>
      <c r="G8481" s="1" t="s">
        <v>2644</v>
      </c>
      <c r="H8481" s="1" t="s">
        <v>46</v>
      </c>
      <c r="I8481"/>
      <c r="J8481"/>
      <c r="K8481"/>
      <c r="L8481"/>
      <c r="M8481"/>
      <c r="N8481"/>
      <c r="O8481"/>
      <c r="Q8481" t="s">
        <v>25</v>
      </c>
      <c r="T8481" s="1" t="s">
        <v>211</v>
      </c>
      <c r="U8481" s="1" t="s">
        <v>33</v>
      </c>
      <c r="V8481" t="s">
        <v>29</v>
      </c>
      <c r="W8481"/>
      <c r="X8481" t="s">
        <v>30</v>
      </c>
    </row>
    <row r="8482" spans="2:24">
      <c r="B8482" s="2" t="s">
        <v>13306</v>
      </c>
      <c r="C8482" s="1">
        <v>8310387579</v>
      </c>
      <c r="D8482" s="1"/>
      <c r="E8482" s="1"/>
      <c r="F8482" s="1"/>
      <c r="G8482" s="1" t="s">
        <v>45</v>
      </c>
      <c r="H8482" s="1" t="s">
        <v>331</v>
      </c>
      <c r="I8482"/>
      <c r="J8482"/>
      <c r="K8482"/>
      <c r="L8482"/>
      <c r="M8482"/>
      <c r="N8482"/>
      <c r="O8482"/>
      <c r="Q8482" t="s">
        <v>25</v>
      </c>
      <c r="T8482" s="1" t="s">
        <v>4104</v>
      </c>
      <c r="U8482" s="1" t="s">
        <v>102</v>
      </c>
      <c r="V8482" t="s">
        <v>29</v>
      </c>
      <c r="W8482"/>
      <c r="X8482" t="s">
        <v>30</v>
      </c>
    </row>
    <row r="8483" spans="2:24">
      <c r="B8483" s="2" t="s">
        <v>13307</v>
      </c>
      <c r="C8483" s="1">
        <f>919434481026</f>
        <v>919434481026</v>
      </c>
      <c r="D8483" s="1"/>
      <c r="E8483" s="1"/>
      <c r="F8483" s="1"/>
      <c r="G8483" s="1" t="s">
        <v>146</v>
      </c>
      <c r="H8483" s="1" t="s">
        <v>247</v>
      </c>
      <c r="I8483"/>
      <c r="J8483"/>
      <c r="K8483"/>
      <c r="L8483"/>
      <c r="M8483"/>
      <c r="N8483"/>
      <c r="O8483"/>
      <c r="Q8483" t="s">
        <v>25</v>
      </c>
      <c r="T8483" s="1" t="s">
        <v>253</v>
      </c>
      <c r="U8483" s="1" t="s">
        <v>70</v>
      </c>
      <c r="V8483" t="s">
        <v>29</v>
      </c>
      <c r="W8483"/>
      <c r="X8483" t="s">
        <v>30</v>
      </c>
    </row>
    <row r="8484" spans="2:24">
      <c r="B8484" s="2" t="s">
        <v>13308</v>
      </c>
      <c r="C8484" s="1">
        <v>9050477779</v>
      </c>
      <c r="D8484" s="1"/>
      <c r="E8484" s="1"/>
      <c r="F8484" s="1"/>
      <c r="G8484" s="1" t="s">
        <v>45</v>
      </c>
      <c r="H8484" s="1" t="s">
        <v>46</v>
      </c>
      <c r="I8484"/>
      <c r="J8484"/>
      <c r="K8484"/>
      <c r="L8484"/>
      <c r="M8484"/>
      <c r="N8484"/>
      <c r="O8484"/>
      <c r="Q8484" t="s">
        <v>25</v>
      </c>
      <c r="T8484" s="1" t="s">
        <v>1550</v>
      </c>
      <c r="U8484" s="1" t="s">
        <v>78</v>
      </c>
      <c r="V8484" t="s">
        <v>29</v>
      </c>
      <c r="W8484"/>
      <c r="X8484" t="s">
        <v>30</v>
      </c>
    </row>
    <row r="8485" spans="2:24">
      <c r="B8485" s="2" t="s">
        <v>13309</v>
      </c>
      <c r="C8485" s="1">
        <v>9650462381</v>
      </c>
      <c r="D8485" s="1"/>
      <c r="E8485" s="1"/>
      <c r="F8485" s="1"/>
      <c r="G8485" s="1" t="s">
        <v>45</v>
      </c>
      <c r="H8485" s="1" t="s">
        <v>46</v>
      </c>
      <c r="I8485"/>
      <c r="J8485"/>
      <c r="K8485"/>
      <c r="L8485"/>
      <c r="M8485"/>
      <c r="N8485"/>
      <c r="O8485"/>
      <c r="Q8485" t="s">
        <v>25</v>
      </c>
      <c r="T8485" s="1" t="s">
        <v>660</v>
      </c>
      <c r="U8485" s="1" t="s">
        <v>53</v>
      </c>
      <c r="V8485" t="s">
        <v>29</v>
      </c>
      <c r="W8485"/>
      <c r="X8485" t="s">
        <v>30</v>
      </c>
    </row>
    <row r="8486" spans="2:24">
      <c r="B8486" s="2" t="s">
        <v>13310</v>
      </c>
      <c r="C8486" s="1">
        <f>918427010229</f>
        <v>918427010229</v>
      </c>
      <c r="D8486" s="1"/>
      <c r="E8486" s="1"/>
      <c r="F8486" s="1"/>
      <c r="G8486" s="1" t="s">
        <v>56</v>
      </c>
      <c r="H8486" s="1" t="s">
        <v>46</v>
      </c>
      <c r="I8486"/>
      <c r="J8486"/>
      <c r="K8486"/>
      <c r="L8486"/>
      <c r="M8486"/>
      <c r="N8486"/>
      <c r="O8486"/>
      <c r="Q8486" t="s">
        <v>25</v>
      </c>
      <c r="T8486" s="1" t="s">
        <v>13311</v>
      </c>
      <c r="U8486" s="1" t="s">
        <v>90</v>
      </c>
      <c r="V8486" t="s">
        <v>29</v>
      </c>
      <c r="W8486"/>
      <c r="X8486" t="s">
        <v>30</v>
      </c>
    </row>
    <row r="8487" spans="2:24">
      <c r="B8487" s="2" t="s">
        <v>13312</v>
      </c>
      <c r="C8487" s="1">
        <v>9315887790</v>
      </c>
      <c r="D8487" s="1"/>
      <c r="E8487" s="1"/>
      <c r="F8487" s="1"/>
      <c r="G8487" s="1" t="s">
        <v>915</v>
      </c>
      <c r="H8487" s="1" t="s">
        <v>46</v>
      </c>
      <c r="I8487"/>
      <c r="J8487"/>
      <c r="K8487"/>
      <c r="L8487"/>
      <c r="M8487"/>
      <c r="N8487"/>
      <c r="O8487"/>
      <c r="Q8487" t="s">
        <v>25</v>
      </c>
      <c r="T8487" s="1" t="s">
        <v>594</v>
      </c>
      <c r="U8487" s="1" t="s">
        <v>53</v>
      </c>
      <c r="V8487" t="s">
        <v>29</v>
      </c>
      <c r="W8487"/>
      <c r="X8487" t="s">
        <v>30</v>
      </c>
    </row>
    <row r="8488" spans="2:24">
      <c r="B8488" s="2" t="s">
        <v>13313</v>
      </c>
      <c r="C8488" s="1">
        <v>9929939526</v>
      </c>
      <c r="D8488" s="1"/>
      <c r="E8488" s="1"/>
      <c r="F8488" s="1"/>
      <c r="G8488" s="1" t="s">
        <v>45</v>
      </c>
      <c r="H8488" s="1" t="s">
        <v>46</v>
      </c>
      <c r="I8488"/>
      <c r="J8488"/>
      <c r="K8488"/>
      <c r="L8488"/>
      <c r="M8488"/>
      <c r="N8488"/>
      <c r="O8488"/>
      <c r="Q8488" t="s">
        <v>25</v>
      </c>
      <c r="T8488" s="1" t="s">
        <v>86</v>
      </c>
      <c r="U8488" s="1" t="s">
        <v>43</v>
      </c>
      <c r="V8488" t="s">
        <v>29</v>
      </c>
      <c r="W8488"/>
      <c r="X8488" t="s">
        <v>30</v>
      </c>
    </row>
    <row r="8489" spans="2:24">
      <c r="B8489" s="2" t="s">
        <v>13314</v>
      </c>
      <c r="C8489" s="1">
        <f>918600000276</f>
        <v>918600000276</v>
      </c>
      <c r="D8489" s="1"/>
      <c r="E8489" s="1"/>
      <c r="F8489" s="1"/>
      <c r="G8489" s="1" t="s">
        <v>45</v>
      </c>
      <c r="H8489" s="1" t="s">
        <v>46</v>
      </c>
      <c r="I8489"/>
      <c r="J8489"/>
      <c r="K8489"/>
      <c r="L8489"/>
      <c r="M8489"/>
      <c r="N8489"/>
      <c r="O8489"/>
      <c r="Q8489" t="s">
        <v>25</v>
      </c>
      <c r="T8489" s="1" t="s">
        <v>457</v>
      </c>
      <c r="U8489" s="1" t="s">
        <v>33</v>
      </c>
      <c r="V8489" t="s">
        <v>29</v>
      </c>
      <c r="W8489"/>
      <c r="X8489" t="s">
        <v>30</v>
      </c>
    </row>
    <row r="8490" spans="2:24">
      <c r="B8490" s="2" t="s">
        <v>13315</v>
      </c>
      <c r="C8490" s="1">
        <v>8958599378</v>
      </c>
      <c r="D8490" s="1"/>
      <c r="E8490" s="1"/>
      <c r="F8490" s="1"/>
      <c r="G8490" s="1" t="s">
        <v>45</v>
      </c>
      <c r="H8490" s="1" t="s">
        <v>46</v>
      </c>
      <c r="I8490"/>
      <c r="J8490"/>
      <c r="K8490"/>
      <c r="L8490"/>
      <c r="M8490"/>
      <c r="N8490"/>
      <c r="O8490"/>
      <c r="Q8490" t="s">
        <v>25</v>
      </c>
      <c r="T8490" s="1" t="s">
        <v>423</v>
      </c>
      <c r="U8490" s="1" t="s">
        <v>28</v>
      </c>
      <c r="V8490" t="s">
        <v>29</v>
      </c>
      <c r="W8490"/>
      <c r="X8490" t="s">
        <v>30</v>
      </c>
    </row>
    <row r="8491" spans="2:24">
      <c r="B8491" s="2" t="s">
        <v>13316</v>
      </c>
      <c r="C8491" s="1">
        <v>9822406708</v>
      </c>
      <c r="D8491" s="1"/>
      <c r="E8491" s="1"/>
      <c r="F8491" s="1"/>
      <c r="G8491" s="1" t="s">
        <v>45</v>
      </c>
      <c r="H8491" s="1" t="s">
        <v>331</v>
      </c>
      <c r="I8491"/>
      <c r="J8491"/>
      <c r="K8491"/>
      <c r="L8491"/>
      <c r="M8491"/>
      <c r="N8491"/>
      <c r="O8491"/>
      <c r="Q8491" t="s">
        <v>25</v>
      </c>
      <c r="T8491" s="1" t="s">
        <v>2760</v>
      </c>
      <c r="U8491" s="1" t="s">
        <v>33</v>
      </c>
      <c r="V8491" t="s">
        <v>29</v>
      </c>
      <c r="W8491"/>
      <c r="X8491" t="s">
        <v>30</v>
      </c>
    </row>
    <row r="8492" spans="2:24">
      <c r="B8492" s="2" t="s">
        <v>13317</v>
      </c>
      <c r="C8492" s="1">
        <v>7065535265</v>
      </c>
      <c r="D8492" s="1"/>
      <c r="E8492" s="1"/>
      <c r="F8492" s="1"/>
      <c r="G8492" s="1" t="s">
        <v>45</v>
      </c>
      <c r="H8492" s="1" t="s">
        <v>46</v>
      </c>
      <c r="I8492"/>
      <c r="J8492"/>
      <c r="K8492"/>
      <c r="L8492"/>
      <c r="M8492"/>
      <c r="N8492"/>
      <c r="O8492"/>
      <c r="Q8492" t="s">
        <v>25</v>
      </c>
      <c r="T8492" s="1" t="s">
        <v>84</v>
      </c>
      <c r="U8492" s="1" t="s">
        <v>53</v>
      </c>
      <c r="V8492" t="s">
        <v>29</v>
      </c>
      <c r="W8492"/>
      <c r="X8492" t="s">
        <v>30</v>
      </c>
    </row>
    <row r="8493" spans="2:24">
      <c r="B8493" s="2" t="s">
        <v>13318</v>
      </c>
      <c r="C8493" s="1">
        <v>9635993366</v>
      </c>
      <c r="D8493" s="1"/>
      <c r="E8493" s="1"/>
      <c r="F8493" s="1"/>
      <c r="G8493" s="1" t="s">
        <v>146</v>
      </c>
      <c r="H8493" s="1" t="s">
        <v>695</v>
      </c>
      <c r="I8493"/>
      <c r="J8493"/>
      <c r="K8493"/>
      <c r="L8493"/>
      <c r="M8493"/>
      <c r="N8493"/>
      <c r="O8493"/>
      <c r="Q8493" t="s">
        <v>25</v>
      </c>
      <c r="T8493" s="1" t="s">
        <v>253</v>
      </c>
      <c r="U8493" s="1" t="s">
        <v>70</v>
      </c>
      <c r="V8493" t="s">
        <v>29</v>
      </c>
      <c r="W8493"/>
      <c r="X8493" t="s">
        <v>30</v>
      </c>
    </row>
    <row r="8494" spans="2:24">
      <c r="B8494" s="2" t="s">
        <v>13319</v>
      </c>
      <c r="C8494" s="1">
        <v>6283417541</v>
      </c>
      <c r="D8494" s="1"/>
      <c r="E8494" s="1"/>
      <c r="F8494" s="1"/>
      <c r="G8494" s="1" t="s">
        <v>915</v>
      </c>
      <c r="H8494" s="1" t="s">
        <v>46</v>
      </c>
      <c r="I8494"/>
      <c r="J8494"/>
      <c r="K8494"/>
      <c r="L8494"/>
      <c r="M8494"/>
      <c r="N8494"/>
      <c r="O8494"/>
      <c r="Q8494" t="s">
        <v>25</v>
      </c>
      <c r="T8494" s="1" t="s">
        <v>1171</v>
      </c>
      <c r="U8494" s="1" t="s">
        <v>90</v>
      </c>
      <c r="V8494" t="s">
        <v>29</v>
      </c>
      <c r="W8494"/>
      <c r="X8494" t="s">
        <v>30</v>
      </c>
    </row>
    <row r="8495" spans="2:24">
      <c r="B8495" s="2" t="s">
        <v>13320</v>
      </c>
      <c r="C8495" s="1">
        <f>918567946000</f>
        <v>918567946000</v>
      </c>
      <c r="D8495" s="1"/>
      <c r="E8495" s="1"/>
      <c r="F8495" s="1"/>
      <c r="G8495" s="1" t="s">
        <v>45</v>
      </c>
      <c r="H8495" s="1" t="s">
        <v>46</v>
      </c>
      <c r="I8495"/>
      <c r="J8495"/>
      <c r="K8495"/>
      <c r="L8495"/>
      <c r="M8495"/>
      <c r="N8495"/>
      <c r="O8495"/>
      <c r="Q8495" t="s">
        <v>25</v>
      </c>
      <c r="T8495" s="1" t="s">
        <v>678</v>
      </c>
      <c r="U8495" s="1" t="s">
        <v>90</v>
      </c>
      <c r="V8495" t="s">
        <v>29</v>
      </c>
      <c r="W8495"/>
      <c r="X8495" t="s">
        <v>30</v>
      </c>
    </row>
    <row r="8496" spans="2:24">
      <c r="B8496" s="2" t="s">
        <v>13321</v>
      </c>
      <c r="C8496" s="1">
        <v>7889771819</v>
      </c>
      <c r="D8496" s="1"/>
      <c r="E8496" s="1"/>
      <c r="F8496" s="1"/>
      <c r="G8496" s="1" t="s">
        <v>45</v>
      </c>
      <c r="H8496" s="1" t="s">
        <v>46</v>
      </c>
      <c r="I8496"/>
      <c r="J8496"/>
      <c r="K8496"/>
      <c r="L8496"/>
      <c r="M8496"/>
      <c r="N8496"/>
      <c r="O8496"/>
      <c r="Q8496" t="s">
        <v>25</v>
      </c>
      <c r="T8496" s="1" t="s">
        <v>4828</v>
      </c>
      <c r="U8496" s="1" t="s">
        <v>148</v>
      </c>
      <c r="V8496" t="s">
        <v>29</v>
      </c>
      <c r="W8496"/>
      <c r="X8496" t="s">
        <v>30</v>
      </c>
    </row>
    <row r="8497" spans="2:24">
      <c r="B8497" s="2" t="s">
        <v>13322</v>
      </c>
      <c r="C8497" s="1">
        <v>7986514688</v>
      </c>
      <c r="D8497" s="1"/>
      <c r="E8497" s="1"/>
      <c r="F8497" s="1"/>
      <c r="G8497" s="1" t="s">
        <v>915</v>
      </c>
      <c r="H8497" s="1" t="s">
        <v>46</v>
      </c>
      <c r="I8497"/>
      <c r="J8497"/>
      <c r="K8497"/>
      <c r="L8497"/>
      <c r="M8497"/>
      <c r="N8497"/>
      <c r="O8497"/>
      <c r="Q8497" t="s">
        <v>25</v>
      </c>
      <c r="T8497" s="1" t="s">
        <v>1171</v>
      </c>
      <c r="U8497" s="1" t="s">
        <v>90</v>
      </c>
      <c r="V8497" t="s">
        <v>29</v>
      </c>
      <c r="W8497"/>
      <c r="X8497" t="s">
        <v>30</v>
      </c>
    </row>
    <row r="8498" spans="2:24">
      <c r="B8498" s="2" t="s">
        <v>13323</v>
      </c>
      <c r="C8498" s="1">
        <f>919653130472</f>
        <v>919653130472</v>
      </c>
      <c r="D8498" s="1"/>
      <c r="E8498" s="1"/>
      <c r="F8498" s="1"/>
      <c r="G8498" s="1" t="s">
        <v>45</v>
      </c>
      <c r="H8498" s="1" t="s">
        <v>46</v>
      </c>
      <c r="I8498"/>
      <c r="J8498"/>
      <c r="K8498"/>
      <c r="L8498"/>
      <c r="M8498"/>
      <c r="N8498"/>
      <c r="O8498"/>
      <c r="Q8498" t="s">
        <v>25</v>
      </c>
      <c r="T8498" s="1" t="s">
        <v>450</v>
      </c>
      <c r="U8498" s="1" t="s">
        <v>90</v>
      </c>
      <c r="V8498" t="s">
        <v>29</v>
      </c>
      <c r="W8498"/>
      <c r="X8498" t="s">
        <v>30</v>
      </c>
    </row>
    <row r="8499" spans="2:24">
      <c r="B8499" s="2" t="s">
        <v>13324</v>
      </c>
      <c r="C8499" s="1">
        <v>8396971629</v>
      </c>
      <c r="D8499" s="1"/>
      <c r="E8499" s="1"/>
      <c r="F8499" s="1"/>
      <c r="G8499" s="1" t="s">
        <v>45</v>
      </c>
      <c r="H8499" s="1" t="s">
        <v>46</v>
      </c>
      <c r="I8499"/>
      <c r="J8499"/>
      <c r="K8499"/>
      <c r="L8499"/>
      <c r="M8499"/>
      <c r="N8499"/>
      <c r="O8499"/>
      <c r="Q8499" t="s">
        <v>25</v>
      </c>
      <c r="T8499" s="1" t="s">
        <v>608</v>
      </c>
      <c r="U8499" s="1" t="s">
        <v>78</v>
      </c>
      <c r="V8499" t="s">
        <v>29</v>
      </c>
      <c r="W8499"/>
      <c r="X8499" t="s">
        <v>30</v>
      </c>
    </row>
    <row r="8500" spans="2:24">
      <c r="B8500" s="2" t="s">
        <v>13325</v>
      </c>
      <c r="C8500" s="1">
        <v>9006906540</v>
      </c>
      <c r="D8500" s="1"/>
      <c r="E8500" s="1"/>
      <c r="F8500" s="1"/>
      <c r="G8500" s="1" t="s">
        <v>146</v>
      </c>
      <c r="H8500" s="1" t="s">
        <v>331</v>
      </c>
      <c r="I8500"/>
      <c r="J8500"/>
      <c r="K8500"/>
      <c r="L8500"/>
      <c r="M8500"/>
      <c r="N8500"/>
      <c r="O8500"/>
      <c r="Q8500" t="s">
        <v>25</v>
      </c>
      <c r="T8500" s="1" t="s">
        <v>5095</v>
      </c>
      <c r="U8500" s="1" t="s">
        <v>284</v>
      </c>
      <c r="V8500" t="s">
        <v>29</v>
      </c>
      <c r="W8500"/>
      <c r="X8500" t="s">
        <v>30</v>
      </c>
    </row>
    <row r="8501" spans="2:24">
      <c r="B8501" s="2" t="s">
        <v>13326</v>
      </c>
      <c r="C8501" s="1">
        <v>8072088093</v>
      </c>
      <c r="D8501" s="1"/>
      <c r="E8501" s="1"/>
      <c r="F8501" s="1"/>
      <c r="G8501" s="1" t="s">
        <v>146</v>
      </c>
      <c r="H8501" s="1" t="s">
        <v>331</v>
      </c>
      <c r="I8501"/>
      <c r="J8501"/>
      <c r="K8501"/>
      <c r="L8501"/>
      <c r="M8501"/>
      <c r="N8501"/>
      <c r="O8501"/>
      <c r="Q8501" t="s">
        <v>25</v>
      </c>
      <c r="T8501" s="1" t="s">
        <v>258</v>
      </c>
      <c r="U8501" s="1" t="s">
        <v>179</v>
      </c>
      <c r="V8501" t="s">
        <v>29</v>
      </c>
      <c r="W8501"/>
      <c r="X8501" t="s">
        <v>30</v>
      </c>
    </row>
    <row r="8502" spans="2:24">
      <c r="B8502" s="2" t="s">
        <v>13327</v>
      </c>
      <c r="C8502" s="1">
        <f>919769991817</f>
        <v>919769991817</v>
      </c>
      <c r="D8502" s="1"/>
      <c r="E8502" s="1"/>
      <c r="F8502" s="1"/>
      <c r="G8502" s="1" t="s">
        <v>45</v>
      </c>
      <c r="H8502" s="1" t="s">
        <v>46</v>
      </c>
      <c r="I8502"/>
      <c r="J8502"/>
      <c r="K8502"/>
      <c r="L8502"/>
      <c r="M8502"/>
      <c r="N8502"/>
      <c r="O8502"/>
      <c r="Q8502" t="s">
        <v>25</v>
      </c>
      <c r="T8502" s="1" t="s">
        <v>211</v>
      </c>
      <c r="U8502" s="1" t="s">
        <v>33</v>
      </c>
      <c r="V8502" t="s">
        <v>29</v>
      </c>
      <c r="W8502"/>
      <c r="X8502" t="s">
        <v>30</v>
      </c>
    </row>
    <row r="8503" spans="2:24">
      <c r="B8503" s="2" t="s">
        <v>13328</v>
      </c>
      <c r="C8503" s="1">
        <v>9654222331</v>
      </c>
      <c r="D8503" s="1"/>
      <c r="E8503" s="1"/>
      <c r="F8503" s="1"/>
      <c r="G8503" s="1" t="s">
        <v>1216</v>
      </c>
      <c r="H8503" s="1" t="s">
        <v>46</v>
      </c>
      <c r="I8503"/>
      <c r="J8503"/>
      <c r="K8503"/>
      <c r="L8503"/>
      <c r="M8503"/>
      <c r="N8503"/>
      <c r="O8503"/>
      <c r="Q8503" t="s">
        <v>25</v>
      </c>
      <c r="T8503" s="1" t="s">
        <v>575</v>
      </c>
      <c r="U8503" s="1" t="s">
        <v>78</v>
      </c>
      <c r="V8503" t="s">
        <v>29</v>
      </c>
      <c r="W8503"/>
      <c r="X8503" t="s">
        <v>30</v>
      </c>
    </row>
    <row r="8504" spans="2:24">
      <c r="B8504" s="2" t="s">
        <v>13329</v>
      </c>
      <c r="C8504" s="1">
        <v>9250791898</v>
      </c>
      <c r="D8504" s="1"/>
      <c r="E8504" s="1"/>
      <c r="F8504" s="1"/>
      <c r="G8504" s="1" t="s">
        <v>56</v>
      </c>
      <c r="H8504" s="1" t="s">
        <v>46</v>
      </c>
      <c r="I8504"/>
      <c r="J8504"/>
      <c r="K8504"/>
      <c r="L8504"/>
      <c r="M8504"/>
      <c r="N8504"/>
      <c r="O8504"/>
      <c r="Q8504" t="s">
        <v>25</v>
      </c>
      <c r="T8504" s="1" t="s">
        <v>374</v>
      </c>
      <c r="U8504" s="1" t="s">
        <v>78</v>
      </c>
      <c r="V8504" t="s">
        <v>29</v>
      </c>
      <c r="W8504"/>
      <c r="X8504" t="s">
        <v>30</v>
      </c>
    </row>
    <row r="8505" spans="2:24">
      <c r="B8505" s="2" t="s">
        <v>13330</v>
      </c>
      <c r="C8505" s="1">
        <v>9695573742</v>
      </c>
      <c r="D8505" s="1"/>
      <c r="E8505" s="1"/>
      <c r="F8505" s="1"/>
      <c r="G8505" s="1" t="s">
        <v>230</v>
      </c>
      <c r="H8505" s="1" t="s">
        <v>46</v>
      </c>
      <c r="I8505"/>
      <c r="J8505"/>
      <c r="K8505"/>
      <c r="L8505"/>
      <c r="M8505"/>
      <c r="N8505"/>
      <c r="O8505"/>
      <c r="Q8505" t="s">
        <v>25</v>
      </c>
      <c r="T8505" s="1" t="s">
        <v>73</v>
      </c>
      <c r="U8505" s="1" t="s">
        <v>53</v>
      </c>
      <c r="V8505" t="s">
        <v>29</v>
      </c>
      <c r="W8505"/>
      <c r="X8505" t="s">
        <v>30</v>
      </c>
    </row>
    <row r="8506" spans="2:24">
      <c r="B8506" s="2" t="s">
        <v>13331</v>
      </c>
      <c r="C8506" s="1">
        <v>8072479823</v>
      </c>
      <c r="D8506" s="1"/>
      <c r="E8506" s="1"/>
      <c r="F8506" s="1"/>
      <c r="G8506" s="1" t="s">
        <v>56</v>
      </c>
      <c r="H8506" s="1" t="s">
        <v>57</v>
      </c>
      <c r="I8506"/>
      <c r="J8506"/>
      <c r="K8506"/>
      <c r="L8506"/>
      <c r="M8506"/>
      <c r="N8506"/>
      <c r="O8506"/>
      <c r="Q8506" t="s">
        <v>25</v>
      </c>
      <c r="T8506" s="1" t="s">
        <v>784</v>
      </c>
      <c r="U8506" s="1" t="s">
        <v>179</v>
      </c>
      <c r="V8506" t="s">
        <v>29</v>
      </c>
      <c r="W8506"/>
      <c r="X8506" t="s">
        <v>30</v>
      </c>
    </row>
    <row r="8507" spans="2:24">
      <c r="B8507" s="2" t="s">
        <v>13332</v>
      </c>
      <c r="C8507" s="1">
        <v>9891892353</v>
      </c>
      <c r="D8507" s="1"/>
      <c r="E8507" s="1"/>
      <c r="F8507" s="1"/>
      <c r="G8507" s="1" t="s">
        <v>45</v>
      </c>
      <c r="H8507" s="1" t="s">
        <v>46</v>
      </c>
      <c r="I8507"/>
      <c r="J8507"/>
      <c r="K8507"/>
      <c r="L8507"/>
      <c r="M8507"/>
      <c r="N8507"/>
      <c r="O8507"/>
      <c r="Q8507" t="s">
        <v>25</v>
      </c>
      <c r="T8507" s="1" t="s">
        <v>301</v>
      </c>
      <c r="U8507" s="1" t="s">
        <v>53</v>
      </c>
      <c r="V8507" t="s">
        <v>29</v>
      </c>
      <c r="W8507"/>
      <c r="X8507" t="s">
        <v>30</v>
      </c>
    </row>
    <row r="8508" spans="2:24">
      <c r="B8508" s="2" t="s">
        <v>13333</v>
      </c>
      <c r="C8508" s="1">
        <v>8851255131</v>
      </c>
      <c r="D8508" s="1"/>
      <c r="E8508" s="1"/>
      <c r="F8508" s="1"/>
      <c r="G8508" s="1" t="s">
        <v>915</v>
      </c>
      <c r="H8508" s="1" t="s">
        <v>331</v>
      </c>
      <c r="I8508"/>
      <c r="J8508"/>
      <c r="K8508"/>
      <c r="L8508"/>
      <c r="M8508"/>
      <c r="N8508"/>
      <c r="O8508"/>
      <c r="Q8508" t="s">
        <v>25</v>
      </c>
      <c r="T8508" s="1" t="s">
        <v>84</v>
      </c>
      <c r="U8508" s="1" t="s">
        <v>53</v>
      </c>
      <c r="V8508" t="s">
        <v>29</v>
      </c>
      <c r="W8508"/>
      <c r="X8508" t="s">
        <v>30</v>
      </c>
    </row>
    <row r="8509" spans="2:24">
      <c r="B8509" s="2" t="s">
        <v>13334</v>
      </c>
      <c r="C8509" s="1">
        <f>919363035726</f>
        <v>919363035726</v>
      </c>
      <c r="D8509" s="1"/>
      <c r="E8509" s="1"/>
      <c r="F8509" s="1"/>
      <c r="G8509" s="1" t="s">
        <v>146</v>
      </c>
      <c r="H8509" s="1" t="s">
        <v>331</v>
      </c>
      <c r="I8509"/>
      <c r="J8509"/>
      <c r="K8509"/>
      <c r="L8509"/>
      <c r="M8509"/>
      <c r="N8509"/>
      <c r="O8509"/>
      <c r="Q8509" t="s">
        <v>25</v>
      </c>
      <c r="T8509" s="1" t="s">
        <v>2563</v>
      </c>
      <c r="U8509" s="1" t="s">
        <v>179</v>
      </c>
      <c r="V8509" t="s">
        <v>29</v>
      </c>
      <c r="W8509"/>
      <c r="X8509" t="s">
        <v>30</v>
      </c>
    </row>
    <row r="8510" spans="2:24">
      <c r="B8510" s="2" t="s">
        <v>13335</v>
      </c>
      <c r="C8510" s="1">
        <f>917807616071</f>
        <v>917807616071</v>
      </c>
      <c r="D8510" s="1"/>
      <c r="E8510" s="1"/>
      <c r="F8510" s="1"/>
      <c r="G8510" s="1" t="s">
        <v>45</v>
      </c>
      <c r="H8510" s="1" t="s">
        <v>46</v>
      </c>
      <c r="I8510"/>
      <c r="J8510"/>
      <c r="K8510"/>
      <c r="L8510"/>
      <c r="M8510"/>
      <c r="N8510"/>
      <c r="O8510"/>
      <c r="Q8510" t="s">
        <v>25</v>
      </c>
      <c r="T8510" s="1" t="s">
        <v>7616</v>
      </c>
      <c r="U8510" s="1" t="s">
        <v>477</v>
      </c>
      <c r="V8510" t="s">
        <v>29</v>
      </c>
      <c r="W8510"/>
      <c r="X8510" t="s">
        <v>30</v>
      </c>
    </row>
    <row r="8511" spans="2:24">
      <c r="B8511" s="2" t="s">
        <v>13336</v>
      </c>
      <c r="C8511" s="1">
        <v>9810450237</v>
      </c>
      <c r="D8511" s="1"/>
      <c r="E8511" s="1"/>
      <c r="F8511" s="1"/>
      <c r="G8511" s="1" t="s">
        <v>230</v>
      </c>
      <c r="H8511" s="1" t="s">
        <v>57</v>
      </c>
      <c r="I8511"/>
      <c r="J8511"/>
      <c r="K8511"/>
      <c r="L8511"/>
      <c r="M8511"/>
      <c r="N8511"/>
      <c r="O8511"/>
      <c r="Q8511" t="s">
        <v>25</v>
      </c>
      <c r="T8511" s="1" t="s">
        <v>39</v>
      </c>
      <c r="U8511" s="1" t="s">
        <v>28</v>
      </c>
      <c r="V8511" t="s">
        <v>29</v>
      </c>
      <c r="W8511"/>
      <c r="X8511" t="s">
        <v>30</v>
      </c>
    </row>
    <row r="8512" spans="2:24">
      <c r="B8512" s="2" t="s">
        <v>13337</v>
      </c>
      <c r="C8512" s="1">
        <v>7099671802</v>
      </c>
      <c r="D8512" s="1"/>
      <c r="E8512" s="1"/>
      <c r="F8512" s="1"/>
      <c r="G8512" s="1" t="s">
        <v>146</v>
      </c>
      <c r="H8512" s="1" t="s">
        <v>247</v>
      </c>
      <c r="I8512"/>
      <c r="J8512"/>
      <c r="K8512"/>
      <c r="L8512"/>
      <c r="M8512"/>
      <c r="N8512"/>
      <c r="O8512"/>
      <c r="Q8512" t="s">
        <v>25</v>
      </c>
      <c r="T8512" s="1" t="s">
        <v>1896</v>
      </c>
      <c r="U8512" s="1" t="s">
        <v>37</v>
      </c>
      <c r="V8512" t="s">
        <v>29</v>
      </c>
      <c r="W8512"/>
      <c r="X8512" t="s">
        <v>30</v>
      </c>
    </row>
    <row r="8513" spans="2:24">
      <c r="B8513" s="2" t="s">
        <v>13338</v>
      </c>
      <c r="C8513" s="1">
        <v>8585966400</v>
      </c>
      <c r="D8513" s="1"/>
      <c r="E8513" s="1"/>
      <c r="F8513" s="1"/>
      <c r="G8513" s="1" t="s">
        <v>45</v>
      </c>
      <c r="H8513" s="1" t="s">
        <v>46</v>
      </c>
      <c r="I8513"/>
      <c r="J8513"/>
      <c r="K8513"/>
      <c r="L8513"/>
      <c r="M8513"/>
      <c r="N8513"/>
      <c r="O8513"/>
      <c r="Q8513" t="s">
        <v>25</v>
      </c>
      <c r="T8513" s="1" t="s">
        <v>7804</v>
      </c>
      <c r="U8513" s="1" t="s">
        <v>289</v>
      </c>
      <c r="V8513" t="s">
        <v>29</v>
      </c>
      <c r="W8513"/>
      <c r="X8513" t="s">
        <v>30</v>
      </c>
    </row>
    <row r="8514" spans="2:24">
      <c r="B8514" s="2" t="s">
        <v>13339</v>
      </c>
      <c r="C8514" s="1">
        <v>9827744882</v>
      </c>
      <c r="D8514" s="1"/>
      <c r="E8514" s="1"/>
      <c r="F8514" s="1"/>
      <c r="G8514" s="1" t="s">
        <v>45</v>
      </c>
      <c r="H8514" s="1" t="s">
        <v>46</v>
      </c>
      <c r="I8514"/>
      <c r="J8514"/>
      <c r="K8514"/>
      <c r="L8514"/>
      <c r="M8514"/>
      <c r="N8514"/>
      <c r="O8514"/>
      <c r="Q8514" t="s">
        <v>25</v>
      </c>
      <c r="T8514" s="1" t="s">
        <v>110</v>
      </c>
      <c r="U8514" s="1" t="s">
        <v>105</v>
      </c>
      <c r="V8514" t="s">
        <v>29</v>
      </c>
      <c r="W8514"/>
      <c r="X8514" t="s">
        <v>30</v>
      </c>
    </row>
    <row r="8515" spans="2:24">
      <c r="B8515" s="2" t="s">
        <v>13340</v>
      </c>
      <c r="C8515" s="1">
        <f>919427227370</f>
        <v>919427227370</v>
      </c>
      <c r="D8515" s="1"/>
      <c r="E8515" s="1"/>
      <c r="F8515" s="1"/>
      <c r="G8515" s="1" t="s">
        <v>146</v>
      </c>
      <c r="H8515" s="1" t="s">
        <v>331</v>
      </c>
      <c r="I8515"/>
      <c r="J8515"/>
      <c r="K8515"/>
      <c r="L8515"/>
      <c r="M8515"/>
      <c r="N8515"/>
      <c r="O8515"/>
      <c r="Q8515" t="s">
        <v>25</v>
      </c>
      <c r="T8515" s="1" t="s">
        <v>2342</v>
      </c>
      <c r="U8515" s="1" t="s">
        <v>116</v>
      </c>
      <c r="V8515" t="s">
        <v>29</v>
      </c>
      <c r="W8515"/>
      <c r="X8515" t="s">
        <v>30</v>
      </c>
    </row>
    <row r="8516" spans="2:24">
      <c r="B8516" s="2" t="s">
        <v>13341</v>
      </c>
      <c r="C8516" s="1">
        <f>917492936950</f>
        <v>917492936950</v>
      </c>
      <c r="D8516" s="1"/>
      <c r="E8516" s="1"/>
      <c r="F8516" s="1"/>
      <c r="G8516" s="1" t="s">
        <v>2644</v>
      </c>
      <c r="H8516" s="1" t="s">
        <v>331</v>
      </c>
      <c r="I8516"/>
      <c r="J8516"/>
      <c r="K8516"/>
      <c r="L8516"/>
      <c r="M8516"/>
      <c r="N8516"/>
      <c r="O8516"/>
      <c r="Q8516" t="s">
        <v>25</v>
      </c>
      <c r="T8516" s="1" t="s">
        <v>13342</v>
      </c>
      <c r="U8516" s="1" t="s">
        <v>284</v>
      </c>
      <c r="V8516" t="s">
        <v>29</v>
      </c>
      <c r="W8516"/>
      <c r="X8516" t="s">
        <v>30</v>
      </c>
    </row>
    <row r="8517" spans="2:24">
      <c r="B8517" s="2" t="s">
        <v>13343</v>
      </c>
      <c r="C8517" s="1">
        <v>9416293712</v>
      </c>
      <c r="D8517" s="1"/>
      <c r="E8517" s="1"/>
      <c r="F8517" s="1"/>
      <c r="G8517" s="1" t="s">
        <v>708</v>
      </c>
      <c r="H8517" s="1" t="s">
        <v>331</v>
      </c>
      <c r="I8517"/>
      <c r="J8517"/>
      <c r="K8517"/>
      <c r="L8517"/>
      <c r="M8517"/>
      <c r="N8517"/>
      <c r="O8517"/>
      <c r="Q8517" t="s">
        <v>25</v>
      </c>
      <c r="T8517" s="1" t="s">
        <v>575</v>
      </c>
      <c r="U8517" s="1" t="s">
        <v>78</v>
      </c>
      <c r="V8517" t="s">
        <v>29</v>
      </c>
      <c r="W8517"/>
      <c r="X8517" t="s">
        <v>30</v>
      </c>
    </row>
    <row r="8518" spans="2:24">
      <c r="B8518" s="2" t="s">
        <v>13344</v>
      </c>
      <c r="C8518" s="1">
        <v>7017986654</v>
      </c>
      <c r="D8518" s="1"/>
      <c r="E8518" s="1"/>
      <c r="F8518" s="1"/>
      <c r="G8518" s="1" t="s">
        <v>45</v>
      </c>
      <c r="H8518" s="1" t="s">
        <v>46</v>
      </c>
      <c r="I8518"/>
      <c r="J8518"/>
      <c r="K8518"/>
      <c r="L8518"/>
      <c r="M8518"/>
      <c r="N8518"/>
      <c r="O8518"/>
      <c r="Q8518" t="s">
        <v>25</v>
      </c>
      <c r="T8518" s="1" t="s">
        <v>8511</v>
      </c>
      <c r="U8518" s="1" t="s">
        <v>28</v>
      </c>
      <c r="V8518" t="s">
        <v>29</v>
      </c>
      <c r="W8518"/>
      <c r="X8518" t="s">
        <v>30</v>
      </c>
    </row>
    <row r="8519" spans="2:24">
      <c r="B8519" s="2" t="s">
        <v>13345</v>
      </c>
      <c r="C8519" s="1">
        <v>8318191115</v>
      </c>
      <c r="D8519" s="1"/>
      <c r="E8519" s="1"/>
      <c r="F8519" s="1"/>
      <c r="G8519" s="1" t="s">
        <v>915</v>
      </c>
      <c r="H8519" s="1" t="s">
        <v>46</v>
      </c>
      <c r="I8519"/>
      <c r="J8519"/>
      <c r="K8519"/>
      <c r="L8519"/>
      <c r="M8519"/>
      <c r="N8519"/>
      <c r="O8519"/>
      <c r="Q8519" t="s">
        <v>25</v>
      </c>
      <c r="T8519" s="1" t="s">
        <v>217</v>
      </c>
      <c r="U8519" s="1" t="s">
        <v>28</v>
      </c>
      <c r="V8519" t="s">
        <v>29</v>
      </c>
      <c r="W8519"/>
      <c r="X8519" t="s">
        <v>30</v>
      </c>
    </row>
    <row r="8520" spans="2:24">
      <c r="B8520" s="2" t="s">
        <v>13346</v>
      </c>
      <c r="C8520" s="1">
        <v>9341821191</v>
      </c>
      <c r="D8520" s="1"/>
      <c r="E8520" s="1"/>
      <c r="F8520" s="1"/>
      <c r="G8520" s="1" t="s">
        <v>146</v>
      </c>
      <c r="H8520" s="1" t="s">
        <v>331</v>
      </c>
      <c r="I8520"/>
      <c r="J8520"/>
      <c r="K8520"/>
      <c r="L8520"/>
      <c r="M8520"/>
      <c r="N8520"/>
      <c r="O8520"/>
      <c r="Q8520" t="s">
        <v>25</v>
      </c>
      <c r="T8520" s="1" t="s">
        <v>2964</v>
      </c>
      <c r="U8520" s="1" t="s">
        <v>102</v>
      </c>
      <c r="V8520" t="s">
        <v>29</v>
      </c>
      <c r="W8520"/>
      <c r="X8520" t="s">
        <v>30</v>
      </c>
    </row>
    <row r="8521" spans="2:24">
      <c r="B8521" s="2" t="s">
        <v>13347</v>
      </c>
      <c r="C8521" s="1">
        <f>919940085829</f>
        <v>919940085829</v>
      </c>
      <c r="D8521" s="1"/>
      <c r="E8521" s="1"/>
      <c r="F8521" s="1"/>
      <c r="G8521" s="1" t="s">
        <v>146</v>
      </c>
      <c r="H8521" s="1" t="s">
        <v>331</v>
      </c>
      <c r="I8521"/>
      <c r="J8521"/>
      <c r="K8521"/>
      <c r="L8521"/>
      <c r="M8521"/>
      <c r="N8521"/>
      <c r="O8521"/>
      <c r="Q8521" t="s">
        <v>25</v>
      </c>
      <c r="T8521" s="1" t="s">
        <v>809</v>
      </c>
      <c r="U8521" s="1" t="s">
        <v>276</v>
      </c>
      <c r="V8521" t="s">
        <v>29</v>
      </c>
      <c r="W8521"/>
      <c r="X8521" t="s">
        <v>30</v>
      </c>
    </row>
    <row r="8522" spans="2:24">
      <c r="B8522" s="2" t="s">
        <v>13348</v>
      </c>
      <c r="C8522" s="1">
        <v>9041666777</v>
      </c>
      <c r="D8522" s="1"/>
      <c r="E8522" s="1"/>
      <c r="F8522" s="1"/>
      <c r="G8522" s="1" t="s">
        <v>45</v>
      </c>
      <c r="H8522" s="1" t="s">
        <v>46</v>
      </c>
      <c r="I8522"/>
      <c r="J8522"/>
      <c r="K8522"/>
      <c r="L8522"/>
      <c r="M8522"/>
      <c r="N8522"/>
      <c r="O8522"/>
      <c r="Q8522" t="s">
        <v>25</v>
      </c>
      <c r="T8522" s="1" t="s">
        <v>678</v>
      </c>
      <c r="U8522" s="1" t="s">
        <v>90</v>
      </c>
      <c r="V8522" t="s">
        <v>29</v>
      </c>
      <c r="W8522"/>
      <c r="X8522" t="s">
        <v>30</v>
      </c>
    </row>
    <row r="8523" spans="2:24">
      <c r="B8523" s="2" t="s">
        <v>13349</v>
      </c>
      <c r="C8523" s="1">
        <v>7385030542</v>
      </c>
      <c r="D8523" s="1"/>
      <c r="E8523" s="1"/>
      <c r="F8523" s="1"/>
      <c r="G8523" s="1" t="s">
        <v>45</v>
      </c>
      <c r="H8523" s="1" t="s">
        <v>331</v>
      </c>
      <c r="I8523"/>
      <c r="J8523"/>
      <c r="K8523"/>
      <c r="L8523"/>
      <c r="M8523"/>
      <c r="N8523"/>
      <c r="O8523"/>
      <c r="Q8523" t="s">
        <v>25</v>
      </c>
      <c r="T8523" s="1" t="s">
        <v>3792</v>
      </c>
      <c r="U8523" s="1" t="s">
        <v>33</v>
      </c>
      <c r="V8523" t="s">
        <v>29</v>
      </c>
      <c r="W8523"/>
      <c r="X8523" t="s">
        <v>30</v>
      </c>
    </row>
    <row r="8524" spans="2:24">
      <c r="B8524" s="2" t="s">
        <v>13350</v>
      </c>
      <c r="C8524" s="1">
        <v>9716958674</v>
      </c>
      <c r="D8524" s="1"/>
      <c r="E8524" s="1"/>
      <c r="F8524" s="1"/>
      <c r="G8524" s="1" t="s">
        <v>45</v>
      </c>
      <c r="H8524" s="1" t="s">
        <v>46</v>
      </c>
      <c r="I8524"/>
      <c r="J8524"/>
      <c r="K8524"/>
      <c r="L8524"/>
      <c r="M8524"/>
      <c r="N8524"/>
      <c r="O8524"/>
      <c r="Q8524" t="s">
        <v>25</v>
      </c>
      <c r="T8524" s="1" t="s">
        <v>301</v>
      </c>
      <c r="U8524" s="1" t="s">
        <v>53</v>
      </c>
      <c r="V8524" t="s">
        <v>29</v>
      </c>
      <c r="W8524"/>
      <c r="X8524" t="s">
        <v>30</v>
      </c>
    </row>
    <row r="8525" spans="2:24">
      <c r="B8525" s="2" t="s">
        <v>13351</v>
      </c>
      <c r="C8525" s="1">
        <v>7276194868</v>
      </c>
      <c r="D8525" s="1"/>
      <c r="E8525" s="1"/>
      <c r="F8525" s="1"/>
      <c r="G8525" s="1" t="s">
        <v>2644</v>
      </c>
      <c r="H8525" s="1" t="s">
        <v>46</v>
      </c>
      <c r="I8525"/>
      <c r="J8525"/>
      <c r="K8525"/>
      <c r="L8525"/>
      <c r="M8525"/>
      <c r="N8525"/>
      <c r="O8525"/>
      <c r="Q8525" t="s">
        <v>25</v>
      </c>
      <c r="T8525" s="1" t="s">
        <v>305</v>
      </c>
      <c r="U8525" s="1" t="s">
        <v>33</v>
      </c>
      <c r="V8525" t="s">
        <v>29</v>
      </c>
      <c r="W8525"/>
      <c r="X8525" t="s">
        <v>30</v>
      </c>
    </row>
    <row r="8526" spans="2:24">
      <c r="B8526" s="2" t="s">
        <v>13352</v>
      </c>
      <c r="C8526" s="1">
        <v>9012938300</v>
      </c>
      <c r="D8526" s="1"/>
      <c r="E8526" s="1"/>
      <c r="F8526" s="1"/>
      <c r="G8526" s="1" t="s">
        <v>45</v>
      </c>
      <c r="H8526" s="1" t="s">
        <v>46</v>
      </c>
      <c r="I8526"/>
      <c r="J8526"/>
      <c r="K8526"/>
      <c r="L8526"/>
      <c r="M8526"/>
      <c r="N8526"/>
      <c r="O8526"/>
      <c r="Q8526" t="s">
        <v>25</v>
      </c>
      <c r="T8526" s="1" t="s">
        <v>167</v>
      </c>
      <c r="U8526" s="1" t="s">
        <v>28</v>
      </c>
      <c r="V8526" t="s">
        <v>29</v>
      </c>
      <c r="W8526"/>
      <c r="X8526" t="s">
        <v>30</v>
      </c>
    </row>
    <row r="8527" spans="2:24">
      <c r="B8527" s="2" t="s">
        <v>13353</v>
      </c>
      <c r="C8527" s="1">
        <v>9958917203</v>
      </c>
      <c r="D8527" s="1"/>
      <c r="E8527" s="1"/>
      <c r="F8527" s="1"/>
      <c r="G8527" s="1" t="s">
        <v>230</v>
      </c>
      <c r="H8527" s="1" t="s">
        <v>46</v>
      </c>
      <c r="I8527"/>
      <c r="J8527"/>
      <c r="K8527"/>
      <c r="L8527"/>
      <c r="M8527"/>
      <c r="N8527"/>
      <c r="O8527"/>
      <c r="Q8527" t="s">
        <v>25</v>
      </c>
      <c r="T8527" s="1" t="s">
        <v>374</v>
      </c>
      <c r="U8527" s="1" t="s">
        <v>78</v>
      </c>
      <c r="V8527" t="s">
        <v>29</v>
      </c>
      <c r="W8527"/>
      <c r="X8527" t="s">
        <v>30</v>
      </c>
    </row>
    <row r="8528" spans="2:24">
      <c r="B8528" s="2" t="s">
        <v>13354</v>
      </c>
      <c r="C8528" s="1">
        <v>9368307626</v>
      </c>
      <c r="D8528" s="1"/>
      <c r="E8528" s="1"/>
      <c r="F8528" s="1"/>
      <c r="G8528" s="1" t="s">
        <v>2644</v>
      </c>
      <c r="H8528" s="1" t="s">
        <v>46</v>
      </c>
      <c r="I8528"/>
      <c r="J8528"/>
      <c r="K8528"/>
      <c r="L8528"/>
      <c r="M8528"/>
      <c r="N8528"/>
      <c r="O8528"/>
      <c r="Q8528" t="s">
        <v>25</v>
      </c>
      <c r="T8528" s="1" t="s">
        <v>734</v>
      </c>
      <c r="U8528" s="1" t="s">
        <v>289</v>
      </c>
      <c r="V8528" t="s">
        <v>29</v>
      </c>
      <c r="W8528"/>
      <c r="X8528" t="s">
        <v>30</v>
      </c>
    </row>
    <row r="8529" spans="2:24">
      <c r="B8529" s="2" t="s">
        <v>13355</v>
      </c>
      <c r="C8529" s="1">
        <v>9008984888</v>
      </c>
      <c r="D8529" s="1"/>
      <c r="E8529" s="1"/>
      <c r="F8529" s="1"/>
      <c r="G8529" s="1" t="s">
        <v>45</v>
      </c>
      <c r="H8529" s="1" t="s">
        <v>331</v>
      </c>
      <c r="I8529"/>
      <c r="J8529"/>
      <c r="K8529"/>
      <c r="L8529"/>
      <c r="M8529"/>
      <c r="N8529"/>
      <c r="O8529"/>
      <c r="Q8529" t="s">
        <v>25</v>
      </c>
      <c r="T8529" s="1" t="s">
        <v>6418</v>
      </c>
      <c r="U8529" s="1" t="s">
        <v>102</v>
      </c>
      <c r="V8529" t="s">
        <v>29</v>
      </c>
      <c r="W8529"/>
      <c r="X8529" t="s">
        <v>30</v>
      </c>
    </row>
    <row r="8530" spans="2:24">
      <c r="B8530" s="2" t="s">
        <v>13356</v>
      </c>
      <c r="C8530" s="1">
        <f>919810316859</f>
        <v>919810316859</v>
      </c>
      <c r="D8530" s="1"/>
      <c r="E8530" s="1"/>
      <c r="F8530" s="1"/>
      <c r="G8530" s="1" t="s">
        <v>45</v>
      </c>
      <c r="H8530" s="1" t="s">
        <v>46</v>
      </c>
      <c r="I8530"/>
      <c r="J8530"/>
      <c r="K8530"/>
      <c r="L8530"/>
      <c r="M8530"/>
      <c r="N8530"/>
      <c r="O8530"/>
      <c r="Q8530" t="s">
        <v>25</v>
      </c>
      <c r="T8530" s="1" t="s">
        <v>301</v>
      </c>
      <c r="U8530" s="1" t="s">
        <v>53</v>
      </c>
      <c r="V8530" t="s">
        <v>29</v>
      </c>
      <c r="W8530"/>
      <c r="X8530" t="s">
        <v>30</v>
      </c>
    </row>
    <row r="8531" spans="2:24">
      <c r="B8531" s="2" t="s">
        <v>13357</v>
      </c>
      <c r="C8531" s="1">
        <v>9717591679</v>
      </c>
      <c r="D8531" s="1"/>
      <c r="E8531" s="1"/>
      <c r="F8531" s="1"/>
      <c r="G8531" s="1" t="s">
        <v>45</v>
      </c>
      <c r="H8531" s="1" t="s">
        <v>46</v>
      </c>
      <c r="I8531"/>
      <c r="J8531"/>
      <c r="K8531"/>
      <c r="L8531"/>
      <c r="M8531"/>
      <c r="N8531"/>
      <c r="O8531"/>
      <c r="Q8531" t="s">
        <v>25</v>
      </c>
      <c r="T8531" s="1" t="s">
        <v>13358</v>
      </c>
      <c r="U8531" s="1" t="s">
        <v>105</v>
      </c>
      <c r="V8531" t="s">
        <v>29</v>
      </c>
      <c r="W8531"/>
      <c r="X8531" t="s">
        <v>30</v>
      </c>
    </row>
    <row r="8532" spans="2:24">
      <c r="B8532" s="2" t="s">
        <v>13359</v>
      </c>
      <c r="C8532" s="1">
        <f>918001661999</f>
        <v>918001661999</v>
      </c>
      <c r="D8532" s="1"/>
      <c r="E8532" s="1"/>
      <c r="F8532" s="1"/>
      <c r="G8532" s="1" t="s">
        <v>45</v>
      </c>
      <c r="H8532" s="1" t="s">
        <v>331</v>
      </c>
      <c r="I8532"/>
      <c r="J8532"/>
      <c r="K8532"/>
      <c r="L8532"/>
      <c r="M8532"/>
      <c r="N8532"/>
      <c r="O8532"/>
      <c r="Q8532" t="s">
        <v>25</v>
      </c>
      <c r="T8532" s="1" t="s">
        <v>614</v>
      </c>
      <c r="U8532" s="1" t="s">
        <v>70</v>
      </c>
      <c r="V8532" t="s">
        <v>29</v>
      </c>
      <c r="W8532"/>
      <c r="X8532" t="s">
        <v>30</v>
      </c>
    </row>
    <row r="8533" spans="2:24">
      <c r="B8533" s="2" t="s">
        <v>13360</v>
      </c>
      <c r="C8533" s="1">
        <v>9768008976</v>
      </c>
      <c r="D8533" s="1"/>
      <c r="E8533" s="1"/>
      <c r="F8533" s="1"/>
      <c r="G8533" s="1" t="s">
        <v>2644</v>
      </c>
      <c r="H8533" s="1" t="s">
        <v>46</v>
      </c>
      <c r="I8533"/>
      <c r="J8533"/>
      <c r="K8533"/>
      <c r="L8533"/>
      <c r="M8533"/>
      <c r="N8533"/>
      <c r="O8533"/>
      <c r="Q8533" t="s">
        <v>25</v>
      </c>
      <c r="T8533" s="1" t="s">
        <v>211</v>
      </c>
      <c r="U8533" s="1" t="s">
        <v>33</v>
      </c>
      <c r="V8533" t="s">
        <v>29</v>
      </c>
      <c r="W8533"/>
      <c r="X8533" t="s">
        <v>30</v>
      </c>
    </row>
    <row r="8534" spans="2:24">
      <c r="B8534" s="2" t="s">
        <v>13361</v>
      </c>
      <c r="C8534" s="1">
        <f>917906234193</f>
        <v>917906234193</v>
      </c>
      <c r="D8534" s="1"/>
      <c r="E8534" s="1"/>
      <c r="F8534" s="1"/>
      <c r="G8534" s="1" t="s">
        <v>915</v>
      </c>
      <c r="H8534" s="1" t="s">
        <v>46</v>
      </c>
      <c r="I8534"/>
      <c r="J8534"/>
      <c r="K8534"/>
      <c r="L8534"/>
      <c r="M8534"/>
      <c r="N8534"/>
      <c r="O8534"/>
      <c r="Q8534" t="s">
        <v>25</v>
      </c>
      <c r="T8534" s="1" t="s">
        <v>84</v>
      </c>
      <c r="U8534" s="1" t="s">
        <v>53</v>
      </c>
      <c r="V8534" t="s">
        <v>29</v>
      </c>
      <c r="W8534"/>
      <c r="X8534" t="s">
        <v>30</v>
      </c>
    </row>
    <row r="8535" spans="2:24">
      <c r="B8535" s="2" t="s">
        <v>13362</v>
      </c>
      <c r="C8535" s="1">
        <v>9711099789</v>
      </c>
      <c r="D8535" s="1"/>
      <c r="E8535" s="1"/>
      <c r="F8535" s="1"/>
      <c r="G8535" s="1" t="s">
        <v>2644</v>
      </c>
      <c r="H8535" s="1" t="s">
        <v>46</v>
      </c>
      <c r="I8535"/>
      <c r="J8535"/>
      <c r="K8535"/>
      <c r="L8535"/>
      <c r="M8535"/>
      <c r="N8535"/>
      <c r="O8535"/>
      <c r="Q8535" t="s">
        <v>25</v>
      </c>
      <c r="T8535" s="1" t="s">
        <v>301</v>
      </c>
      <c r="U8535" s="1" t="s">
        <v>53</v>
      </c>
      <c r="V8535" t="s">
        <v>29</v>
      </c>
      <c r="W8535"/>
      <c r="X8535" t="s">
        <v>30</v>
      </c>
    </row>
    <row r="8536" spans="2:24">
      <c r="B8536" s="2" t="s">
        <v>13363</v>
      </c>
      <c r="C8536" s="1">
        <v>7486076031</v>
      </c>
      <c r="D8536" s="1"/>
      <c r="E8536" s="1"/>
      <c r="F8536" s="1"/>
      <c r="G8536" s="1" t="s">
        <v>1216</v>
      </c>
      <c r="H8536" s="1" t="s">
        <v>46</v>
      </c>
      <c r="I8536"/>
      <c r="J8536"/>
      <c r="K8536"/>
      <c r="L8536"/>
      <c r="M8536"/>
      <c r="N8536"/>
      <c r="O8536"/>
      <c r="Q8536" t="s">
        <v>25</v>
      </c>
      <c r="T8536" s="1" t="s">
        <v>10622</v>
      </c>
      <c r="U8536" s="1" t="s">
        <v>350</v>
      </c>
      <c r="V8536" t="s">
        <v>29</v>
      </c>
      <c r="W8536"/>
      <c r="X8536" t="s">
        <v>30</v>
      </c>
    </row>
    <row r="8537" spans="2:24">
      <c r="B8537" s="2" t="s">
        <v>13364</v>
      </c>
      <c r="C8537" s="1">
        <v>7083882219</v>
      </c>
      <c r="D8537" s="1"/>
      <c r="E8537" s="1"/>
      <c r="F8537" s="1"/>
      <c r="G8537" s="1" t="s">
        <v>45</v>
      </c>
      <c r="H8537" s="1" t="s">
        <v>46</v>
      </c>
      <c r="I8537"/>
      <c r="J8537"/>
      <c r="K8537"/>
      <c r="L8537"/>
      <c r="M8537"/>
      <c r="N8537"/>
      <c r="O8537"/>
      <c r="Q8537" t="s">
        <v>25</v>
      </c>
      <c r="T8537" s="1" t="s">
        <v>318</v>
      </c>
      <c r="U8537" s="1" t="s">
        <v>319</v>
      </c>
      <c r="V8537" t="s">
        <v>29</v>
      </c>
      <c r="W8537"/>
      <c r="X8537" t="s">
        <v>30</v>
      </c>
    </row>
    <row r="8538" spans="2:24">
      <c r="B8538" s="2" t="s">
        <v>13365</v>
      </c>
      <c r="C8538" s="1">
        <v>9205110021</v>
      </c>
      <c r="D8538" s="1"/>
      <c r="E8538" s="1"/>
      <c r="F8538" s="1"/>
      <c r="G8538" s="1" t="s">
        <v>45</v>
      </c>
      <c r="H8538" s="1" t="s">
        <v>46</v>
      </c>
      <c r="I8538"/>
      <c r="J8538"/>
      <c r="K8538"/>
      <c r="L8538"/>
      <c r="M8538"/>
      <c r="N8538"/>
      <c r="O8538"/>
      <c r="Q8538" t="s">
        <v>25</v>
      </c>
      <c r="T8538" s="1" t="s">
        <v>423</v>
      </c>
      <c r="U8538" s="1" t="s">
        <v>28</v>
      </c>
      <c r="V8538" t="s">
        <v>29</v>
      </c>
      <c r="W8538"/>
      <c r="X8538" t="s">
        <v>30</v>
      </c>
    </row>
    <row r="8539" spans="2:24">
      <c r="B8539" s="2" t="s">
        <v>13366</v>
      </c>
      <c r="C8539" s="1">
        <v>9999760210</v>
      </c>
      <c r="D8539" s="1"/>
      <c r="E8539" s="1"/>
      <c r="F8539" s="1"/>
      <c r="G8539" s="1" t="s">
        <v>45</v>
      </c>
      <c r="H8539" s="1" t="s">
        <v>46</v>
      </c>
      <c r="I8539"/>
      <c r="J8539"/>
      <c r="K8539"/>
      <c r="L8539"/>
      <c r="M8539"/>
      <c r="N8539"/>
      <c r="O8539"/>
      <c r="Q8539" t="s">
        <v>25</v>
      </c>
      <c r="T8539" s="1" t="s">
        <v>232</v>
      </c>
      <c r="U8539" s="1" t="s">
        <v>78</v>
      </c>
      <c r="V8539" t="s">
        <v>29</v>
      </c>
      <c r="W8539"/>
      <c r="X8539" t="s">
        <v>30</v>
      </c>
    </row>
    <row r="8540" spans="2:24">
      <c r="B8540" s="2" t="s">
        <v>13367</v>
      </c>
      <c r="C8540" s="1">
        <v>9561639799</v>
      </c>
      <c r="D8540" s="1"/>
      <c r="E8540" s="1"/>
      <c r="F8540" s="1"/>
      <c r="G8540" s="1" t="s">
        <v>45</v>
      </c>
      <c r="H8540" s="1" t="s">
        <v>331</v>
      </c>
      <c r="I8540"/>
      <c r="J8540"/>
      <c r="K8540"/>
      <c r="L8540"/>
      <c r="M8540"/>
      <c r="N8540"/>
      <c r="O8540"/>
      <c r="Q8540" t="s">
        <v>25</v>
      </c>
      <c r="T8540" s="1" t="s">
        <v>211</v>
      </c>
      <c r="U8540" s="1" t="s">
        <v>33</v>
      </c>
      <c r="V8540" t="s">
        <v>29</v>
      </c>
      <c r="W8540"/>
      <c r="X8540" t="s">
        <v>30</v>
      </c>
    </row>
    <row r="8541" spans="2:24">
      <c r="B8541" s="2" t="s">
        <v>13368</v>
      </c>
      <c r="C8541" s="1">
        <v>8285077308</v>
      </c>
      <c r="D8541" s="1"/>
      <c r="E8541" s="1"/>
      <c r="F8541" s="1"/>
      <c r="G8541" s="1" t="s">
        <v>45</v>
      </c>
      <c r="H8541" s="1" t="s">
        <v>46</v>
      </c>
      <c r="I8541"/>
      <c r="J8541"/>
      <c r="K8541"/>
      <c r="L8541"/>
      <c r="M8541"/>
      <c r="N8541"/>
      <c r="O8541"/>
      <c r="Q8541" t="s">
        <v>25</v>
      </c>
      <c r="T8541" s="1" t="s">
        <v>301</v>
      </c>
      <c r="U8541" s="1" t="s">
        <v>53</v>
      </c>
      <c r="V8541" t="s">
        <v>29</v>
      </c>
      <c r="W8541"/>
      <c r="X8541" t="s">
        <v>30</v>
      </c>
    </row>
    <row r="8542" spans="2:24">
      <c r="B8542" s="2" t="s">
        <v>13369</v>
      </c>
      <c r="C8542" s="1">
        <v>9833365221</v>
      </c>
      <c r="D8542" s="1"/>
      <c r="E8542" s="1"/>
      <c r="F8542" s="1"/>
      <c r="G8542" s="1" t="s">
        <v>45</v>
      </c>
      <c r="H8542" s="1" t="s">
        <v>46</v>
      </c>
      <c r="I8542"/>
      <c r="J8542"/>
      <c r="K8542"/>
      <c r="L8542"/>
      <c r="M8542"/>
      <c r="N8542"/>
      <c r="O8542"/>
      <c r="Q8542" t="s">
        <v>25</v>
      </c>
      <c r="T8542" s="1" t="s">
        <v>211</v>
      </c>
      <c r="U8542" s="1" t="s">
        <v>33</v>
      </c>
      <c r="V8542" t="s">
        <v>29</v>
      </c>
      <c r="W8542"/>
      <c r="X8542" t="s">
        <v>30</v>
      </c>
    </row>
    <row r="8543" spans="2:24">
      <c r="B8543" s="2" t="s">
        <v>13370</v>
      </c>
      <c r="C8543" s="1">
        <v>9354193204</v>
      </c>
      <c r="D8543" s="1"/>
      <c r="E8543" s="1"/>
      <c r="F8543" s="1"/>
      <c r="G8543" s="1" t="s">
        <v>45</v>
      </c>
      <c r="H8543" s="1" t="s">
        <v>46</v>
      </c>
      <c r="I8543"/>
      <c r="J8543"/>
      <c r="K8543"/>
      <c r="L8543"/>
      <c r="M8543"/>
      <c r="N8543"/>
      <c r="O8543"/>
      <c r="Q8543" t="s">
        <v>25</v>
      </c>
      <c r="T8543" s="1" t="s">
        <v>594</v>
      </c>
      <c r="U8543" s="1" t="s">
        <v>53</v>
      </c>
      <c r="V8543" t="s">
        <v>29</v>
      </c>
      <c r="W8543"/>
      <c r="X8543" t="s">
        <v>30</v>
      </c>
    </row>
    <row r="8544" spans="2:24">
      <c r="B8544" s="2" t="s">
        <v>13371</v>
      </c>
      <c r="C8544" s="1">
        <v>8595987453</v>
      </c>
      <c r="D8544" s="1"/>
      <c r="E8544" s="1"/>
      <c r="F8544" s="1"/>
      <c r="G8544" s="1" t="s">
        <v>230</v>
      </c>
      <c r="H8544" s="1" t="s">
        <v>46</v>
      </c>
      <c r="I8544"/>
      <c r="J8544"/>
      <c r="K8544"/>
      <c r="L8544"/>
      <c r="M8544"/>
      <c r="N8544"/>
      <c r="O8544"/>
      <c r="Q8544" t="s">
        <v>25</v>
      </c>
      <c r="T8544" s="1" t="s">
        <v>594</v>
      </c>
      <c r="U8544" s="1" t="s">
        <v>53</v>
      </c>
      <c r="V8544" t="s">
        <v>29</v>
      </c>
      <c r="W8544"/>
      <c r="X8544" t="s">
        <v>30</v>
      </c>
    </row>
    <row r="8545" spans="2:24">
      <c r="B8545" s="2" t="s">
        <v>13372</v>
      </c>
      <c r="C8545" s="1">
        <v>9979148861</v>
      </c>
      <c r="D8545" s="1"/>
      <c r="E8545" s="1"/>
      <c r="F8545" s="1"/>
      <c r="G8545" s="1" t="s">
        <v>2644</v>
      </c>
      <c r="H8545" s="1" t="s">
        <v>331</v>
      </c>
      <c r="I8545"/>
      <c r="J8545"/>
      <c r="K8545"/>
      <c r="L8545"/>
      <c r="M8545"/>
      <c r="N8545"/>
      <c r="O8545"/>
      <c r="Q8545" t="s">
        <v>25</v>
      </c>
      <c r="T8545" s="1" t="s">
        <v>115</v>
      </c>
      <c r="U8545" s="1" t="s">
        <v>116</v>
      </c>
      <c r="V8545" t="s">
        <v>29</v>
      </c>
      <c r="W8545"/>
      <c r="X8545" t="s">
        <v>30</v>
      </c>
    </row>
    <row r="8546" spans="2:24">
      <c r="B8546" s="2" t="s">
        <v>13373</v>
      </c>
      <c r="C8546" s="1">
        <f>919888190529</f>
        <v>919888190529</v>
      </c>
      <c r="D8546" s="1"/>
      <c r="E8546" s="1"/>
      <c r="F8546" s="1"/>
      <c r="G8546" s="1" t="s">
        <v>45</v>
      </c>
      <c r="H8546" s="1" t="s">
        <v>46</v>
      </c>
      <c r="I8546"/>
      <c r="J8546"/>
      <c r="K8546"/>
      <c r="L8546"/>
      <c r="M8546"/>
      <c r="N8546"/>
      <c r="O8546"/>
      <c r="Q8546" t="s">
        <v>25</v>
      </c>
      <c r="T8546" s="1" t="s">
        <v>1171</v>
      </c>
      <c r="U8546" s="1" t="s">
        <v>90</v>
      </c>
      <c r="V8546" t="s">
        <v>29</v>
      </c>
      <c r="W8546"/>
      <c r="X8546" t="s">
        <v>30</v>
      </c>
    </row>
    <row r="8547" spans="2:24">
      <c r="B8547" s="2" t="s">
        <v>13374</v>
      </c>
      <c r="C8547" s="1">
        <f>919822588398</f>
        <v>919822588398</v>
      </c>
      <c r="D8547" s="1"/>
      <c r="E8547" s="1"/>
      <c r="F8547" s="1"/>
      <c r="G8547" s="1" t="s">
        <v>146</v>
      </c>
      <c r="H8547" s="1" t="s">
        <v>331</v>
      </c>
      <c r="I8547"/>
      <c r="J8547"/>
      <c r="K8547"/>
      <c r="L8547"/>
      <c r="M8547"/>
      <c r="N8547"/>
      <c r="O8547"/>
      <c r="Q8547" t="s">
        <v>25</v>
      </c>
      <c r="T8547" s="1" t="s">
        <v>1734</v>
      </c>
      <c r="U8547" s="1" t="s">
        <v>33</v>
      </c>
      <c r="V8547" t="s">
        <v>29</v>
      </c>
      <c r="W8547"/>
      <c r="X8547" t="s">
        <v>30</v>
      </c>
    </row>
    <row r="8548" spans="2:24">
      <c r="B8548" s="2" t="s">
        <v>13375</v>
      </c>
      <c r="C8548" s="1">
        <v>9820223360</v>
      </c>
      <c r="D8548" s="1"/>
      <c r="E8548" s="1"/>
      <c r="F8548" s="1"/>
      <c r="G8548" s="1" t="s">
        <v>1216</v>
      </c>
      <c r="H8548" s="1" t="s">
        <v>331</v>
      </c>
      <c r="I8548"/>
      <c r="J8548"/>
      <c r="K8548"/>
      <c r="L8548"/>
      <c r="M8548"/>
      <c r="N8548"/>
      <c r="O8548"/>
      <c r="Q8548" t="s">
        <v>25</v>
      </c>
      <c r="T8548" s="1" t="s">
        <v>457</v>
      </c>
      <c r="U8548" s="1" t="s">
        <v>33</v>
      </c>
      <c r="V8548" t="s">
        <v>29</v>
      </c>
      <c r="W8548"/>
      <c r="X8548" t="s">
        <v>30</v>
      </c>
    </row>
    <row r="8549" spans="2:24">
      <c r="B8549" s="2" t="s">
        <v>13376</v>
      </c>
      <c r="C8549" s="1">
        <v>7557298300</v>
      </c>
      <c r="D8549" s="1"/>
      <c r="E8549" s="1"/>
      <c r="F8549" s="1"/>
      <c r="G8549" s="1" t="s">
        <v>230</v>
      </c>
      <c r="H8549" s="1" t="s">
        <v>46</v>
      </c>
      <c r="I8549"/>
      <c r="J8549"/>
      <c r="K8549"/>
      <c r="L8549"/>
      <c r="M8549"/>
      <c r="N8549"/>
      <c r="O8549"/>
      <c r="Q8549" t="s">
        <v>25</v>
      </c>
      <c r="T8549" s="1" t="s">
        <v>86</v>
      </c>
      <c r="U8549" s="1" t="s">
        <v>43</v>
      </c>
      <c r="V8549" t="s">
        <v>29</v>
      </c>
      <c r="W8549"/>
      <c r="X8549" t="s">
        <v>30</v>
      </c>
    </row>
    <row r="8550" spans="2:24">
      <c r="B8550" s="2" t="s">
        <v>13377</v>
      </c>
      <c r="C8550" s="1">
        <v>8607686390</v>
      </c>
      <c r="D8550" s="1"/>
      <c r="E8550" s="1"/>
      <c r="F8550" s="1"/>
      <c r="G8550" s="1" t="s">
        <v>45</v>
      </c>
      <c r="H8550" s="1" t="s">
        <v>46</v>
      </c>
      <c r="I8550"/>
      <c r="J8550"/>
      <c r="K8550"/>
      <c r="L8550"/>
      <c r="M8550"/>
      <c r="N8550"/>
      <c r="O8550"/>
      <c r="Q8550" t="s">
        <v>25</v>
      </c>
      <c r="T8550" s="1" t="s">
        <v>1550</v>
      </c>
      <c r="U8550" s="1" t="s">
        <v>78</v>
      </c>
      <c r="V8550" t="s">
        <v>29</v>
      </c>
      <c r="W8550"/>
      <c r="X8550" t="s">
        <v>30</v>
      </c>
    </row>
    <row r="8551" spans="2:24">
      <c r="B8551" s="2" t="s">
        <v>13378</v>
      </c>
      <c r="C8551" s="1">
        <v>9410040193</v>
      </c>
      <c r="D8551" s="1"/>
      <c r="E8551" s="1"/>
      <c r="F8551" s="1"/>
      <c r="G8551" s="1" t="s">
        <v>45</v>
      </c>
      <c r="H8551" s="1" t="s">
        <v>46</v>
      </c>
      <c r="I8551"/>
      <c r="J8551"/>
      <c r="K8551"/>
      <c r="L8551"/>
      <c r="M8551"/>
      <c r="N8551"/>
      <c r="O8551"/>
      <c r="Q8551" t="s">
        <v>25</v>
      </c>
      <c r="T8551" s="1" t="s">
        <v>84</v>
      </c>
      <c r="U8551" s="1" t="s">
        <v>53</v>
      </c>
      <c r="V8551" t="s">
        <v>29</v>
      </c>
      <c r="W8551"/>
      <c r="X8551" t="s">
        <v>30</v>
      </c>
    </row>
    <row r="8552" spans="2:24">
      <c r="B8552" s="2" t="s">
        <v>13379</v>
      </c>
      <c r="C8552" s="1">
        <f>919361124273</f>
        <v>919361124273</v>
      </c>
      <c r="D8552" s="1"/>
      <c r="E8552" s="1"/>
      <c r="F8552" s="1"/>
      <c r="G8552" s="1" t="s">
        <v>45</v>
      </c>
      <c r="H8552" s="1" t="s">
        <v>57</v>
      </c>
      <c r="I8552"/>
      <c r="J8552"/>
      <c r="K8552"/>
      <c r="L8552"/>
      <c r="M8552"/>
      <c r="N8552"/>
      <c r="O8552"/>
      <c r="Q8552" t="s">
        <v>25</v>
      </c>
      <c r="T8552" s="1" t="s">
        <v>2310</v>
      </c>
      <c r="U8552" s="1" t="s">
        <v>179</v>
      </c>
      <c r="V8552" t="s">
        <v>29</v>
      </c>
      <c r="W8552"/>
      <c r="X8552" t="s">
        <v>30</v>
      </c>
    </row>
    <row r="8553" spans="2:24">
      <c r="B8553" s="2" t="s">
        <v>13380</v>
      </c>
      <c r="C8553" s="1">
        <v>9891620008</v>
      </c>
      <c r="D8553" s="1"/>
      <c r="E8553" s="1"/>
      <c r="F8553" s="1"/>
      <c r="G8553" s="1" t="s">
        <v>1216</v>
      </c>
      <c r="H8553" s="1" t="s">
        <v>231</v>
      </c>
      <c r="I8553"/>
      <c r="J8553"/>
      <c r="K8553"/>
      <c r="L8553"/>
      <c r="M8553"/>
      <c r="N8553"/>
      <c r="O8553"/>
      <c r="Q8553" t="s">
        <v>25</v>
      </c>
      <c r="T8553" s="1" t="s">
        <v>73</v>
      </c>
      <c r="U8553" s="1" t="s">
        <v>53</v>
      </c>
      <c r="V8553" t="s">
        <v>29</v>
      </c>
      <c r="W8553"/>
      <c r="X8553" t="s">
        <v>30</v>
      </c>
    </row>
    <row r="8554" spans="2:24">
      <c r="B8554" s="2" t="s">
        <v>13381</v>
      </c>
      <c r="C8554" s="1">
        <v>9996445777</v>
      </c>
      <c r="D8554" s="1"/>
      <c r="E8554" s="1"/>
      <c r="F8554" s="1"/>
      <c r="G8554" s="1" t="s">
        <v>45</v>
      </c>
      <c r="H8554" s="1" t="s">
        <v>46</v>
      </c>
      <c r="I8554"/>
      <c r="J8554"/>
      <c r="K8554"/>
      <c r="L8554"/>
      <c r="M8554"/>
      <c r="N8554"/>
      <c r="O8554"/>
      <c r="Q8554" t="s">
        <v>25</v>
      </c>
      <c r="T8554" s="1" t="s">
        <v>758</v>
      </c>
      <c r="U8554" s="1" t="s">
        <v>78</v>
      </c>
      <c r="V8554" t="s">
        <v>29</v>
      </c>
      <c r="W8554"/>
      <c r="X8554" t="s">
        <v>30</v>
      </c>
    </row>
    <row r="8555" spans="2:24">
      <c r="B8555" s="2" t="s">
        <v>13382</v>
      </c>
      <c r="C8555" s="1">
        <v>9588022806</v>
      </c>
      <c r="D8555" s="1"/>
      <c r="E8555" s="1"/>
      <c r="F8555" s="1"/>
      <c r="G8555" s="1" t="s">
        <v>45</v>
      </c>
      <c r="H8555" s="1" t="s">
        <v>46</v>
      </c>
      <c r="I8555"/>
      <c r="J8555"/>
      <c r="K8555"/>
      <c r="L8555"/>
      <c r="M8555"/>
      <c r="N8555"/>
      <c r="O8555"/>
      <c r="Q8555" t="s">
        <v>25</v>
      </c>
      <c r="T8555" s="1" t="s">
        <v>825</v>
      </c>
      <c r="U8555" s="1" t="s">
        <v>43</v>
      </c>
      <c r="V8555" t="s">
        <v>29</v>
      </c>
      <c r="W8555"/>
      <c r="X8555" t="s">
        <v>30</v>
      </c>
    </row>
    <row r="8556" spans="2:24">
      <c r="B8556" s="2" t="s">
        <v>13383</v>
      </c>
      <c r="C8556" s="1">
        <v>9366610151</v>
      </c>
      <c r="D8556" s="1"/>
      <c r="E8556" s="1"/>
      <c r="F8556" s="1"/>
      <c r="G8556" s="1" t="s">
        <v>45</v>
      </c>
      <c r="H8556" s="1" t="s">
        <v>57</v>
      </c>
      <c r="I8556"/>
      <c r="J8556"/>
      <c r="K8556"/>
      <c r="L8556"/>
      <c r="M8556"/>
      <c r="N8556"/>
      <c r="O8556"/>
      <c r="Q8556" t="s">
        <v>25</v>
      </c>
      <c r="T8556" s="1" t="s">
        <v>784</v>
      </c>
      <c r="U8556" s="1" t="s">
        <v>179</v>
      </c>
      <c r="V8556" t="s">
        <v>29</v>
      </c>
      <c r="W8556"/>
      <c r="X8556" t="s">
        <v>30</v>
      </c>
    </row>
    <row r="8557" spans="2:24">
      <c r="B8557" s="2" t="s">
        <v>13384</v>
      </c>
      <c r="C8557" s="1">
        <v>9223181408</v>
      </c>
      <c r="D8557" s="1"/>
      <c r="E8557" s="1"/>
      <c r="F8557" s="1"/>
      <c r="G8557" s="1" t="s">
        <v>45</v>
      </c>
      <c r="H8557" s="1" t="s">
        <v>46</v>
      </c>
      <c r="I8557"/>
      <c r="J8557"/>
      <c r="K8557"/>
      <c r="L8557"/>
      <c r="M8557"/>
      <c r="N8557"/>
      <c r="O8557"/>
      <c r="Q8557" t="s">
        <v>25</v>
      </c>
      <c r="T8557" s="1" t="s">
        <v>211</v>
      </c>
      <c r="U8557" s="1" t="s">
        <v>33</v>
      </c>
      <c r="V8557" t="s">
        <v>29</v>
      </c>
      <c r="W8557"/>
      <c r="X8557" t="s">
        <v>30</v>
      </c>
    </row>
    <row r="8558" spans="2:24">
      <c r="B8558" s="2" t="s">
        <v>13385</v>
      </c>
      <c r="C8558" s="1">
        <f>919354771567</f>
        <v>919354771567</v>
      </c>
      <c r="D8558" s="1"/>
      <c r="E8558" s="1"/>
      <c r="F8558" s="1"/>
      <c r="G8558" s="1" t="s">
        <v>56</v>
      </c>
      <c r="H8558" s="1" t="s">
        <v>46</v>
      </c>
      <c r="I8558"/>
      <c r="J8558"/>
      <c r="K8558"/>
      <c r="L8558"/>
      <c r="M8558"/>
      <c r="N8558"/>
      <c r="O8558"/>
      <c r="Q8558" t="s">
        <v>25</v>
      </c>
      <c r="T8558" s="1" t="s">
        <v>73</v>
      </c>
      <c r="U8558" s="1" t="s">
        <v>53</v>
      </c>
      <c r="V8558" t="s">
        <v>29</v>
      </c>
      <c r="W8558"/>
      <c r="X8558" t="s">
        <v>30</v>
      </c>
    </row>
    <row r="8559" spans="2:24">
      <c r="B8559" s="2" t="s">
        <v>13386</v>
      </c>
      <c r="C8559" s="1">
        <f>919749605087</f>
        <v>919749605087</v>
      </c>
      <c r="D8559" s="1"/>
      <c r="E8559" s="1"/>
      <c r="F8559" s="1"/>
      <c r="G8559" s="1" t="s">
        <v>45</v>
      </c>
      <c r="H8559" s="1" t="s">
        <v>46</v>
      </c>
      <c r="I8559"/>
      <c r="J8559"/>
      <c r="K8559"/>
      <c r="L8559"/>
      <c r="M8559"/>
      <c r="N8559"/>
      <c r="O8559"/>
      <c r="Q8559" t="s">
        <v>25</v>
      </c>
      <c r="T8559" s="1" t="s">
        <v>4620</v>
      </c>
      <c r="U8559" s="1" t="s">
        <v>70</v>
      </c>
      <c r="V8559" t="s">
        <v>29</v>
      </c>
      <c r="W8559"/>
      <c r="X8559" t="s">
        <v>30</v>
      </c>
    </row>
    <row r="8560" spans="2:24">
      <c r="B8560" s="2" t="s">
        <v>13387</v>
      </c>
      <c r="C8560" s="1">
        <v>8306321056</v>
      </c>
      <c r="D8560" s="1"/>
      <c r="E8560" s="1"/>
      <c r="F8560" s="1"/>
      <c r="G8560" s="1" t="s">
        <v>230</v>
      </c>
      <c r="H8560" s="1" t="s">
        <v>46</v>
      </c>
      <c r="I8560"/>
      <c r="J8560"/>
      <c r="K8560"/>
      <c r="L8560"/>
      <c r="M8560"/>
      <c r="N8560"/>
      <c r="O8560"/>
      <c r="Q8560" t="s">
        <v>25</v>
      </c>
      <c r="T8560" s="1" t="s">
        <v>128</v>
      </c>
      <c r="U8560" s="1" t="s">
        <v>43</v>
      </c>
      <c r="V8560" t="s">
        <v>29</v>
      </c>
      <c r="W8560"/>
      <c r="X8560" t="s">
        <v>30</v>
      </c>
    </row>
    <row r="8561" spans="2:24">
      <c r="B8561" s="2" t="s">
        <v>13388</v>
      </c>
      <c r="C8561" s="1">
        <v>8054543000</v>
      </c>
      <c r="D8561" s="1"/>
      <c r="E8561" s="1"/>
      <c r="F8561" s="1"/>
      <c r="G8561" s="1" t="s">
        <v>915</v>
      </c>
      <c r="H8561" s="1" t="s">
        <v>46</v>
      </c>
      <c r="I8561"/>
      <c r="J8561"/>
      <c r="K8561"/>
      <c r="L8561"/>
      <c r="M8561"/>
      <c r="N8561"/>
      <c r="O8561"/>
      <c r="Q8561" t="s">
        <v>25</v>
      </c>
      <c r="T8561" s="1" t="s">
        <v>719</v>
      </c>
      <c r="U8561" s="1" t="s">
        <v>90</v>
      </c>
      <c r="V8561" t="s">
        <v>29</v>
      </c>
      <c r="W8561"/>
      <c r="X8561" t="s">
        <v>30</v>
      </c>
    </row>
    <row r="8562" spans="2:24">
      <c r="B8562" s="2" t="s">
        <v>13389</v>
      </c>
      <c r="C8562" s="1">
        <v>9842299372</v>
      </c>
      <c r="D8562" s="1"/>
      <c r="E8562" s="1"/>
      <c r="F8562" s="1"/>
      <c r="G8562" s="1" t="s">
        <v>45</v>
      </c>
      <c r="H8562" s="1" t="s">
        <v>57</v>
      </c>
      <c r="I8562"/>
      <c r="J8562"/>
      <c r="K8562"/>
      <c r="L8562"/>
      <c r="M8562"/>
      <c r="N8562"/>
      <c r="O8562"/>
      <c r="Q8562" t="s">
        <v>25</v>
      </c>
      <c r="T8562" s="1" t="s">
        <v>3865</v>
      </c>
      <c r="U8562" s="1" t="s">
        <v>179</v>
      </c>
      <c r="V8562" t="s">
        <v>29</v>
      </c>
      <c r="W8562"/>
      <c r="X8562" t="s">
        <v>30</v>
      </c>
    </row>
    <row r="8563" spans="2:24">
      <c r="B8563" s="2" t="s">
        <v>13390</v>
      </c>
      <c r="C8563" s="1">
        <v>8755075812</v>
      </c>
      <c r="D8563" s="1"/>
      <c r="E8563" s="1"/>
      <c r="F8563" s="1"/>
      <c r="G8563" s="1" t="s">
        <v>45</v>
      </c>
      <c r="H8563" s="1" t="s">
        <v>46</v>
      </c>
      <c r="I8563"/>
      <c r="J8563"/>
      <c r="K8563"/>
      <c r="L8563"/>
      <c r="M8563"/>
      <c r="N8563"/>
      <c r="O8563"/>
      <c r="Q8563" t="s">
        <v>25</v>
      </c>
      <c r="T8563" s="1" t="s">
        <v>1191</v>
      </c>
      <c r="U8563" s="1" t="s">
        <v>289</v>
      </c>
      <c r="V8563" t="s">
        <v>29</v>
      </c>
      <c r="W8563"/>
      <c r="X8563" t="s">
        <v>30</v>
      </c>
    </row>
    <row r="8564" spans="2:24">
      <c r="B8564" s="2" t="s">
        <v>13391</v>
      </c>
      <c r="C8564" s="1">
        <v>9253749944</v>
      </c>
      <c r="D8564" s="1"/>
      <c r="E8564" s="1"/>
      <c r="F8564" s="1"/>
      <c r="G8564" s="1" t="s">
        <v>731</v>
      </c>
      <c r="H8564" s="1" t="s">
        <v>46</v>
      </c>
      <c r="I8564"/>
      <c r="J8564"/>
      <c r="K8564"/>
      <c r="L8564"/>
      <c r="M8564"/>
      <c r="N8564"/>
      <c r="O8564"/>
      <c r="Q8564" t="s">
        <v>25</v>
      </c>
      <c r="T8564" s="1" t="s">
        <v>374</v>
      </c>
      <c r="U8564" s="1" t="s">
        <v>78</v>
      </c>
      <c r="V8564" t="s">
        <v>29</v>
      </c>
      <c r="W8564"/>
      <c r="X8564" t="s">
        <v>30</v>
      </c>
    </row>
    <row r="8565" spans="2:24">
      <c r="B8565" s="2" t="s">
        <v>13392</v>
      </c>
      <c r="C8565" s="1">
        <v>9814900930</v>
      </c>
      <c r="D8565" s="1"/>
      <c r="E8565" s="1"/>
      <c r="F8565" s="1"/>
      <c r="G8565" s="1" t="s">
        <v>1216</v>
      </c>
      <c r="H8565" s="1" t="s">
        <v>46</v>
      </c>
      <c r="I8565"/>
      <c r="J8565"/>
      <c r="K8565"/>
      <c r="L8565"/>
      <c r="M8565"/>
      <c r="N8565"/>
      <c r="O8565"/>
      <c r="Q8565" t="s">
        <v>25</v>
      </c>
      <c r="T8565" s="1" t="s">
        <v>719</v>
      </c>
      <c r="U8565" s="1" t="s">
        <v>90</v>
      </c>
      <c r="V8565" t="s">
        <v>29</v>
      </c>
      <c r="W8565"/>
      <c r="X8565" t="s">
        <v>30</v>
      </c>
    </row>
    <row r="8566" spans="2:24">
      <c r="B8566" s="2" t="s">
        <v>13393</v>
      </c>
      <c r="C8566" s="1">
        <v>9989214214</v>
      </c>
      <c r="D8566" s="1"/>
      <c r="E8566" s="1"/>
      <c r="F8566" s="1"/>
      <c r="G8566" s="1" t="s">
        <v>45</v>
      </c>
      <c r="H8566" s="1" t="s">
        <v>57</v>
      </c>
      <c r="I8566"/>
      <c r="J8566"/>
      <c r="K8566"/>
      <c r="L8566"/>
      <c r="M8566"/>
      <c r="N8566"/>
      <c r="O8566"/>
      <c r="Q8566" t="s">
        <v>25</v>
      </c>
      <c r="T8566" s="1" t="s">
        <v>2052</v>
      </c>
      <c r="U8566" s="1" t="s">
        <v>185</v>
      </c>
      <c r="V8566" t="s">
        <v>29</v>
      </c>
      <c r="W8566"/>
      <c r="X8566" t="s">
        <v>30</v>
      </c>
    </row>
    <row r="8567" spans="2:24">
      <c r="B8567" s="2" t="s">
        <v>13394</v>
      </c>
      <c r="C8567" s="1">
        <f>918186070788</f>
        <v>918186070788</v>
      </c>
      <c r="D8567" s="1"/>
      <c r="E8567" s="1"/>
      <c r="F8567" s="1"/>
      <c r="G8567" s="1" t="s">
        <v>2644</v>
      </c>
      <c r="H8567" s="1" t="s">
        <v>57</v>
      </c>
      <c r="I8567"/>
      <c r="J8567"/>
      <c r="K8567"/>
      <c r="L8567"/>
      <c r="M8567"/>
      <c r="N8567"/>
      <c r="O8567"/>
      <c r="Q8567" t="s">
        <v>25</v>
      </c>
      <c r="T8567" s="1" t="s">
        <v>184</v>
      </c>
      <c r="U8567" s="1" t="s">
        <v>185</v>
      </c>
      <c r="V8567" t="s">
        <v>29</v>
      </c>
      <c r="W8567"/>
      <c r="X8567" t="s">
        <v>30</v>
      </c>
    </row>
    <row r="8568" spans="2:24">
      <c r="B8568" s="2" t="s">
        <v>13395</v>
      </c>
      <c r="C8568" s="1">
        <v>9713838186</v>
      </c>
      <c r="D8568" s="1"/>
      <c r="E8568" s="1"/>
      <c r="F8568" s="1"/>
      <c r="G8568" s="1" t="s">
        <v>45</v>
      </c>
      <c r="H8568" s="1" t="s">
        <v>46</v>
      </c>
      <c r="I8568"/>
      <c r="J8568"/>
      <c r="K8568"/>
      <c r="L8568"/>
      <c r="M8568"/>
      <c r="N8568"/>
      <c r="O8568"/>
      <c r="Q8568" t="s">
        <v>25</v>
      </c>
      <c r="T8568" s="1" t="s">
        <v>110</v>
      </c>
      <c r="U8568" s="1" t="s">
        <v>105</v>
      </c>
      <c r="V8568" t="s">
        <v>29</v>
      </c>
      <c r="W8568"/>
      <c r="X8568" t="s">
        <v>30</v>
      </c>
    </row>
    <row r="8569" spans="2:24">
      <c r="B8569" s="2" t="s">
        <v>13396</v>
      </c>
      <c r="C8569" s="1">
        <v>9582220622</v>
      </c>
      <c r="D8569" s="1"/>
      <c r="E8569" s="1"/>
      <c r="F8569" s="1"/>
      <c r="G8569" s="1" t="s">
        <v>230</v>
      </c>
      <c r="H8569" s="1" t="s">
        <v>57</v>
      </c>
      <c r="I8569"/>
      <c r="J8569"/>
      <c r="K8569"/>
      <c r="L8569"/>
      <c r="M8569"/>
      <c r="N8569"/>
      <c r="O8569"/>
      <c r="Q8569" t="s">
        <v>25</v>
      </c>
      <c r="T8569" s="1" t="s">
        <v>232</v>
      </c>
      <c r="U8569" s="1" t="s">
        <v>78</v>
      </c>
      <c r="V8569" t="s">
        <v>29</v>
      </c>
      <c r="W8569"/>
      <c r="X8569" t="s">
        <v>30</v>
      </c>
    </row>
    <row r="8570" spans="2:24">
      <c r="B8570" s="2" t="s">
        <v>13397</v>
      </c>
      <c r="C8570" s="1">
        <f>919600941941</f>
        <v>919600941941</v>
      </c>
      <c r="D8570" s="1"/>
      <c r="E8570" s="1"/>
      <c r="F8570" s="1"/>
      <c r="G8570" s="1" t="s">
        <v>146</v>
      </c>
      <c r="H8570" s="1" t="s">
        <v>331</v>
      </c>
      <c r="I8570"/>
      <c r="J8570"/>
      <c r="K8570"/>
      <c r="L8570"/>
      <c r="M8570"/>
      <c r="N8570"/>
      <c r="O8570"/>
      <c r="Q8570" t="s">
        <v>25</v>
      </c>
      <c r="T8570" s="1" t="s">
        <v>13398</v>
      </c>
      <c r="U8570" s="1" t="s">
        <v>179</v>
      </c>
      <c r="V8570" t="s">
        <v>29</v>
      </c>
      <c r="W8570"/>
      <c r="X8570" t="s">
        <v>30</v>
      </c>
    </row>
    <row r="8571" spans="2:24">
      <c r="B8571" s="2" t="s">
        <v>13399</v>
      </c>
      <c r="C8571" s="1">
        <v>6383884320</v>
      </c>
      <c r="D8571" s="1"/>
      <c r="E8571" s="1"/>
      <c r="F8571" s="1"/>
      <c r="G8571" s="1" t="s">
        <v>45</v>
      </c>
      <c r="H8571" s="1" t="s">
        <v>57</v>
      </c>
      <c r="I8571"/>
      <c r="J8571"/>
      <c r="K8571"/>
      <c r="L8571"/>
      <c r="M8571"/>
      <c r="N8571"/>
      <c r="O8571"/>
      <c r="Q8571" t="s">
        <v>25</v>
      </c>
      <c r="T8571" s="1" t="s">
        <v>258</v>
      </c>
      <c r="U8571" s="1" t="s">
        <v>179</v>
      </c>
      <c r="V8571" t="s">
        <v>29</v>
      </c>
      <c r="W8571"/>
      <c r="X8571" t="s">
        <v>30</v>
      </c>
    </row>
    <row r="8572" spans="2:24">
      <c r="B8572" s="2" t="s">
        <v>13400</v>
      </c>
      <c r="C8572" s="1">
        <v>9041333827</v>
      </c>
      <c r="D8572" s="1"/>
      <c r="E8572" s="1"/>
      <c r="F8572" s="1"/>
      <c r="G8572" s="1" t="s">
        <v>230</v>
      </c>
      <c r="H8572" s="1" t="s">
        <v>46</v>
      </c>
      <c r="I8572"/>
      <c r="J8572"/>
      <c r="K8572"/>
      <c r="L8572"/>
      <c r="M8572"/>
      <c r="N8572"/>
      <c r="O8572"/>
      <c r="Q8572" t="s">
        <v>25</v>
      </c>
      <c r="T8572" s="1" t="s">
        <v>321</v>
      </c>
      <c r="U8572" s="1" t="s">
        <v>90</v>
      </c>
      <c r="V8572" t="s">
        <v>29</v>
      </c>
      <c r="W8572"/>
      <c r="X8572" t="s">
        <v>30</v>
      </c>
    </row>
    <row r="8573" spans="2:24">
      <c r="B8573" s="2" t="s">
        <v>13401</v>
      </c>
      <c r="C8573" s="1">
        <v>9646707171</v>
      </c>
      <c r="D8573" s="1"/>
      <c r="E8573" s="1"/>
      <c r="F8573" s="1"/>
      <c r="G8573" s="1" t="s">
        <v>230</v>
      </c>
      <c r="H8573" s="1" t="s">
        <v>46</v>
      </c>
      <c r="I8573"/>
      <c r="J8573"/>
      <c r="K8573"/>
      <c r="L8573"/>
      <c r="M8573"/>
      <c r="N8573"/>
      <c r="O8573"/>
      <c r="Q8573" t="s">
        <v>25</v>
      </c>
      <c r="T8573" s="1" t="s">
        <v>155</v>
      </c>
      <c r="U8573" s="1" t="s">
        <v>90</v>
      </c>
      <c r="V8573" t="s">
        <v>29</v>
      </c>
      <c r="W8573"/>
      <c r="X8573" t="s">
        <v>30</v>
      </c>
    </row>
    <row r="8574" spans="2:24">
      <c r="B8574" s="2" t="s">
        <v>13402</v>
      </c>
      <c r="C8574" s="1">
        <v>9958366990</v>
      </c>
      <c r="D8574" s="1"/>
      <c r="E8574" s="1"/>
      <c r="F8574" s="1"/>
      <c r="G8574" s="1" t="s">
        <v>230</v>
      </c>
      <c r="H8574" s="1" t="s">
        <v>231</v>
      </c>
      <c r="I8574"/>
      <c r="J8574"/>
      <c r="K8574"/>
      <c r="L8574"/>
      <c r="M8574"/>
      <c r="N8574"/>
      <c r="O8574"/>
      <c r="Q8574" t="s">
        <v>25</v>
      </c>
      <c r="T8574" s="1" t="s">
        <v>423</v>
      </c>
      <c r="U8574" s="1" t="s">
        <v>28</v>
      </c>
      <c r="V8574" t="s">
        <v>29</v>
      </c>
      <c r="W8574"/>
      <c r="X8574" t="s">
        <v>30</v>
      </c>
    </row>
    <row r="8575" spans="2:24">
      <c r="B8575" s="2" t="s">
        <v>13403</v>
      </c>
      <c r="C8575" s="1">
        <f>918310787546</f>
        <v>918310787546</v>
      </c>
      <c r="D8575" s="1"/>
      <c r="E8575" s="1"/>
      <c r="F8575" s="1"/>
      <c r="G8575" s="1" t="s">
        <v>2849</v>
      </c>
      <c r="H8575" s="1" t="s">
        <v>331</v>
      </c>
      <c r="I8575"/>
      <c r="J8575"/>
      <c r="K8575"/>
      <c r="L8575"/>
      <c r="M8575"/>
      <c r="N8575"/>
      <c r="O8575"/>
      <c r="Q8575" t="s">
        <v>25</v>
      </c>
      <c r="T8575" s="1" t="s">
        <v>3535</v>
      </c>
      <c r="U8575" s="1" t="s">
        <v>102</v>
      </c>
      <c r="V8575" t="s">
        <v>29</v>
      </c>
      <c r="W8575"/>
      <c r="X8575" t="s">
        <v>30</v>
      </c>
    </row>
    <row r="8576" spans="2:24">
      <c r="B8576" s="2" t="s">
        <v>13404</v>
      </c>
      <c r="C8576" s="1">
        <v>9999882600</v>
      </c>
      <c r="D8576" s="1"/>
      <c r="E8576" s="1"/>
      <c r="F8576" s="1"/>
      <c r="G8576" s="1" t="s">
        <v>230</v>
      </c>
      <c r="H8576" s="1" t="s">
        <v>46</v>
      </c>
      <c r="I8576"/>
      <c r="J8576"/>
      <c r="K8576"/>
      <c r="L8576"/>
      <c r="M8576"/>
      <c r="N8576"/>
      <c r="O8576"/>
      <c r="Q8576" t="s">
        <v>25</v>
      </c>
      <c r="T8576" s="1" t="s">
        <v>594</v>
      </c>
      <c r="U8576" s="1" t="s">
        <v>53</v>
      </c>
      <c r="V8576" t="s">
        <v>29</v>
      </c>
      <c r="W8576"/>
      <c r="X8576" t="s">
        <v>30</v>
      </c>
    </row>
    <row r="8577" spans="2:24">
      <c r="B8577" s="2" t="s">
        <v>13405</v>
      </c>
      <c r="C8577" s="1">
        <v>9999460724</v>
      </c>
      <c r="D8577" s="1"/>
      <c r="E8577" s="1"/>
      <c r="F8577" s="1"/>
      <c r="G8577" s="1" t="s">
        <v>45</v>
      </c>
      <c r="H8577" s="1" t="s">
        <v>46</v>
      </c>
      <c r="I8577"/>
      <c r="J8577"/>
      <c r="K8577"/>
      <c r="L8577"/>
      <c r="M8577"/>
      <c r="N8577"/>
      <c r="O8577"/>
      <c r="Q8577" t="s">
        <v>25</v>
      </c>
      <c r="T8577" s="1" t="s">
        <v>356</v>
      </c>
      <c r="U8577" s="1" t="s">
        <v>78</v>
      </c>
      <c r="V8577" t="s">
        <v>29</v>
      </c>
      <c r="W8577"/>
      <c r="X8577" t="s">
        <v>30</v>
      </c>
    </row>
    <row r="8578" spans="2:24">
      <c r="B8578" s="2" t="s">
        <v>13406</v>
      </c>
      <c r="C8578" s="1">
        <v>9888861115</v>
      </c>
      <c r="D8578" s="1"/>
      <c r="E8578" s="1"/>
      <c r="F8578" s="1"/>
      <c r="G8578" s="1" t="s">
        <v>915</v>
      </c>
      <c r="H8578" s="1" t="s">
        <v>46</v>
      </c>
      <c r="I8578"/>
      <c r="J8578"/>
      <c r="K8578"/>
      <c r="L8578"/>
      <c r="M8578"/>
      <c r="N8578"/>
      <c r="O8578"/>
      <c r="Q8578" t="s">
        <v>25</v>
      </c>
      <c r="T8578" s="1" t="s">
        <v>678</v>
      </c>
      <c r="U8578" s="1" t="s">
        <v>90</v>
      </c>
      <c r="V8578" t="s">
        <v>29</v>
      </c>
      <c r="W8578"/>
      <c r="X8578" t="s">
        <v>30</v>
      </c>
    </row>
    <row r="8579" spans="2:24">
      <c r="B8579" s="2" t="s">
        <v>13407</v>
      </c>
      <c r="C8579" s="1">
        <v>9879358318</v>
      </c>
      <c r="D8579" s="1"/>
      <c r="E8579" s="1"/>
      <c r="F8579" s="1"/>
      <c r="G8579" s="1" t="s">
        <v>146</v>
      </c>
      <c r="H8579" s="1" t="s">
        <v>247</v>
      </c>
      <c r="I8579"/>
      <c r="J8579"/>
      <c r="K8579"/>
      <c r="L8579"/>
      <c r="M8579"/>
      <c r="N8579"/>
      <c r="O8579"/>
      <c r="Q8579" t="s">
        <v>25</v>
      </c>
      <c r="T8579" s="1" t="s">
        <v>118</v>
      </c>
      <c r="U8579" s="1" t="s">
        <v>116</v>
      </c>
      <c r="V8579" t="s">
        <v>29</v>
      </c>
      <c r="W8579"/>
      <c r="X8579" t="s">
        <v>30</v>
      </c>
    </row>
    <row r="8580" spans="2:24">
      <c r="B8580" s="2" t="s">
        <v>13408</v>
      </c>
      <c r="C8580" s="1">
        <v>9624339303</v>
      </c>
      <c r="D8580" s="1"/>
      <c r="E8580" s="1"/>
      <c r="F8580" s="1"/>
      <c r="G8580" s="1" t="s">
        <v>1216</v>
      </c>
      <c r="H8580" s="1" t="s">
        <v>46</v>
      </c>
      <c r="I8580"/>
      <c r="J8580"/>
      <c r="K8580"/>
      <c r="L8580"/>
      <c r="M8580"/>
      <c r="N8580"/>
      <c r="O8580"/>
      <c r="Q8580" t="s">
        <v>25</v>
      </c>
      <c r="T8580" s="1" t="s">
        <v>13409</v>
      </c>
      <c r="U8580" s="1" t="s">
        <v>116</v>
      </c>
      <c r="V8580" t="s">
        <v>29</v>
      </c>
      <c r="W8580"/>
      <c r="X8580" t="s">
        <v>30</v>
      </c>
    </row>
    <row r="8581" spans="2:24">
      <c r="B8581" s="2" t="s">
        <v>13410</v>
      </c>
      <c r="C8581" s="1">
        <v>9873944295</v>
      </c>
      <c r="D8581" s="1"/>
      <c r="E8581" s="1"/>
      <c r="F8581" s="1"/>
      <c r="G8581" s="1" t="s">
        <v>230</v>
      </c>
      <c r="H8581" s="1" t="s">
        <v>46</v>
      </c>
      <c r="I8581"/>
      <c r="J8581"/>
      <c r="K8581"/>
      <c r="L8581"/>
      <c r="M8581"/>
      <c r="N8581"/>
      <c r="O8581"/>
      <c r="Q8581" t="s">
        <v>25</v>
      </c>
      <c r="T8581" s="1" t="s">
        <v>374</v>
      </c>
      <c r="U8581" s="1" t="s">
        <v>78</v>
      </c>
      <c r="V8581" t="s">
        <v>29</v>
      </c>
      <c r="W8581"/>
      <c r="X8581" t="s">
        <v>30</v>
      </c>
    </row>
    <row r="8582" spans="2:24">
      <c r="B8582" s="2" t="s">
        <v>13411</v>
      </c>
      <c r="C8582" s="1">
        <v>8928751543</v>
      </c>
      <c r="D8582" s="1"/>
      <c r="E8582" s="1"/>
      <c r="F8582" s="1"/>
      <c r="G8582" s="1" t="s">
        <v>45</v>
      </c>
      <c r="H8582" s="1" t="s">
        <v>46</v>
      </c>
      <c r="I8582"/>
      <c r="J8582"/>
      <c r="K8582"/>
      <c r="L8582"/>
      <c r="M8582"/>
      <c r="N8582"/>
      <c r="O8582"/>
      <c r="Q8582" t="s">
        <v>25</v>
      </c>
      <c r="T8582" s="1" t="s">
        <v>211</v>
      </c>
      <c r="U8582" s="1" t="s">
        <v>33</v>
      </c>
      <c r="V8582" t="s">
        <v>29</v>
      </c>
      <c r="W8582"/>
      <c r="X8582" t="s">
        <v>30</v>
      </c>
    </row>
    <row r="8583" spans="2:24">
      <c r="B8583" s="2" t="s">
        <v>13412</v>
      </c>
      <c r="C8583" s="1">
        <v>8852056751</v>
      </c>
      <c r="D8583" s="1"/>
      <c r="E8583" s="1"/>
      <c r="F8583" s="1"/>
      <c r="G8583" s="1" t="s">
        <v>915</v>
      </c>
      <c r="H8583" s="1" t="s">
        <v>46</v>
      </c>
      <c r="I8583"/>
      <c r="J8583"/>
      <c r="K8583"/>
      <c r="L8583"/>
      <c r="M8583"/>
      <c r="N8583"/>
      <c r="O8583"/>
      <c r="Q8583" t="s">
        <v>25</v>
      </c>
      <c r="T8583" s="1" t="s">
        <v>313</v>
      </c>
      <c r="U8583" s="1" t="s">
        <v>43</v>
      </c>
      <c r="V8583" t="s">
        <v>29</v>
      </c>
      <c r="W8583"/>
      <c r="X8583" t="s">
        <v>30</v>
      </c>
    </row>
    <row r="8584" spans="2:24">
      <c r="B8584" s="2" t="s">
        <v>13413</v>
      </c>
      <c r="C8584" s="1">
        <v>9871839999</v>
      </c>
      <c r="D8584" s="1"/>
      <c r="E8584" s="1"/>
      <c r="F8584" s="1"/>
      <c r="G8584" s="1" t="s">
        <v>915</v>
      </c>
      <c r="H8584" s="1" t="s">
        <v>46</v>
      </c>
      <c r="I8584"/>
      <c r="J8584"/>
      <c r="K8584"/>
      <c r="L8584"/>
      <c r="M8584"/>
      <c r="N8584"/>
      <c r="O8584"/>
      <c r="Q8584" t="s">
        <v>25</v>
      </c>
      <c r="T8584" s="1" t="s">
        <v>232</v>
      </c>
      <c r="U8584" s="1" t="s">
        <v>78</v>
      </c>
      <c r="V8584" t="s">
        <v>29</v>
      </c>
      <c r="W8584"/>
      <c r="X8584" t="s">
        <v>30</v>
      </c>
    </row>
    <row r="8585" spans="2:24">
      <c r="B8585" s="2" t="s">
        <v>13414</v>
      </c>
      <c r="C8585" s="1">
        <v>9772568171</v>
      </c>
      <c r="D8585" s="1"/>
      <c r="E8585" s="1"/>
      <c r="F8585" s="1"/>
      <c r="G8585" s="1" t="s">
        <v>13415</v>
      </c>
      <c r="H8585" s="1" t="s">
        <v>331</v>
      </c>
      <c r="I8585"/>
      <c r="J8585"/>
      <c r="K8585"/>
      <c r="L8585"/>
      <c r="M8585"/>
      <c r="N8585"/>
      <c r="O8585"/>
      <c r="Q8585" t="s">
        <v>25</v>
      </c>
      <c r="T8585" s="1" t="s">
        <v>110</v>
      </c>
      <c r="U8585" s="1" t="s">
        <v>105</v>
      </c>
      <c r="V8585" t="s">
        <v>29</v>
      </c>
      <c r="W8585"/>
      <c r="X8585" t="s">
        <v>30</v>
      </c>
    </row>
    <row r="8586" spans="2:24">
      <c r="B8586" s="2" t="s">
        <v>13416</v>
      </c>
      <c r="C8586" s="1">
        <v>9654220760</v>
      </c>
      <c r="D8586" s="1"/>
      <c r="E8586" s="1"/>
      <c r="F8586" s="1"/>
      <c r="G8586" s="1" t="s">
        <v>45</v>
      </c>
      <c r="H8586" s="1" t="s">
        <v>46</v>
      </c>
      <c r="I8586"/>
      <c r="J8586"/>
      <c r="K8586"/>
      <c r="L8586"/>
      <c r="M8586"/>
      <c r="N8586"/>
      <c r="O8586"/>
      <c r="Q8586" t="s">
        <v>25</v>
      </c>
      <c r="T8586" s="1" t="s">
        <v>232</v>
      </c>
      <c r="U8586" s="1" t="s">
        <v>78</v>
      </c>
      <c r="V8586" t="s">
        <v>29</v>
      </c>
      <c r="W8586"/>
      <c r="X8586" t="s">
        <v>30</v>
      </c>
    </row>
    <row r="8587" spans="2:24">
      <c r="B8587" s="2" t="s">
        <v>13417</v>
      </c>
      <c r="C8587" s="1">
        <v>9891088885</v>
      </c>
      <c r="D8587" s="1"/>
      <c r="E8587" s="1"/>
      <c r="F8587" s="1"/>
      <c r="G8587" s="1" t="s">
        <v>45</v>
      </c>
      <c r="H8587" s="1" t="s">
        <v>46</v>
      </c>
      <c r="I8587"/>
      <c r="J8587"/>
      <c r="K8587"/>
      <c r="L8587"/>
      <c r="M8587"/>
      <c r="N8587"/>
      <c r="O8587"/>
      <c r="Q8587" t="s">
        <v>25</v>
      </c>
      <c r="T8587" s="1" t="s">
        <v>374</v>
      </c>
      <c r="U8587" s="1" t="s">
        <v>78</v>
      </c>
      <c r="V8587" t="s">
        <v>29</v>
      </c>
      <c r="W8587"/>
      <c r="X8587" t="s">
        <v>30</v>
      </c>
    </row>
    <row r="8588" spans="2:24">
      <c r="B8588" s="2" t="s">
        <v>13418</v>
      </c>
      <c r="C8588" s="1">
        <v>8974423348</v>
      </c>
      <c r="D8588" s="1"/>
      <c r="E8588" s="1"/>
      <c r="F8588" s="1"/>
      <c r="G8588" s="1" t="s">
        <v>146</v>
      </c>
      <c r="H8588" s="1" t="s">
        <v>1268</v>
      </c>
      <c r="I8588"/>
      <c r="J8588"/>
      <c r="K8588"/>
      <c r="L8588"/>
      <c r="M8588"/>
      <c r="N8588"/>
      <c r="O8588"/>
      <c r="Q8588" t="s">
        <v>25</v>
      </c>
      <c r="T8588" s="1" t="s">
        <v>933</v>
      </c>
      <c r="U8588" s="1" t="s">
        <v>37</v>
      </c>
      <c r="V8588" t="s">
        <v>29</v>
      </c>
      <c r="W8588"/>
      <c r="X8588" t="s">
        <v>30</v>
      </c>
    </row>
    <row r="8589" spans="2:24">
      <c r="B8589" s="2" t="s">
        <v>13419</v>
      </c>
      <c r="C8589" s="1">
        <v>7508782181</v>
      </c>
      <c r="D8589" s="1"/>
      <c r="E8589" s="1"/>
      <c r="F8589" s="1"/>
      <c r="G8589" s="1" t="s">
        <v>45</v>
      </c>
      <c r="H8589" s="1" t="s">
        <v>46</v>
      </c>
      <c r="I8589"/>
      <c r="J8589"/>
      <c r="K8589"/>
      <c r="L8589"/>
      <c r="M8589"/>
      <c r="N8589"/>
      <c r="O8589"/>
      <c r="Q8589" t="s">
        <v>25</v>
      </c>
      <c r="T8589" s="1" t="s">
        <v>678</v>
      </c>
      <c r="U8589" s="1" t="s">
        <v>90</v>
      </c>
      <c r="V8589" t="s">
        <v>29</v>
      </c>
      <c r="W8589"/>
      <c r="X8589" t="s">
        <v>30</v>
      </c>
    </row>
    <row r="8590" spans="2:24">
      <c r="B8590" s="2" t="s">
        <v>13420</v>
      </c>
      <c r="C8590" s="1">
        <v>9810938396</v>
      </c>
      <c r="D8590" s="1"/>
      <c r="E8590" s="1"/>
      <c r="F8590" s="1"/>
      <c r="G8590" s="1" t="s">
        <v>2644</v>
      </c>
      <c r="H8590" s="1" t="s">
        <v>46</v>
      </c>
      <c r="I8590"/>
      <c r="J8590"/>
      <c r="K8590"/>
      <c r="L8590"/>
      <c r="M8590"/>
      <c r="N8590"/>
      <c r="O8590"/>
      <c r="Q8590" t="s">
        <v>25</v>
      </c>
      <c r="T8590" s="1" t="s">
        <v>594</v>
      </c>
      <c r="U8590" s="1" t="s">
        <v>53</v>
      </c>
      <c r="V8590" t="s">
        <v>29</v>
      </c>
      <c r="W8590"/>
      <c r="X8590" t="s">
        <v>30</v>
      </c>
    </row>
    <row r="8591" spans="2:24">
      <c r="B8591" s="2" t="s">
        <v>13421</v>
      </c>
      <c r="C8591" s="1">
        <v>9175900069</v>
      </c>
      <c r="D8591" s="1"/>
      <c r="E8591" s="1"/>
      <c r="F8591" s="1"/>
      <c r="G8591" s="1" t="s">
        <v>45</v>
      </c>
      <c r="H8591" s="1" t="s">
        <v>46</v>
      </c>
      <c r="I8591"/>
      <c r="J8591"/>
      <c r="K8591"/>
      <c r="L8591"/>
      <c r="M8591"/>
      <c r="N8591"/>
      <c r="O8591"/>
      <c r="Q8591" t="s">
        <v>25</v>
      </c>
      <c r="T8591" s="1" t="s">
        <v>480</v>
      </c>
      <c r="U8591" s="1" t="s">
        <v>33</v>
      </c>
      <c r="V8591" t="s">
        <v>29</v>
      </c>
      <c r="W8591"/>
      <c r="X8591" t="s">
        <v>30</v>
      </c>
    </row>
    <row r="8592" spans="2:24">
      <c r="B8592" s="2" t="s">
        <v>13422</v>
      </c>
      <c r="C8592" s="1">
        <v>8527211727</v>
      </c>
      <c r="D8592" s="1"/>
      <c r="E8592" s="1"/>
      <c r="F8592" s="1"/>
      <c r="G8592" s="1" t="s">
        <v>230</v>
      </c>
      <c r="H8592" s="1" t="s">
        <v>46</v>
      </c>
      <c r="I8592"/>
      <c r="J8592"/>
      <c r="K8592"/>
      <c r="L8592"/>
      <c r="M8592"/>
      <c r="N8592"/>
      <c r="O8592"/>
      <c r="Q8592" t="s">
        <v>25</v>
      </c>
      <c r="T8592" s="1" t="s">
        <v>77</v>
      </c>
      <c r="U8592" s="1" t="s">
        <v>78</v>
      </c>
      <c r="V8592" t="s">
        <v>29</v>
      </c>
      <c r="W8592"/>
      <c r="X8592" t="s">
        <v>30</v>
      </c>
    </row>
    <row r="8593" spans="2:24">
      <c r="B8593" s="2" t="s">
        <v>13423</v>
      </c>
      <c r="C8593" s="1">
        <v>9863045616</v>
      </c>
      <c r="D8593" s="1"/>
      <c r="E8593" s="1"/>
      <c r="F8593" s="1"/>
      <c r="G8593" s="1" t="s">
        <v>146</v>
      </c>
      <c r="H8593" s="1" t="s">
        <v>247</v>
      </c>
      <c r="I8593"/>
      <c r="J8593"/>
      <c r="K8593"/>
      <c r="L8593"/>
      <c r="M8593"/>
      <c r="N8593"/>
      <c r="O8593"/>
      <c r="Q8593" t="s">
        <v>25</v>
      </c>
      <c r="T8593" s="1" t="s">
        <v>49</v>
      </c>
      <c r="U8593" s="1" t="s">
        <v>50</v>
      </c>
      <c r="V8593" t="s">
        <v>29</v>
      </c>
      <c r="W8593"/>
      <c r="X8593" t="s">
        <v>30</v>
      </c>
    </row>
    <row r="8594" spans="2:24">
      <c r="B8594" s="2" t="s">
        <v>13424</v>
      </c>
      <c r="C8594" s="1">
        <v>9985626278</v>
      </c>
      <c r="D8594" s="1"/>
      <c r="E8594" s="1"/>
      <c r="F8594" s="1"/>
      <c r="G8594" s="1" t="s">
        <v>915</v>
      </c>
      <c r="H8594" s="1" t="s">
        <v>46</v>
      </c>
      <c r="I8594"/>
      <c r="J8594"/>
      <c r="K8594"/>
      <c r="L8594"/>
      <c r="M8594"/>
      <c r="N8594"/>
      <c r="O8594"/>
      <c r="Q8594" t="s">
        <v>25</v>
      </c>
      <c r="T8594" s="1" t="s">
        <v>184</v>
      </c>
      <c r="U8594" s="1" t="s">
        <v>185</v>
      </c>
      <c r="V8594" t="s">
        <v>29</v>
      </c>
      <c r="W8594"/>
      <c r="X8594" t="s">
        <v>30</v>
      </c>
    </row>
    <row r="8595" spans="2:24">
      <c r="B8595" s="2" t="s">
        <v>13425</v>
      </c>
      <c r="C8595" s="1">
        <v>9987738499</v>
      </c>
      <c r="D8595" s="1"/>
      <c r="E8595" s="1"/>
      <c r="F8595" s="1"/>
      <c r="G8595" s="1" t="s">
        <v>45</v>
      </c>
      <c r="H8595" s="1" t="s">
        <v>46</v>
      </c>
      <c r="I8595"/>
      <c r="J8595"/>
      <c r="K8595"/>
      <c r="L8595"/>
      <c r="M8595"/>
      <c r="N8595"/>
      <c r="O8595"/>
      <c r="Q8595" t="s">
        <v>25</v>
      </c>
      <c r="T8595" s="1" t="s">
        <v>211</v>
      </c>
      <c r="U8595" s="1" t="s">
        <v>33</v>
      </c>
      <c r="V8595" t="s">
        <v>29</v>
      </c>
      <c r="W8595"/>
      <c r="X8595" t="s">
        <v>30</v>
      </c>
    </row>
    <row r="8596" spans="2:24">
      <c r="B8596" s="2" t="s">
        <v>13426</v>
      </c>
      <c r="C8596" s="1">
        <v>7838031300</v>
      </c>
      <c r="D8596" s="1"/>
      <c r="E8596" s="1"/>
      <c r="F8596" s="1"/>
      <c r="G8596" s="1" t="s">
        <v>230</v>
      </c>
      <c r="H8596" s="1" t="s">
        <v>1268</v>
      </c>
      <c r="I8596"/>
      <c r="J8596"/>
      <c r="K8596"/>
      <c r="L8596"/>
      <c r="M8596"/>
      <c r="N8596"/>
      <c r="O8596"/>
      <c r="Q8596" t="s">
        <v>25</v>
      </c>
      <c r="T8596" s="1" t="s">
        <v>423</v>
      </c>
      <c r="U8596" s="1" t="s">
        <v>28</v>
      </c>
      <c r="V8596" t="s">
        <v>29</v>
      </c>
      <c r="W8596"/>
      <c r="X8596" t="s">
        <v>30</v>
      </c>
    </row>
    <row r="8597" spans="2:24">
      <c r="B8597" s="2" t="s">
        <v>13427</v>
      </c>
      <c r="C8597" s="1">
        <v>9811144452</v>
      </c>
      <c r="D8597" s="1"/>
      <c r="E8597" s="1"/>
      <c r="F8597" s="1"/>
      <c r="G8597" s="1" t="s">
        <v>230</v>
      </c>
      <c r="H8597" s="1" t="s">
        <v>57</v>
      </c>
      <c r="I8597"/>
      <c r="J8597"/>
      <c r="K8597"/>
      <c r="L8597"/>
      <c r="M8597"/>
      <c r="N8597"/>
      <c r="O8597"/>
      <c r="Q8597" t="s">
        <v>25</v>
      </c>
      <c r="T8597" s="1" t="s">
        <v>73</v>
      </c>
      <c r="U8597" s="1" t="s">
        <v>53</v>
      </c>
      <c r="V8597" t="s">
        <v>29</v>
      </c>
      <c r="W8597"/>
      <c r="X8597" t="s">
        <v>30</v>
      </c>
    </row>
    <row r="8598" spans="2:24">
      <c r="B8598" s="2" t="s">
        <v>13428</v>
      </c>
      <c r="C8598" s="1">
        <v>9810433699</v>
      </c>
      <c r="D8598" s="1"/>
      <c r="E8598" s="1"/>
      <c r="F8598" s="1"/>
      <c r="G8598" s="1" t="s">
        <v>45</v>
      </c>
      <c r="H8598" s="1" t="s">
        <v>46</v>
      </c>
      <c r="I8598"/>
      <c r="J8598"/>
      <c r="K8598"/>
      <c r="L8598"/>
      <c r="M8598"/>
      <c r="N8598"/>
      <c r="O8598"/>
      <c r="Q8598" t="s">
        <v>25</v>
      </c>
      <c r="T8598" s="1" t="s">
        <v>594</v>
      </c>
      <c r="U8598" s="1" t="s">
        <v>53</v>
      </c>
      <c r="V8598" t="s">
        <v>29</v>
      </c>
      <c r="W8598"/>
      <c r="X8598" t="s">
        <v>30</v>
      </c>
    </row>
    <row r="8599" spans="2:24">
      <c r="B8599" s="2" t="s">
        <v>13429</v>
      </c>
      <c r="C8599" s="1">
        <v>6386171519</v>
      </c>
      <c r="D8599" s="1"/>
      <c r="E8599" s="1"/>
      <c r="F8599" s="1"/>
      <c r="G8599" s="1" t="s">
        <v>45</v>
      </c>
      <c r="H8599" s="1" t="s">
        <v>46</v>
      </c>
      <c r="I8599"/>
      <c r="J8599"/>
      <c r="K8599"/>
      <c r="L8599"/>
      <c r="M8599"/>
      <c r="N8599"/>
      <c r="O8599"/>
      <c r="Q8599" t="s">
        <v>25</v>
      </c>
      <c r="T8599" s="1" t="s">
        <v>423</v>
      </c>
      <c r="U8599" s="1" t="s">
        <v>28</v>
      </c>
      <c r="V8599" t="s">
        <v>29</v>
      </c>
      <c r="W8599"/>
      <c r="X8599" t="s">
        <v>30</v>
      </c>
    </row>
    <row r="8600" spans="2:24">
      <c r="B8600" s="2" t="s">
        <v>13430</v>
      </c>
      <c r="C8600" s="1">
        <v>9866390380</v>
      </c>
      <c r="D8600" s="1"/>
      <c r="E8600" s="1"/>
      <c r="F8600" s="1"/>
      <c r="G8600" s="1" t="s">
        <v>146</v>
      </c>
      <c r="H8600" s="1" t="s">
        <v>331</v>
      </c>
      <c r="I8600"/>
      <c r="J8600"/>
      <c r="K8600"/>
      <c r="L8600"/>
      <c r="M8600"/>
      <c r="N8600"/>
      <c r="O8600"/>
      <c r="Q8600" t="s">
        <v>25</v>
      </c>
      <c r="T8600" s="1" t="s">
        <v>4623</v>
      </c>
      <c r="U8600" s="1" t="s">
        <v>276</v>
      </c>
      <c r="V8600" t="s">
        <v>29</v>
      </c>
      <c r="W8600"/>
      <c r="X8600" t="s">
        <v>30</v>
      </c>
    </row>
    <row r="8601" spans="2:24">
      <c r="B8601" s="2" t="s">
        <v>13431</v>
      </c>
      <c r="C8601" s="1">
        <v>9654055650</v>
      </c>
      <c r="D8601" s="1"/>
      <c r="E8601" s="1"/>
      <c r="F8601" s="1"/>
      <c r="G8601" s="1" t="s">
        <v>230</v>
      </c>
      <c r="H8601" s="1" t="s">
        <v>46</v>
      </c>
      <c r="I8601"/>
      <c r="J8601"/>
      <c r="K8601"/>
      <c r="L8601"/>
      <c r="M8601"/>
      <c r="N8601"/>
      <c r="O8601"/>
      <c r="Q8601" t="s">
        <v>25</v>
      </c>
      <c r="T8601" s="1" t="s">
        <v>73</v>
      </c>
      <c r="U8601" s="1" t="s">
        <v>53</v>
      </c>
      <c r="V8601" t="s">
        <v>29</v>
      </c>
      <c r="W8601"/>
      <c r="X8601" t="s">
        <v>30</v>
      </c>
    </row>
    <row r="8602" spans="2:24">
      <c r="B8602" s="2" t="s">
        <v>13432</v>
      </c>
      <c r="C8602" s="1">
        <v>8588849063</v>
      </c>
      <c r="D8602" s="1"/>
      <c r="E8602" s="1"/>
      <c r="F8602" s="1"/>
      <c r="G8602" s="1" t="s">
        <v>45</v>
      </c>
      <c r="H8602" s="1" t="s">
        <v>46</v>
      </c>
      <c r="I8602"/>
      <c r="J8602"/>
      <c r="K8602"/>
      <c r="L8602"/>
      <c r="M8602"/>
      <c r="N8602"/>
      <c r="O8602"/>
      <c r="Q8602" t="s">
        <v>25</v>
      </c>
      <c r="T8602" s="1" t="s">
        <v>301</v>
      </c>
      <c r="U8602" s="1" t="s">
        <v>53</v>
      </c>
      <c r="V8602" t="s">
        <v>29</v>
      </c>
      <c r="W8602"/>
      <c r="X8602" t="s">
        <v>30</v>
      </c>
    </row>
    <row r="8603" spans="2:24">
      <c r="B8603" s="2" t="s">
        <v>13433</v>
      </c>
      <c r="C8603" s="1">
        <v>9047098263</v>
      </c>
      <c r="D8603" s="1"/>
      <c r="E8603" s="1"/>
      <c r="F8603" s="1"/>
      <c r="G8603" s="1" t="s">
        <v>45</v>
      </c>
      <c r="H8603" s="1" t="s">
        <v>331</v>
      </c>
      <c r="I8603"/>
      <c r="J8603"/>
      <c r="K8603"/>
      <c r="L8603"/>
      <c r="M8603"/>
      <c r="N8603"/>
      <c r="O8603"/>
      <c r="Q8603" t="s">
        <v>25</v>
      </c>
      <c r="T8603" s="1" t="s">
        <v>2563</v>
      </c>
      <c r="U8603" s="1" t="s">
        <v>179</v>
      </c>
      <c r="V8603" t="s">
        <v>29</v>
      </c>
      <c r="W8603"/>
      <c r="X8603" t="s">
        <v>30</v>
      </c>
    </row>
    <row r="8604" spans="2:24">
      <c r="B8604" s="2" t="s">
        <v>13434</v>
      </c>
      <c r="C8604" s="1">
        <v>9764504736</v>
      </c>
      <c r="D8604" s="1"/>
      <c r="E8604" s="1"/>
      <c r="F8604" s="1"/>
      <c r="G8604" s="1" t="s">
        <v>146</v>
      </c>
      <c r="H8604" s="1" t="s">
        <v>247</v>
      </c>
      <c r="I8604"/>
      <c r="J8604"/>
      <c r="K8604"/>
      <c r="L8604"/>
      <c r="M8604"/>
      <c r="N8604"/>
      <c r="O8604"/>
      <c r="Q8604" t="s">
        <v>25</v>
      </c>
      <c r="T8604" s="1" t="s">
        <v>305</v>
      </c>
      <c r="U8604" s="1" t="s">
        <v>33</v>
      </c>
      <c r="V8604" t="s">
        <v>29</v>
      </c>
      <c r="W8604"/>
      <c r="X8604" t="s">
        <v>30</v>
      </c>
    </row>
    <row r="8605" spans="2:24">
      <c r="B8605" s="2" t="s">
        <v>13435</v>
      </c>
      <c r="C8605" s="1">
        <v>9675496754</v>
      </c>
      <c r="D8605" s="1"/>
      <c r="E8605" s="1"/>
      <c r="F8605" s="1"/>
      <c r="G8605" s="1" t="s">
        <v>708</v>
      </c>
      <c r="H8605" s="1" t="s">
        <v>331</v>
      </c>
      <c r="I8605"/>
      <c r="J8605"/>
      <c r="K8605"/>
      <c r="L8605"/>
      <c r="M8605"/>
      <c r="N8605"/>
      <c r="O8605"/>
      <c r="Q8605" t="s">
        <v>25</v>
      </c>
      <c r="T8605" s="1" t="s">
        <v>6650</v>
      </c>
      <c r="U8605" s="1" t="s">
        <v>28</v>
      </c>
      <c r="V8605" t="s">
        <v>29</v>
      </c>
      <c r="W8605"/>
      <c r="X8605" t="s">
        <v>30</v>
      </c>
    </row>
    <row r="8606" spans="2:24">
      <c r="B8606" s="2" t="s">
        <v>13436</v>
      </c>
      <c r="C8606" s="1">
        <v>9211207098</v>
      </c>
      <c r="D8606" s="1"/>
      <c r="E8606" s="1"/>
      <c r="F8606" s="1"/>
      <c r="G8606" s="1" t="s">
        <v>45</v>
      </c>
      <c r="H8606" s="1" t="s">
        <v>46</v>
      </c>
      <c r="I8606"/>
      <c r="J8606"/>
      <c r="K8606"/>
      <c r="L8606"/>
      <c r="M8606"/>
      <c r="N8606"/>
      <c r="O8606"/>
      <c r="Q8606" t="s">
        <v>25</v>
      </c>
      <c r="T8606" s="1" t="s">
        <v>1093</v>
      </c>
      <c r="U8606" s="1" t="s">
        <v>28</v>
      </c>
      <c r="V8606" t="s">
        <v>29</v>
      </c>
      <c r="W8606"/>
      <c r="X8606" t="s">
        <v>30</v>
      </c>
    </row>
    <row r="8607" spans="2:24">
      <c r="B8607" s="2" t="s">
        <v>13437</v>
      </c>
      <c r="C8607" s="1">
        <v>9624459884</v>
      </c>
      <c r="D8607" s="1"/>
      <c r="E8607" s="1"/>
      <c r="F8607" s="1"/>
      <c r="G8607" s="1" t="s">
        <v>45</v>
      </c>
      <c r="H8607" s="1" t="s">
        <v>46</v>
      </c>
      <c r="I8607"/>
      <c r="J8607"/>
      <c r="K8607"/>
      <c r="L8607"/>
      <c r="M8607"/>
      <c r="N8607"/>
      <c r="O8607"/>
      <c r="Q8607" t="s">
        <v>25</v>
      </c>
      <c r="T8607" s="1" t="s">
        <v>255</v>
      </c>
      <c r="U8607" s="1" t="s">
        <v>116</v>
      </c>
      <c r="V8607" t="s">
        <v>29</v>
      </c>
      <c r="W8607"/>
      <c r="X8607" t="s">
        <v>30</v>
      </c>
    </row>
    <row r="8608" spans="2:24">
      <c r="B8608" s="2" t="s">
        <v>13438</v>
      </c>
      <c r="C8608" s="1">
        <v>9324966451</v>
      </c>
      <c r="D8608" s="1"/>
      <c r="E8608" s="1"/>
      <c r="F8608" s="1"/>
      <c r="G8608" s="1" t="s">
        <v>146</v>
      </c>
      <c r="H8608" s="1" t="s">
        <v>247</v>
      </c>
      <c r="I8608"/>
      <c r="J8608"/>
      <c r="K8608"/>
      <c r="L8608"/>
      <c r="M8608"/>
      <c r="N8608"/>
      <c r="O8608"/>
      <c r="Q8608" t="s">
        <v>25</v>
      </c>
      <c r="T8608" s="1" t="s">
        <v>211</v>
      </c>
      <c r="U8608" s="1" t="s">
        <v>33</v>
      </c>
      <c r="V8608" t="s">
        <v>29</v>
      </c>
      <c r="W8608"/>
      <c r="X8608" t="s">
        <v>30</v>
      </c>
    </row>
    <row r="8609" spans="2:24">
      <c r="B8609" s="2" t="s">
        <v>13439</v>
      </c>
      <c r="C8609" s="1">
        <v>7387140479</v>
      </c>
      <c r="D8609" s="1"/>
      <c r="E8609" s="1"/>
      <c r="F8609" s="1"/>
      <c r="G8609" s="1" t="s">
        <v>146</v>
      </c>
      <c r="H8609" s="1" t="s">
        <v>331</v>
      </c>
      <c r="I8609"/>
      <c r="J8609"/>
      <c r="K8609"/>
      <c r="L8609"/>
      <c r="M8609"/>
      <c r="N8609"/>
      <c r="O8609"/>
      <c r="Q8609" t="s">
        <v>25</v>
      </c>
      <c r="T8609" s="1" t="s">
        <v>211</v>
      </c>
      <c r="U8609" s="1" t="s">
        <v>33</v>
      </c>
      <c r="V8609" t="s">
        <v>29</v>
      </c>
      <c r="W8609"/>
      <c r="X8609" t="s">
        <v>30</v>
      </c>
    </row>
    <row r="8610" spans="2:24">
      <c r="B8610" s="2" t="s">
        <v>13440</v>
      </c>
      <c r="C8610" s="1">
        <v>9892988637</v>
      </c>
      <c r="D8610" s="1"/>
      <c r="E8610" s="1"/>
      <c r="F8610" s="1"/>
      <c r="G8610" s="1" t="s">
        <v>146</v>
      </c>
      <c r="H8610" s="1" t="s">
        <v>247</v>
      </c>
      <c r="I8610"/>
      <c r="J8610"/>
      <c r="K8610"/>
      <c r="L8610"/>
      <c r="M8610"/>
      <c r="N8610"/>
      <c r="O8610"/>
      <c r="Q8610" t="s">
        <v>25</v>
      </c>
      <c r="T8610" s="1" t="s">
        <v>211</v>
      </c>
      <c r="U8610" s="1" t="s">
        <v>33</v>
      </c>
      <c r="V8610" t="s">
        <v>29</v>
      </c>
      <c r="W8610"/>
      <c r="X8610" t="s">
        <v>30</v>
      </c>
    </row>
    <row r="8611" spans="2:24">
      <c r="B8611" s="2" t="s">
        <v>13441</v>
      </c>
      <c r="C8611" s="1">
        <v>9689456458</v>
      </c>
      <c r="D8611" s="1"/>
      <c r="E8611" s="1"/>
      <c r="F8611" s="1"/>
      <c r="G8611" s="1" t="s">
        <v>146</v>
      </c>
      <c r="H8611" s="1" t="s">
        <v>247</v>
      </c>
      <c r="I8611"/>
      <c r="J8611"/>
      <c r="K8611"/>
      <c r="L8611"/>
      <c r="M8611"/>
      <c r="N8611"/>
      <c r="O8611"/>
      <c r="Q8611" t="s">
        <v>25</v>
      </c>
      <c r="T8611" s="1" t="s">
        <v>305</v>
      </c>
      <c r="U8611" s="1" t="s">
        <v>33</v>
      </c>
      <c r="V8611" t="s">
        <v>29</v>
      </c>
      <c r="W8611"/>
      <c r="X8611" t="s">
        <v>30</v>
      </c>
    </row>
    <row r="8612" spans="2:24">
      <c r="B8612" s="2" t="s">
        <v>13442</v>
      </c>
      <c r="C8612" s="1">
        <v>7701949348</v>
      </c>
      <c r="D8612" s="1"/>
      <c r="E8612" s="1"/>
      <c r="F8612" s="1"/>
      <c r="G8612" s="1" t="s">
        <v>45</v>
      </c>
      <c r="H8612" s="1" t="s">
        <v>46</v>
      </c>
      <c r="I8612"/>
      <c r="J8612"/>
      <c r="K8612"/>
      <c r="L8612"/>
      <c r="M8612"/>
      <c r="N8612"/>
      <c r="O8612"/>
      <c r="Q8612" t="s">
        <v>25</v>
      </c>
      <c r="T8612" s="1" t="s">
        <v>594</v>
      </c>
      <c r="U8612" s="1" t="s">
        <v>53</v>
      </c>
      <c r="V8612" t="s">
        <v>29</v>
      </c>
      <c r="W8612"/>
      <c r="X8612" t="s">
        <v>30</v>
      </c>
    </row>
    <row r="8613" spans="2:24">
      <c r="B8613" s="2" t="s">
        <v>13443</v>
      </c>
      <c r="C8613" s="1">
        <v>7905862546</v>
      </c>
      <c r="D8613" s="1"/>
      <c r="E8613" s="1"/>
      <c r="F8613" s="1"/>
      <c r="G8613" s="1" t="s">
        <v>45</v>
      </c>
      <c r="H8613" s="1" t="s">
        <v>46</v>
      </c>
      <c r="I8613"/>
      <c r="J8613"/>
      <c r="K8613"/>
      <c r="L8613"/>
      <c r="M8613"/>
      <c r="N8613"/>
      <c r="O8613"/>
      <c r="Q8613" t="s">
        <v>25</v>
      </c>
      <c r="T8613" s="1" t="s">
        <v>264</v>
      </c>
      <c r="U8613" s="1" t="s">
        <v>28</v>
      </c>
      <c r="V8613" t="s">
        <v>29</v>
      </c>
      <c r="W8613"/>
      <c r="X8613" t="s">
        <v>30</v>
      </c>
    </row>
    <row r="8614" spans="2:24">
      <c r="B8614" s="2" t="s">
        <v>13444</v>
      </c>
      <c r="C8614" s="1">
        <v>9412824860</v>
      </c>
      <c r="D8614" s="1"/>
      <c r="E8614" s="1"/>
      <c r="F8614" s="1"/>
      <c r="G8614" s="1" t="s">
        <v>146</v>
      </c>
      <c r="H8614" s="1" t="s">
        <v>1268</v>
      </c>
      <c r="I8614"/>
      <c r="J8614"/>
      <c r="K8614"/>
      <c r="L8614"/>
      <c r="M8614"/>
      <c r="N8614"/>
      <c r="O8614"/>
      <c r="Q8614" t="s">
        <v>25</v>
      </c>
      <c r="T8614" s="1" t="s">
        <v>6650</v>
      </c>
      <c r="U8614" s="1" t="s">
        <v>28</v>
      </c>
      <c r="V8614" t="s">
        <v>29</v>
      </c>
      <c r="W8614"/>
      <c r="X8614" t="s">
        <v>30</v>
      </c>
    </row>
    <row r="8615" spans="2:24">
      <c r="B8615" s="2" t="s">
        <v>13445</v>
      </c>
      <c r="C8615" s="1">
        <v>9918551055</v>
      </c>
      <c r="D8615" s="1"/>
      <c r="E8615" s="1"/>
      <c r="F8615" s="1"/>
      <c r="G8615" s="1" t="s">
        <v>146</v>
      </c>
      <c r="H8615" s="1" t="s">
        <v>247</v>
      </c>
      <c r="I8615"/>
      <c r="J8615"/>
      <c r="K8615"/>
      <c r="L8615"/>
      <c r="M8615"/>
      <c r="N8615"/>
      <c r="O8615"/>
      <c r="Q8615" t="s">
        <v>25</v>
      </c>
      <c r="T8615" s="1" t="s">
        <v>4625</v>
      </c>
      <c r="U8615" s="1" t="s">
        <v>28</v>
      </c>
      <c r="V8615" t="s">
        <v>29</v>
      </c>
      <c r="W8615"/>
      <c r="X8615" t="s">
        <v>30</v>
      </c>
    </row>
    <row r="8616" spans="2:24">
      <c r="B8616" s="2" t="s">
        <v>13446</v>
      </c>
      <c r="C8616" s="1">
        <v>6283702399</v>
      </c>
      <c r="D8616" s="1"/>
      <c r="E8616" s="1"/>
      <c r="F8616" s="1"/>
      <c r="G8616" s="1" t="s">
        <v>731</v>
      </c>
      <c r="H8616" s="1" t="s">
        <v>695</v>
      </c>
      <c r="I8616"/>
      <c r="J8616"/>
      <c r="K8616"/>
      <c r="L8616"/>
      <c r="M8616"/>
      <c r="N8616"/>
      <c r="O8616"/>
      <c r="Q8616" t="s">
        <v>25</v>
      </c>
      <c r="T8616" s="1" t="s">
        <v>12141</v>
      </c>
      <c r="U8616" s="1" t="s">
        <v>182</v>
      </c>
      <c r="V8616" t="s">
        <v>29</v>
      </c>
      <c r="W8616"/>
      <c r="X8616" t="s">
        <v>30</v>
      </c>
    </row>
    <row r="8617" spans="2:24">
      <c r="B8617" s="2" t="s">
        <v>13447</v>
      </c>
      <c r="C8617" s="1">
        <v>9099367727</v>
      </c>
      <c r="D8617" s="1"/>
      <c r="E8617" s="1"/>
      <c r="F8617" s="1"/>
      <c r="G8617" s="1" t="s">
        <v>45</v>
      </c>
      <c r="H8617" s="1" t="s">
        <v>46</v>
      </c>
      <c r="I8617"/>
      <c r="J8617"/>
      <c r="K8617"/>
      <c r="L8617"/>
      <c r="M8617"/>
      <c r="N8617"/>
      <c r="O8617"/>
      <c r="Q8617" t="s">
        <v>25</v>
      </c>
      <c r="T8617" s="1" t="s">
        <v>118</v>
      </c>
      <c r="U8617" s="1" t="s">
        <v>116</v>
      </c>
      <c r="V8617" t="s">
        <v>29</v>
      </c>
      <c r="W8617"/>
      <c r="X8617" t="s">
        <v>30</v>
      </c>
    </row>
    <row r="8618" spans="2:24">
      <c r="B8618" s="2" t="s">
        <v>13448</v>
      </c>
      <c r="C8618" s="1">
        <v>9855051064</v>
      </c>
      <c r="D8618" s="1"/>
      <c r="E8618" s="1"/>
      <c r="F8618" s="1"/>
      <c r="G8618" s="1" t="s">
        <v>45</v>
      </c>
      <c r="H8618" s="1" t="s">
        <v>1268</v>
      </c>
      <c r="I8618"/>
      <c r="J8618"/>
      <c r="K8618"/>
      <c r="L8618"/>
      <c r="M8618"/>
      <c r="N8618"/>
      <c r="O8618"/>
      <c r="Q8618" t="s">
        <v>25</v>
      </c>
      <c r="T8618" s="1" t="s">
        <v>155</v>
      </c>
      <c r="U8618" s="1" t="s">
        <v>90</v>
      </c>
      <c r="V8618" t="s">
        <v>29</v>
      </c>
      <c r="W8618"/>
      <c r="X8618" t="s">
        <v>30</v>
      </c>
    </row>
    <row r="8619" spans="2:24">
      <c r="B8619" s="2" t="s">
        <v>13449</v>
      </c>
      <c r="C8619" s="1">
        <v>9304650694</v>
      </c>
      <c r="D8619" s="1"/>
      <c r="E8619" s="1"/>
      <c r="F8619" s="1"/>
      <c r="G8619" s="1" t="s">
        <v>146</v>
      </c>
      <c r="H8619" s="1" t="s">
        <v>247</v>
      </c>
      <c r="I8619"/>
      <c r="J8619"/>
      <c r="K8619"/>
      <c r="L8619"/>
      <c r="M8619"/>
      <c r="N8619"/>
      <c r="O8619"/>
      <c r="Q8619" t="s">
        <v>25</v>
      </c>
      <c r="T8619" s="1" t="s">
        <v>5768</v>
      </c>
      <c r="U8619" s="1" t="s">
        <v>158</v>
      </c>
      <c r="V8619" t="s">
        <v>29</v>
      </c>
      <c r="W8619"/>
      <c r="X8619" t="s">
        <v>30</v>
      </c>
    </row>
    <row r="8620" spans="2:24">
      <c r="B8620" s="2" t="s">
        <v>13450</v>
      </c>
      <c r="C8620" s="1">
        <v>7005656445</v>
      </c>
      <c r="D8620" s="1"/>
      <c r="E8620" s="1"/>
      <c r="F8620" s="1"/>
      <c r="G8620" s="1" t="s">
        <v>146</v>
      </c>
      <c r="H8620" s="1" t="s">
        <v>1268</v>
      </c>
      <c r="I8620"/>
      <c r="J8620"/>
      <c r="K8620"/>
      <c r="L8620"/>
      <c r="M8620"/>
      <c r="N8620"/>
      <c r="O8620"/>
      <c r="Q8620" t="s">
        <v>25</v>
      </c>
      <c r="T8620" s="1" t="s">
        <v>5817</v>
      </c>
      <c r="U8620" s="1" t="s">
        <v>37</v>
      </c>
      <c r="V8620" t="s">
        <v>29</v>
      </c>
      <c r="W8620"/>
      <c r="X8620" t="s">
        <v>30</v>
      </c>
    </row>
    <row r="8621" spans="2:24">
      <c r="B8621" s="2" t="s">
        <v>13451</v>
      </c>
      <c r="C8621" s="1">
        <v>9582857172</v>
      </c>
      <c r="D8621" s="1"/>
      <c r="E8621" s="1"/>
      <c r="F8621" s="1"/>
      <c r="G8621" s="1" t="s">
        <v>146</v>
      </c>
      <c r="H8621" s="1" t="s">
        <v>247</v>
      </c>
      <c r="I8621"/>
      <c r="J8621"/>
      <c r="K8621"/>
      <c r="L8621"/>
      <c r="M8621"/>
      <c r="N8621"/>
      <c r="O8621"/>
      <c r="Q8621" t="s">
        <v>25</v>
      </c>
      <c r="T8621" s="1" t="s">
        <v>157</v>
      </c>
      <c r="U8621" s="1" t="s">
        <v>158</v>
      </c>
      <c r="V8621" t="s">
        <v>29</v>
      </c>
      <c r="W8621"/>
      <c r="X8621" t="s">
        <v>30</v>
      </c>
    </row>
    <row r="8622" spans="2:24">
      <c r="B8622" s="2" t="s">
        <v>13452</v>
      </c>
      <c r="C8622" s="1">
        <v>7009378724</v>
      </c>
      <c r="D8622" s="1"/>
      <c r="E8622" s="1"/>
      <c r="F8622" s="1"/>
      <c r="G8622" s="1" t="s">
        <v>915</v>
      </c>
      <c r="H8622" s="1" t="s">
        <v>46</v>
      </c>
      <c r="I8622"/>
      <c r="J8622"/>
      <c r="K8622"/>
      <c r="L8622"/>
      <c r="M8622"/>
      <c r="N8622"/>
      <c r="O8622"/>
      <c r="Q8622" t="s">
        <v>25</v>
      </c>
      <c r="T8622" s="1" t="s">
        <v>1171</v>
      </c>
      <c r="U8622" s="1" t="s">
        <v>90</v>
      </c>
      <c r="V8622" t="s">
        <v>29</v>
      </c>
      <c r="W8622"/>
      <c r="X8622" t="s">
        <v>30</v>
      </c>
    </row>
    <row r="8623" spans="2:24">
      <c r="B8623" s="2" t="s">
        <v>13453</v>
      </c>
      <c r="C8623" s="1">
        <v>8828375811</v>
      </c>
      <c r="D8623" s="1"/>
      <c r="E8623" s="1"/>
      <c r="F8623" s="1"/>
      <c r="G8623" s="1" t="s">
        <v>45</v>
      </c>
      <c r="H8623" s="1" t="s">
        <v>1268</v>
      </c>
      <c r="I8623"/>
      <c r="J8623"/>
      <c r="K8623"/>
      <c r="L8623"/>
      <c r="M8623"/>
      <c r="N8623"/>
      <c r="O8623"/>
      <c r="Q8623" t="s">
        <v>25</v>
      </c>
      <c r="T8623" s="1" t="s">
        <v>155</v>
      </c>
      <c r="U8623" s="1" t="s">
        <v>90</v>
      </c>
      <c r="V8623" t="s">
        <v>29</v>
      </c>
      <c r="W8623"/>
      <c r="X8623" t="s">
        <v>30</v>
      </c>
    </row>
    <row r="8624" spans="2:24">
      <c r="B8624" s="2" t="s">
        <v>13454</v>
      </c>
      <c r="C8624" s="1">
        <v>7066670774</v>
      </c>
      <c r="D8624" s="1"/>
      <c r="E8624" s="1"/>
      <c r="F8624" s="1"/>
      <c r="G8624" s="1" t="s">
        <v>146</v>
      </c>
      <c r="H8624" s="1" t="s">
        <v>695</v>
      </c>
      <c r="I8624"/>
      <c r="J8624"/>
      <c r="K8624"/>
      <c r="L8624"/>
      <c r="M8624"/>
      <c r="N8624"/>
      <c r="O8624"/>
      <c r="Q8624" t="s">
        <v>25</v>
      </c>
      <c r="T8624" s="1" t="s">
        <v>305</v>
      </c>
      <c r="U8624" s="1" t="s">
        <v>33</v>
      </c>
      <c r="V8624" t="s">
        <v>29</v>
      </c>
      <c r="W8624"/>
      <c r="X8624" t="s">
        <v>30</v>
      </c>
    </row>
    <row r="8625" spans="2:24">
      <c r="B8625" s="2" t="s">
        <v>13455</v>
      </c>
      <c r="C8625" s="1">
        <v>8199849288</v>
      </c>
      <c r="D8625" s="1"/>
      <c r="E8625" s="1"/>
      <c r="F8625" s="1"/>
      <c r="G8625" s="1" t="s">
        <v>915</v>
      </c>
      <c r="H8625" s="1" t="s">
        <v>46</v>
      </c>
      <c r="I8625"/>
      <c r="J8625"/>
      <c r="K8625"/>
      <c r="L8625"/>
      <c r="M8625"/>
      <c r="N8625"/>
      <c r="O8625"/>
      <c r="Q8625" t="s">
        <v>25</v>
      </c>
      <c r="T8625" s="1" t="s">
        <v>758</v>
      </c>
      <c r="U8625" s="1" t="s">
        <v>78</v>
      </c>
      <c r="V8625" t="s">
        <v>29</v>
      </c>
      <c r="W8625"/>
      <c r="X8625" t="s">
        <v>30</v>
      </c>
    </row>
    <row r="8626" spans="2:24">
      <c r="B8626" s="2" t="s">
        <v>13456</v>
      </c>
      <c r="C8626" s="1">
        <v>9338494329</v>
      </c>
      <c r="D8626" s="1"/>
      <c r="E8626" s="1"/>
      <c r="F8626" s="1"/>
      <c r="G8626" s="1" t="s">
        <v>2644</v>
      </c>
      <c r="H8626" s="1" t="s">
        <v>57</v>
      </c>
      <c r="I8626"/>
      <c r="J8626"/>
      <c r="K8626"/>
      <c r="L8626"/>
      <c r="M8626"/>
      <c r="N8626"/>
      <c r="O8626"/>
      <c r="Q8626" t="s">
        <v>25</v>
      </c>
      <c r="T8626" s="1" t="s">
        <v>385</v>
      </c>
      <c r="U8626" s="1" t="s">
        <v>240</v>
      </c>
      <c r="V8626" t="s">
        <v>29</v>
      </c>
      <c r="W8626"/>
      <c r="X8626" t="s">
        <v>30</v>
      </c>
    </row>
    <row r="8627" spans="2:24">
      <c r="B8627" s="2" t="s">
        <v>13457</v>
      </c>
      <c r="C8627" s="1">
        <v>9928365213</v>
      </c>
      <c r="D8627" s="1"/>
      <c r="E8627" s="1"/>
      <c r="F8627" s="1"/>
      <c r="G8627" s="1" t="s">
        <v>146</v>
      </c>
      <c r="H8627" s="1" t="s">
        <v>695</v>
      </c>
      <c r="I8627"/>
      <c r="J8627"/>
      <c r="K8627"/>
      <c r="L8627"/>
      <c r="M8627"/>
      <c r="N8627"/>
      <c r="O8627"/>
      <c r="Q8627" t="s">
        <v>25</v>
      </c>
      <c r="T8627" s="1" t="s">
        <v>47</v>
      </c>
      <c r="U8627" s="1" t="s">
        <v>43</v>
      </c>
      <c r="V8627" t="s">
        <v>29</v>
      </c>
      <c r="W8627"/>
      <c r="X8627" t="s">
        <v>30</v>
      </c>
    </row>
    <row r="8628" spans="2:24">
      <c r="B8628" s="2" t="s">
        <v>13458</v>
      </c>
      <c r="C8628" s="1">
        <v>9210737475</v>
      </c>
      <c r="D8628" s="1"/>
      <c r="E8628" s="1"/>
      <c r="F8628" s="1"/>
      <c r="G8628" s="1" t="s">
        <v>2644</v>
      </c>
      <c r="H8628" s="1" t="s">
        <v>57</v>
      </c>
      <c r="I8628"/>
      <c r="J8628"/>
      <c r="K8628"/>
      <c r="L8628"/>
      <c r="M8628"/>
      <c r="N8628"/>
      <c r="O8628"/>
      <c r="Q8628" t="s">
        <v>25</v>
      </c>
      <c r="T8628" s="1" t="s">
        <v>660</v>
      </c>
      <c r="U8628" s="1" t="s">
        <v>53</v>
      </c>
      <c r="V8628" t="s">
        <v>29</v>
      </c>
      <c r="W8628"/>
      <c r="X8628" t="s">
        <v>30</v>
      </c>
    </row>
    <row r="8629" spans="2:24">
      <c r="B8629" s="2" t="s">
        <v>13459</v>
      </c>
      <c r="C8629" s="1">
        <v>7859016155</v>
      </c>
      <c r="D8629" s="1"/>
      <c r="E8629" s="1"/>
      <c r="F8629" s="1"/>
      <c r="G8629" s="1" t="s">
        <v>45</v>
      </c>
      <c r="H8629" s="1" t="s">
        <v>46</v>
      </c>
      <c r="I8629"/>
      <c r="J8629"/>
      <c r="K8629"/>
      <c r="L8629"/>
      <c r="M8629"/>
      <c r="N8629"/>
      <c r="O8629"/>
      <c r="Q8629" t="s">
        <v>25</v>
      </c>
      <c r="T8629" s="1" t="s">
        <v>73</v>
      </c>
      <c r="U8629" s="1" t="s">
        <v>53</v>
      </c>
      <c r="V8629" t="s">
        <v>29</v>
      </c>
      <c r="W8629"/>
      <c r="X8629" t="s">
        <v>30</v>
      </c>
    </row>
    <row r="8630" spans="2:24">
      <c r="B8630" s="2" t="s">
        <v>13460</v>
      </c>
      <c r="C8630" s="1">
        <v>9413429050</v>
      </c>
      <c r="D8630" s="1"/>
      <c r="E8630" s="1"/>
      <c r="F8630" s="1"/>
      <c r="G8630" s="1" t="s">
        <v>915</v>
      </c>
      <c r="H8630" s="1" t="s">
        <v>46</v>
      </c>
      <c r="I8630"/>
      <c r="J8630"/>
      <c r="K8630"/>
      <c r="L8630"/>
      <c r="M8630"/>
      <c r="N8630"/>
      <c r="O8630"/>
      <c r="Q8630" t="s">
        <v>25</v>
      </c>
      <c r="T8630" s="1" t="s">
        <v>12231</v>
      </c>
      <c r="U8630" s="1" t="s">
        <v>43</v>
      </c>
      <c r="V8630" t="s">
        <v>29</v>
      </c>
      <c r="W8630"/>
      <c r="X8630" t="s">
        <v>30</v>
      </c>
    </row>
    <row r="8631" spans="2:24">
      <c r="B8631" s="2" t="s">
        <v>13461</v>
      </c>
      <c r="C8631" s="1">
        <v>9649544471</v>
      </c>
      <c r="D8631" s="1"/>
      <c r="E8631" s="1"/>
      <c r="F8631" s="1"/>
      <c r="G8631" s="1" t="s">
        <v>45</v>
      </c>
      <c r="H8631" s="1" t="s">
        <v>46</v>
      </c>
      <c r="I8631"/>
      <c r="J8631"/>
      <c r="K8631"/>
      <c r="L8631"/>
      <c r="M8631"/>
      <c r="N8631"/>
      <c r="O8631"/>
      <c r="Q8631" t="s">
        <v>25</v>
      </c>
      <c r="T8631" s="1" t="s">
        <v>13462</v>
      </c>
      <c r="U8631" s="1" t="s">
        <v>43</v>
      </c>
      <c r="V8631" t="s">
        <v>29</v>
      </c>
      <c r="W8631"/>
      <c r="X8631" t="s">
        <v>30</v>
      </c>
    </row>
    <row r="8632" spans="2:24">
      <c r="B8632" s="2" t="s">
        <v>13463</v>
      </c>
      <c r="C8632" s="1">
        <v>9803153333</v>
      </c>
      <c r="D8632" s="1"/>
      <c r="E8632" s="1"/>
      <c r="F8632" s="1"/>
      <c r="G8632" s="1" t="s">
        <v>45</v>
      </c>
      <c r="H8632" s="1" t="s">
        <v>46</v>
      </c>
      <c r="I8632"/>
      <c r="J8632"/>
      <c r="K8632"/>
      <c r="L8632"/>
      <c r="M8632"/>
      <c r="N8632"/>
      <c r="O8632"/>
      <c r="Q8632" t="s">
        <v>25</v>
      </c>
      <c r="T8632" s="1" t="s">
        <v>678</v>
      </c>
      <c r="U8632" s="1" t="s">
        <v>90</v>
      </c>
      <c r="V8632" t="s">
        <v>29</v>
      </c>
      <c r="W8632"/>
      <c r="X8632" t="s">
        <v>30</v>
      </c>
    </row>
    <row r="8633" spans="2:24">
      <c r="B8633" s="2" t="s">
        <v>13464</v>
      </c>
      <c r="C8633" s="1">
        <v>9872716785</v>
      </c>
      <c r="D8633" s="1"/>
      <c r="E8633" s="1"/>
      <c r="F8633" s="1"/>
      <c r="G8633" s="1" t="s">
        <v>45</v>
      </c>
      <c r="H8633" s="1" t="s">
        <v>46</v>
      </c>
      <c r="I8633"/>
      <c r="J8633"/>
      <c r="K8633"/>
      <c r="L8633"/>
      <c r="M8633"/>
      <c r="N8633"/>
      <c r="O8633"/>
      <c r="Q8633" t="s">
        <v>25</v>
      </c>
      <c r="T8633" s="1" t="s">
        <v>678</v>
      </c>
      <c r="U8633" s="1" t="s">
        <v>90</v>
      </c>
      <c r="V8633" t="s">
        <v>29</v>
      </c>
      <c r="W8633"/>
      <c r="X8633" t="s">
        <v>30</v>
      </c>
    </row>
    <row r="8634" spans="2:24">
      <c r="B8634" s="2" t="s">
        <v>13465</v>
      </c>
      <c r="C8634" s="1">
        <v>9348286486</v>
      </c>
      <c r="D8634" s="1"/>
      <c r="E8634" s="1"/>
      <c r="F8634" s="1"/>
      <c r="G8634" s="1" t="s">
        <v>1216</v>
      </c>
      <c r="H8634" s="1" t="s">
        <v>46</v>
      </c>
      <c r="I8634"/>
      <c r="J8634"/>
      <c r="K8634"/>
      <c r="L8634"/>
      <c r="M8634"/>
      <c r="N8634"/>
      <c r="O8634"/>
      <c r="Q8634" t="s">
        <v>25</v>
      </c>
      <c r="T8634" s="1" t="s">
        <v>10553</v>
      </c>
      <c r="U8634" s="1" t="s">
        <v>240</v>
      </c>
      <c r="V8634" t="s">
        <v>29</v>
      </c>
      <c r="W8634"/>
      <c r="X8634" t="s">
        <v>30</v>
      </c>
    </row>
    <row r="8635" spans="2:24">
      <c r="B8635" s="2" t="s">
        <v>13466</v>
      </c>
      <c r="C8635" s="1">
        <v>9416600591</v>
      </c>
      <c r="D8635" s="1"/>
      <c r="E8635" s="1"/>
      <c r="F8635" s="1"/>
      <c r="G8635" s="1" t="s">
        <v>1216</v>
      </c>
      <c r="H8635" s="1" t="s">
        <v>57</v>
      </c>
      <c r="I8635"/>
      <c r="J8635"/>
      <c r="K8635"/>
      <c r="L8635"/>
      <c r="M8635"/>
      <c r="N8635"/>
      <c r="O8635"/>
      <c r="Q8635" t="s">
        <v>25</v>
      </c>
      <c r="T8635" s="1" t="s">
        <v>77</v>
      </c>
      <c r="U8635" s="1" t="s">
        <v>78</v>
      </c>
      <c r="V8635" t="s">
        <v>29</v>
      </c>
      <c r="W8635"/>
      <c r="X8635" t="s">
        <v>30</v>
      </c>
    </row>
    <row r="8636" spans="2:24">
      <c r="B8636" s="2" t="s">
        <v>13467</v>
      </c>
      <c r="C8636" s="1">
        <v>9933652241</v>
      </c>
      <c r="D8636" s="1"/>
      <c r="E8636" s="1"/>
      <c r="F8636" s="1"/>
      <c r="G8636" s="1" t="s">
        <v>146</v>
      </c>
      <c r="H8636" s="1" t="s">
        <v>1268</v>
      </c>
      <c r="I8636"/>
      <c r="J8636"/>
      <c r="K8636"/>
      <c r="L8636"/>
      <c r="M8636"/>
      <c r="N8636"/>
      <c r="O8636"/>
      <c r="Q8636" t="s">
        <v>25</v>
      </c>
      <c r="T8636" s="1" t="s">
        <v>1509</v>
      </c>
      <c r="U8636" s="1" t="s">
        <v>70</v>
      </c>
      <c r="V8636" t="s">
        <v>29</v>
      </c>
      <c r="W8636"/>
      <c r="X8636" t="s">
        <v>30</v>
      </c>
    </row>
    <row r="8637" spans="2:24">
      <c r="B8637" s="2" t="s">
        <v>13468</v>
      </c>
      <c r="C8637" s="1">
        <v>9988822278</v>
      </c>
      <c r="D8637" s="1"/>
      <c r="E8637" s="1"/>
      <c r="F8637" s="1"/>
      <c r="G8637" s="1" t="s">
        <v>45</v>
      </c>
      <c r="H8637" s="1" t="s">
        <v>46</v>
      </c>
      <c r="I8637"/>
      <c r="J8637"/>
      <c r="K8637"/>
      <c r="L8637"/>
      <c r="M8637"/>
      <c r="N8637"/>
      <c r="O8637"/>
      <c r="Q8637" t="s">
        <v>25</v>
      </c>
      <c r="T8637" s="1" t="s">
        <v>182</v>
      </c>
      <c r="U8637" s="1" t="s">
        <v>182</v>
      </c>
      <c r="V8637" t="s">
        <v>29</v>
      </c>
      <c r="W8637"/>
      <c r="X8637" t="s">
        <v>30</v>
      </c>
    </row>
    <row r="8638" spans="2:24">
      <c r="B8638" s="2" t="s">
        <v>13469</v>
      </c>
      <c r="C8638" s="1">
        <v>9631001007</v>
      </c>
      <c r="D8638" s="1"/>
      <c r="E8638" s="1"/>
      <c r="F8638" s="1"/>
      <c r="G8638" s="1" t="s">
        <v>146</v>
      </c>
      <c r="H8638" s="1" t="s">
        <v>331</v>
      </c>
      <c r="I8638"/>
      <c r="J8638"/>
      <c r="K8638"/>
      <c r="L8638"/>
      <c r="M8638"/>
      <c r="N8638"/>
      <c r="O8638"/>
      <c r="Q8638" t="s">
        <v>25</v>
      </c>
      <c r="T8638" s="1" t="s">
        <v>6922</v>
      </c>
      <c r="U8638" s="1" t="s">
        <v>284</v>
      </c>
      <c r="V8638" t="s">
        <v>29</v>
      </c>
      <c r="W8638"/>
      <c r="X8638" t="s">
        <v>30</v>
      </c>
    </row>
    <row r="8639" spans="2:24">
      <c r="B8639" s="2" t="s">
        <v>13470</v>
      </c>
      <c r="C8639" s="1">
        <v>7034559559</v>
      </c>
      <c r="D8639" s="1"/>
      <c r="E8639" s="1"/>
      <c r="F8639" s="1"/>
      <c r="G8639" s="1" t="s">
        <v>146</v>
      </c>
      <c r="H8639" s="1" t="s">
        <v>57</v>
      </c>
      <c r="I8639"/>
      <c r="J8639"/>
      <c r="K8639"/>
      <c r="L8639"/>
      <c r="M8639"/>
      <c r="N8639"/>
      <c r="O8639"/>
      <c r="Q8639" t="s">
        <v>25</v>
      </c>
      <c r="T8639" s="1" t="s">
        <v>7002</v>
      </c>
      <c r="U8639" s="1" t="s">
        <v>60</v>
      </c>
      <c r="V8639" t="s">
        <v>29</v>
      </c>
      <c r="W8639"/>
      <c r="X8639" t="s">
        <v>30</v>
      </c>
    </row>
    <row r="8640" spans="2:24">
      <c r="B8640" s="2" t="s">
        <v>13471</v>
      </c>
      <c r="C8640" s="1">
        <v>9413530741</v>
      </c>
      <c r="D8640" s="1"/>
      <c r="E8640" s="1"/>
      <c r="F8640" s="1"/>
      <c r="G8640" s="1" t="s">
        <v>146</v>
      </c>
      <c r="H8640" s="1" t="s">
        <v>695</v>
      </c>
      <c r="I8640"/>
      <c r="J8640"/>
      <c r="K8640"/>
      <c r="L8640"/>
      <c r="M8640"/>
      <c r="N8640"/>
      <c r="O8640"/>
      <c r="Q8640" t="s">
        <v>25</v>
      </c>
      <c r="T8640" s="1" t="s">
        <v>313</v>
      </c>
      <c r="U8640" s="1" t="s">
        <v>43</v>
      </c>
      <c r="V8640" t="s">
        <v>29</v>
      </c>
      <c r="W8640"/>
      <c r="X8640" t="s">
        <v>30</v>
      </c>
    </row>
    <row r="8641" spans="2:24">
      <c r="B8641" s="2" t="s">
        <v>13472</v>
      </c>
      <c r="C8641" s="1">
        <v>9835341535</v>
      </c>
      <c r="D8641" s="1"/>
      <c r="E8641" s="1"/>
      <c r="F8641" s="1"/>
      <c r="G8641" s="1" t="s">
        <v>146</v>
      </c>
      <c r="H8641" s="1" t="s">
        <v>247</v>
      </c>
      <c r="I8641"/>
      <c r="J8641"/>
      <c r="K8641"/>
      <c r="L8641"/>
      <c r="M8641"/>
      <c r="N8641"/>
      <c r="O8641"/>
      <c r="Q8641" t="s">
        <v>25</v>
      </c>
      <c r="T8641" s="1" t="s">
        <v>2545</v>
      </c>
      <c r="U8641" s="1" t="s">
        <v>158</v>
      </c>
      <c r="V8641" t="s">
        <v>29</v>
      </c>
      <c r="W8641"/>
      <c r="X8641" t="s">
        <v>30</v>
      </c>
    </row>
    <row r="8642" spans="2:24">
      <c r="B8642" s="2" t="s">
        <v>13473</v>
      </c>
      <c r="C8642" s="1">
        <v>9871591866</v>
      </c>
      <c r="D8642" s="1"/>
      <c r="E8642" s="1"/>
      <c r="F8642" s="1"/>
      <c r="G8642" s="1" t="s">
        <v>146</v>
      </c>
      <c r="H8642" s="1" t="s">
        <v>331</v>
      </c>
      <c r="I8642"/>
      <c r="J8642"/>
      <c r="K8642"/>
      <c r="L8642"/>
      <c r="M8642"/>
      <c r="N8642"/>
      <c r="O8642"/>
      <c r="Q8642" t="s">
        <v>25</v>
      </c>
      <c r="T8642" s="1" t="s">
        <v>660</v>
      </c>
      <c r="U8642" s="1" t="s">
        <v>53</v>
      </c>
      <c r="V8642" t="s">
        <v>29</v>
      </c>
      <c r="W8642"/>
      <c r="X8642" t="s">
        <v>30</v>
      </c>
    </row>
    <row r="8643" spans="2:24">
      <c r="B8643" s="2" t="s">
        <v>13474</v>
      </c>
      <c r="C8643" s="1">
        <v>8249905892</v>
      </c>
      <c r="D8643" s="1"/>
      <c r="E8643" s="1"/>
      <c r="F8643" s="1"/>
      <c r="G8643" s="1" t="s">
        <v>5652</v>
      </c>
      <c r="H8643" s="1" t="s">
        <v>331</v>
      </c>
      <c r="I8643"/>
      <c r="J8643"/>
      <c r="K8643"/>
      <c r="L8643"/>
      <c r="M8643"/>
      <c r="N8643"/>
      <c r="O8643"/>
      <c r="Q8643" t="s">
        <v>25</v>
      </c>
      <c r="T8643" s="1" t="s">
        <v>13475</v>
      </c>
      <c r="U8643" s="1" t="s">
        <v>240</v>
      </c>
      <c r="V8643" t="s">
        <v>29</v>
      </c>
      <c r="W8643"/>
      <c r="X8643" t="s">
        <v>30</v>
      </c>
    </row>
    <row r="8644" spans="2:24">
      <c r="B8644" s="2" t="s">
        <v>13476</v>
      </c>
      <c r="C8644" s="1">
        <v>9815134646</v>
      </c>
      <c r="D8644" s="1"/>
      <c r="E8644" s="1"/>
      <c r="F8644" s="1"/>
      <c r="G8644" s="1" t="s">
        <v>45</v>
      </c>
      <c r="H8644" s="1" t="s">
        <v>46</v>
      </c>
      <c r="I8644"/>
      <c r="J8644"/>
      <c r="K8644"/>
      <c r="L8644"/>
      <c r="M8644"/>
      <c r="N8644"/>
      <c r="O8644"/>
      <c r="Q8644" t="s">
        <v>25</v>
      </c>
      <c r="T8644" s="1" t="s">
        <v>1891</v>
      </c>
      <c r="U8644" s="1" t="s">
        <v>90</v>
      </c>
      <c r="V8644" t="s">
        <v>29</v>
      </c>
      <c r="W8644"/>
      <c r="X8644" t="s">
        <v>30</v>
      </c>
    </row>
    <row r="8645" spans="2:24">
      <c r="B8645" s="2" t="s">
        <v>13477</v>
      </c>
      <c r="C8645" s="1">
        <v>8697956833</v>
      </c>
      <c r="D8645" s="1"/>
      <c r="E8645" s="1"/>
      <c r="F8645" s="1"/>
      <c r="G8645" s="1" t="s">
        <v>915</v>
      </c>
      <c r="H8645" s="1" t="s">
        <v>46</v>
      </c>
      <c r="I8645"/>
      <c r="J8645"/>
      <c r="K8645"/>
      <c r="L8645"/>
      <c r="M8645"/>
      <c r="N8645"/>
      <c r="O8645"/>
      <c r="Q8645" t="s">
        <v>25</v>
      </c>
      <c r="T8645" s="1" t="s">
        <v>614</v>
      </c>
      <c r="U8645" s="1" t="s">
        <v>70</v>
      </c>
      <c r="V8645" t="s">
        <v>29</v>
      </c>
      <c r="W8645"/>
      <c r="X8645" t="s">
        <v>30</v>
      </c>
    </row>
    <row r="8646" spans="2:24">
      <c r="B8646" s="2" t="s">
        <v>13478</v>
      </c>
      <c r="C8646" s="1">
        <v>9888040971</v>
      </c>
      <c r="D8646" s="1"/>
      <c r="E8646" s="1"/>
      <c r="F8646" s="1"/>
      <c r="G8646" s="1" t="s">
        <v>146</v>
      </c>
      <c r="H8646" s="1" t="s">
        <v>695</v>
      </c>
      <c r="I8646"/>
      <c r="J8646"/>
      <c r="K8646"/>
      <c r="L8646"/>
      <c r="M8646"/>
      <c r="N8646"/>
      <c r="O8646"/>
      <c r="Q8646" t="s">
        <v>25</v>
      </c>
      <c r="T8646" s="1" t="s">
        <v>182</v>
      </c>
      <c r="U8646" s="1" t="s">
        <v>182</v>
      </c>
      <c r="V8646" t="s">
        <v>29</v>
      </c>
      <c r="W8646"/>
      <c r="X8646" t="s">
        <v>30</v>
      </c>
    </row>
    <row r="8647" spans="2:24">
      <c r="B8647" s="2" t="s">
        <v>13479</v>
      </c>
      <c r="C8647" s="1">
        <v>9896577734</v>
      </c>
      <c r="D8647" s="1"/>
      <c r="E8647" s="1"/>
      <c r="F8647" s="1"/>
      <c r="G8647" s="1" t="s">
        <v>915</v>
      </c>
      <c r="H8647" s="1" t="s">
        <v>46</v>
      </c>
      <c r="I8647"/>
      <c r="J8647"/>
      <c r="K8647"/>
      <c r="L8647"/>
      <c r="M8647"/>
      <c r="N8647"/>
      <c r="O8647"/>
      <c r="Q8647" t="s">
        <v>25</v>
      </c>
      <c r="T8647" s="1" t="s">
        <v>6654</v>
      </c>
      <c r="U8647" s="1" t="s">
        <v>28</v>
      </c>
      <c r="V8647" t="s">
        <v>29</v>
      </c>
      <c r="W8647"/>
      <c r="X8647" t="s">
        <v>30</v>
      </c>
    </row>
    <row r="8648" spans="2:24">
      <c r="B8648" s="2" t="s">
        <v>13480</v>
      </c>
      <c r="C8648" s="1">
        <v>9586009988</v>
      </c>
      <c r="D8648" s="1"/>
      <c r="E8648" s="1"/>
      <c r="F8648" s="1"/>
      <c r="G8648" s="1" t="s">
        <v>45</v>
      </c>
      <c r="H8648" s="1" t="s">
        <v>46</v>
      </c>
      <c r="I8648"/>
      <c r="J8648"/>
      <c r="K8648"/>
      <c r="L8648"/>
      <c r="M8648"/>
      <c r="N8648"/>
      <c r="O8648"/>
      <c r="Q8648" t="s">
        <v>25</v>
      </c>
      <c r="T8648" s="1" t="s">
        <v>255</v>
      </c>
      <c r="U8648" s="1" t="s">
        <v>116</v>
      </c>
      <c r="V8648" t="s">
        <v>29</v>
      </c>
      <c r="W8648"/>
      <c r="X8648" t="s">
        <v>30</v>
      </c>
    </row>
    <row r="8649" spans="2:24">
      <c r="B8649" s="2" t="s">
        <v>13481</v>
      </c>
      <c r="C8649" s="1">
        <v>8824802580</v>
      </c>
      <c r="D8649" s="1"/>
      <c r="E8649" s="1"/>
      <c r="F8649" s="1"/>
      <c r="G8649" s="1" t="s">
        <v>2644</v>
      </c>
      <c r="H8649" s="1" t="s">
        <v>46</v>
      </c>
      <c r="I8649"/>
      <c r="J8649"/>
      <c r="K8649"/>
      <c r="L8649"/>
      <c r="M8649"/>
      <c r="N8649"/>
      <c r="O8649"/>
      <c r="Q8649" t="s">
        <v>25</v>
      </c>
      <c r="T8649" s="1" t="s">
        <v>128</v>
      </c>
      <c r="U8649" s="1" t="s">
        <v>43</v>
      </c>
      <c r="V8649" t="s">
        <v>29</v>
      </c>
      <c r="W8649"/>
      <c r="X8649" t="s">
        <v>30</v>
      </c>
    </row>
    <row r="8650" spans="2:24">
      <c r="B8650" s="2" t="s">
        <v>13482</v>
      </c>
      <c r="C8650" s="1">
        <v>7618508222</v>
      </c>
      <c r="D8650" s="1"/>
      <c r="E8650" s="1"/>
      <c r="F8650" s="1"/>
      <c r="G8650" s="1" t="s">
        <v>146</v>
      </c>
      <c r="H8650" s="1" t="s">
        <v>331</v>
      </c>
      <c r="I8650"/>
      <c r="J8650"/>
      <c r="K8650"/>
      <c r="L8650"/>
      <c r="M8650"/>
      <c r="N8650"/>
      <c r="O8650"/>
      <c r="Q8650" t="s">
        <v>25</v>
      </c>
      <c r="T8650" s="1" t="s">
        <v>681</v>
      </c>
      <c r="U8650" s="1" t="s">
        <v>289</v>
      </c>
      <c r="V8650" t="s">
        <v>29</v>
      </c>
      <c r="W8650"/>
      <c r="X8650" t="s">
        <v>30</v>
      </c>
    </row>
    <row r="8651" spans="2:24">
      <c r="B8651" s="2" t="s">
        <v>13483</v>
      </c>
      <c r="C8651" s="1">
        <v>9758973943</v>
      </c>
      <c r="D8651" s="1"/>
      <c r="E8651" s="1"/>
      <c r="F8651" s="1"/>
      <c r="G8651" s="1" t="s">
        <v>146</v>
      </c>
      <c r="H8651" s="1" t="s">
        <v>331</v>
      </c>
      <c r="I8651"/>
      <c r="J8651"/>
      <c r="K8651"/>
      <c r="L8651"/>
      <c r="M8651"/>
      <c r="N8651"/>
      <c r="O8651"/>
      <c r="Q8651" t="s">
        <v>25</v>
      </c>
      <c r="T8651" s="1" t="s">
        <v>1618</v>
      </c>
      <c r="U8651" s="1" t="s">
        <v>289</v>
      </c>
      <c r="V8651" t="s">
        <v>29</v>
      </c>
      <c r="W8651"/>
      <c r="X8651" t="s">
        <v>30</v>
      </c>
    </row>
    <row r="8652" spans="2:24">
      <c r="B8652" s="2" t="s">
        <v>13484</v>
      </c>
      <c r="C8652" s="1">
        <v>9038396164</v>
      </c>
      <c r="D8652" s="1"/>
      <c r="E8652" s="1"/>
      <c r="F8652" s="1"/>
      <c r="G8652" s="1" t="s">
        <v>146</v>
      </c>
      <c r="H8652" s="1" t="s">
        <v>247</v>
      </c>
      <c r="I8652"/>
      <c r="J8652"/>
      <c r="K8652"/>
      <c r="L8652"/>
      <c r="M8652"/>
      <c r="N8652"/>
      <c r="O8652"/>
      <c r="Q8652" t="s">
        <v>25</v>
      </c>
      <c r="T8652" s="1" t="s">
        <v>614</v>
      </c>
      <c r="U8652" s="1" t="s">
        <v>70</v>
      </c>
      <c r="V8652" t="s">
        <v>29</v>
      </c>
      <c r="W8652"/>
      <c r="X8652" t="s">
        <v>30</v>
      </c>
    </row>
    <row r="8653" spans="2:24">
      <c r="B8653" s="2" t="s">
        <v>13485</v>
      </c>
      <c r="C8653" s="1">
        <v>9711095078</v>
      </c>
      <c r="D8653" s="1"/>
      <c r="E8653" s="1"/>
      <c r="F8653" s="1"/>
      <c r="G8653" s="1" t="s">
        <v>2644</v>
      </c>
      <c r="H8653" s="1" t="s">
        <v>46</v>
      </c>
      <c r="I8653"/>
      <c r="J8653"/>
      <c r="K8653"/>
      <c r="L8653"/>
      <c r="M8653"/>
      <c r="N8653"/>
      <c r="O8653"/>
      <c r="Q8653" t="s">
        <v>25</v>
      </c>
      <c r="T8653" s="1" t="s">
        <v>6654</v>
      </c>
      <c r="U8653" s="1" t="s">
        <v>28</v>
      </c>
      <c r="V8653" t="s">
        <v>29</v>
      </c>
      <c r="W8653"/>
      <c r="X8653" t="s">
        <v>30</v>
      </c>
    </row>
    <row r="8654" spans="2:24">
      <c r="B8654" s="2" t="s">
        <v>13486</v>
      </c>
      <c r="C8654" s="1">
        <v>9988900902</v>
      </c>
      <c r="D8654" s="1"/>
      <c r="E8654" s="1"/>
      <c r="F8654" s="1"/>
      <c r="G8654" s="1" t="s">
        <v>230</v>
      </c>
      <c r="H8654" s="1" t="s">
        <v>46</v>
      </c>
      <c r="I8654"/>
      <c r="J8654"/>
      <c r="K8654"/>
      <c r="L8654"/>
      <c r="M8654"/>
      <c r="N8654"/>
      <c r="O8654"/>
      <c r="Q8654" t="s">
        <v>25</v>
      </c>
      <c r="T8654" s="1" t="s">
        <v>1116</v>
      </c>
      <c r="U8654" s="1" t="s">
        <v>90</v>
      </c>
      <c r="V8654" t="s">
        <v>29</v>
      </c>
      <c r="W8654"/>
      <c r="X8654" t="s">
        <v>30</v>
      </c>
    </row>
    <row r="8655" spans="2:24">
      <c r="B8655" s="2" t="s">
        <v>13487</v>
      </c>
      <c r="C8655" s="1">
        <v>7908352198</v>
      </c>
      <c r="D8655" s="1"/>
      <c r="E8655" s="1"/>
      <c r="F8655" s="1"/>
      <c r="G8655" s="1" t="s">
        <v>146</v>
      </c>
      <c r="H8655" s="1" t="s">
        <v>695</v>
      </c>
      <c r="I8655"/>
      <c r="J8655"/>
      <c r="K8655"/>
      <c r="L8655"/>
      <c r="M8655"/>
      <c r="N8655"/>
      <c r="O8655"/>
      <c r="Q8655" t="s">
        <v>25</v>
      </c>
      <c r="T8655" s="1" t="s">
        <v>6738</v>
      </c>
      <c r="U8655" s="1" t="s">
        <v>70</v>
      </c>
      <c r="V8655" t="s">
        <v>29</v>
      </c>
      <c r="W8655"/>
      <c r="X8655" t="s">
        <v>30</v>
      </c>
    </row>
    <row r="8656" spans="2:24">
      <c r="B8656" s="2" t="s">
        <v>13488</v>
      </c>
      <c r="C8656" s="1">
        <v>9777456828</v>
      </c>
      <c r="D8656" s="1"/>
      <c r="E8656" s="1"/>
      <c r="F8656" s="1"/>
      <c r="G8656" s="1" t="s">
        <v>146</v>
      </c>
      <c r="H8656" s="1" t="s">
        <v>247</v>
      </c>
      <c r="I8656"/>
      <c r="J8656"/>
      <c r="K8656"/>
      <c r="L8656"/>
      <c r="M8656"/>
      <c r="N8656"/>
      <c r="O8656"/>
      <c r="Q8656" t="s">
        <v>25</v>
      </c>
      <c r="T8656" s="1" t="s">
        <v>385</v>
      </c>
      <c r="U8656" s="1" t="s">
        <v>240</v>
      </c>
      <c r="V8656" t="s">
        <v>29</v>
      </c>
      <c r="W8656"/>
      <c r="X8656" t="s">
        <v>30</v>
      </c>
    </row>
    <row r="8657" spans="2:24">
      <c r="B8657" s="2" t="s">
        <v>13489</v>
      </c>
      <c r="C8657" s="1">
        <v>9035494425</v>
      </c>
      <c r="D8657" s="1"/>
      <c r="E8657" s="1"/>
      <c r="F8657" s="1"/>
      <c r="G8657" s="1" t="s">
        <v>146</v>
      </c>
      <c r="H8657" s="1" t="s">
        <v>331</v>
      </c>
      <c r="I8657"/>
      <c r="J8657"/>
      <c r="K8657"/>
      <c r="L8657"/>
      <c r="M8657"/>
      <c r="N8657"/>
      <c r="O8657"/>
      <c r="Q8657" t="s">
        <v>25</v>
      </c>
      <c r="T8657" s="1" t="s">
        <v>631</v>
      </c>
      <c r="U8657" s="1" t="s">
        <v>102</v>
      </c>
      <c r="V8657" t="s">
        <v>29</v>
      </c>
      <c r="W8657"/>
      <c r="X8657" t="s">
        <v>30</v>
      </c>
    </row>
    <row r="8658" spans="2:24">
      <c r="B8658" s="2" t="s">
        <v>13490</v>
      </c>
      <c r="C8658" s="1">
        <v>9415242988</v>
      </c>
      <c r="D8658" s="1"/>
      <c r="E8658" s="1"/>
      <c r="F8658" s="1"/>
      <c r="G8658" s="1" t="s">
        <v>146</v>
      </c>
      <c r="H8658" s="1" t="s">
        <v>247</v>
      </c>
      <c r="I8658"/>
      <c r="J8658"/>
      <c r="K8658"/>
      <c r="L8658"/>
      <c r="M8658"/>
      <c r="N8658"/>
      <c r="O8658"/>
      <c r="Q8658" t="s">
        <v>25</v>
      </c>
      <c r="T8658" s="1" t="s">
        <v>264</v>
      </c>
      <c r="U8658" s="1" t="s">
        <v>28</v>
      </c>
      <c r="V8658" t="s">
        <v>29</v>
      </c>
      <c r="W8658"/>
      <c r="X8658" t="s">
        <v>30</v>
      </c>
    </row>
    <row r="8659" spans="2:24">
      <c r="B8659" s="2" t="s">
        <v>13491</v>
      </c>
      <c r="C8659" s="1">
        <v>9478363245</v>
      </c>
      <c r="D8659" s="1"/>
      <c r="E8659" s="1"/>
      <c r="F8659" s="1"/>
      <c r="G8659" s="1" t="s">
        <v>146</v>
      </c>
      <c r="H8659" s="1" t="s">
        <v>247</v>
      </c>
      <c r="I8659"/>
      <c r="J8659"/>
      <c r="K8659"/>
      <c r="L8659"/>
      <c r="M8659"/>
      <c r="N8659"/>
      <c r="O8659"/>
      <c r="Q8659" t="s">
        <v>25</v>
      </c>
      <c r="T8659" s="1" t="s">
        <v>13492</v>
      </c>
      <c r="U8659" s="1" t="s">
        <v>90</v>
      </c>
      <c r="V8659" t="s">
        <v>29</v>
      </c>
      <c r="W8659"/>
      <c r="X8659" t="s">
        <v>30</v>
      </c>
    </row>
    <row r="8660" spans="2:24">
      <c r="B8660" s="2" t="s">
        <v>13493</v>
      </c>
      <c r="C8660" s="1">
        <v>9427628614</v>
      </c>
      <c r="D8660" s="1"/>
      <c r="E8660" s="1"/>
      <c r="F8660" s="1"/>
      <c r="G8660" s="1" t="s">
        <v>915</v>
      </c>
      <c r="H8660" s="1" t="s">
        <v>331</v>
      </c>
      <c r="I8660"/>
      <c r="J8660"/>
      <c r="K8660"/>
      <c r="L8660"/>
      <c r="M8660"/>
      <c r="N8660"/>
      <c r="O8660"/>
      <c r="Q8660" t="s">
        <v>25</v>
      </c>
      <c r="T8660" s="1" t="s">
        <v>13049</v>
      </c>
      <c r="U8660" s="1" t="s">
        <v>116</v>
      </c>
      <c r="V8660" t="s">
        <v>29</v>
      </c>
      <c r="W8660"/>
      <c r="X8660" t="s">
        <v>30</v>
      </c>
    </row>
    <row r="8661" spans="2:24">
      <c r="B8661" s="2" t="s">
        <v>13494</v>
      </c>
      <c r="C8661" s="1">
        <v>9991286495</v>
      </c>
      <c r="D8661" s="1"/>
      <c r="E8661" s="1"/>
      <c r="F8661" s="1"/>
      <c r="G8661" s="1" t="s">
        <v>146</v>
      </c>
      <c r="H8661" s="1" t="s">
        <v>695</v>
      </c>
      <c r="I8661"/>
      <c r="J8661"/>
      <c r="K8661"/>
      <c r="L8661"/>
      <c r="M8661"/>
      <c r="N8661"/>
      <c r="O8661"/>
      <c r="Q8661" t="s">
        <v>25</v>
      </c>
      <c r="T8661" s="1" t="s">
        <v>575</v>
      </c>
      <c r="U8661" s="1" t="s">
        <v>78</v>
      </c>
      <c r="V8661" t="s">
        <v>29</v>
      </c>
      <c r="W8661"/>
      <c r="X8661" t="s">
        <v>30</v>
      </c>
    </row>
    <row r="8662" spans="2:24">
      <c r="B8662" s="2" t="s">
        <v>13495</v>
      </c>
      <c r="C8662" s="1">
        <v>9840569173</v>
      </c>
      <c r="D8662" s="1"/>
      <c r="E8662" s="1"/>
      <c r="F8662" s="1"/>
      <c r="G8662" s="1" t="s">
        <v>2644</v>
      </c>
      <c r="H8662" s="1" t="s">
        <v>57</v>
      </c>
      <c r="I8662"/>
      <c r="J8662"/>
      <c r="K8662"/>
      <c r="L8662"/>
      <c r="M8662"/>
      <c r="N8662"/>
      <c r="O8662"/>
      <c r="Q8662" t="s">
        <v>25</v>
      </c>
      <c r="T8662" s="1" t="s">
        <v>258</v>
      </c>
      <c r="U8662" s="1" t="s">
        <v>179</v>
      </c>
      <c r="V8662" t="s">
        <v>29</v>
      </c>
      <c r="W8662"/>
      <c r="X8662" t="s">
        <v>30</v>
      </c>
    </row>
    <row r="8663" spans="2:24">
      <c r="B8663" s="2" t="s">
        <v>13496</v>
      </c>
      <c r="C8663" s="1">
        <v>8237491020</v>
      </c>
      <c r="D8663" s="1"/>
      <c r="E8663" s="1"/>
      <c r="F8663" s="1"/>
      <c r="G8663" s="1" t="s">
        <v>146</v>
      </c>
      <c r="H8663" s="1" t="s">
        <v>331</v>
      </c>
      <c r="I8663"/>
      <c r="J8663"/>
      <c r="K8663"/>
      <c r="L8663"/>
      <c r="M8663"/>
      <c r="N8663"/>
      <c r="O8663"/>
      <c r="Q8663" t="s">
        <v>25</v>
      </c>
      <c r="T8663" s="1" t="s">
        <v>1333</v>
      </c>
      <c r="U8663" s="1" t="s">
        <v>33</v>
      </c>
      <c r="V8663" t="s">
        <v>29</v>
      </c>
      <c r="W8663"/>
      <c r="X8663" t="s">
        <v>30</v>
      </c>
    </row>
    <row r="8664" spans="2:24">
      <c r="B8664" s="2" t="s">
        <v>13497</v>
      </c>
      <c r="C8664" s="1">
        <v>8130464189</v>
      </c>
      <c r="D8664" s="1"/>
      <c r="E8664" s="1"/>
      <c r="F8664" s="1"/>
      <c r="G8664" s="1" t="s">
        <v>146</v>
      </c>
      <c r="H8664" s="1" t="s">
        <v>331</v>
      </c>
      <c r="I8664"/>
      <c r="J8664"/>
      <c r="K8664"/>
      <c r="L8664"/>
      <c r="M8664"/>
      <c r="N8664"/>
      <c r="O8664"/>
      <c r="Q8664" t="s">
        <v>25</v>
      </c>
      <c r="T8664" s="1" t="s">
        <v>660</v>
      </c>
      <c r="U8664" s="1" t="s">
        <v>53</v>
      </c>
      <c r="V8664" t="s">
        <v>29</v>
      </c>
      <c r="W8664"/>
      <c r="X8664" t="s">
        <v>30</v>
      </c>
    </row>
    <row r="8665" spans="2:24">
      <c r="B8665" s="2" t="s">
        <v>13498</v>
      </c>
      <c r="C8665" s="1">
        <v>7876678473</v>
      </c>
      <c r="D8665" s="1"/>
      <c r="E8665" s="1"/>
      <c r="F8665" s="1"/>
      <c r="G8665" s="1" t="s">
        <v>146</v>
      </c>
      <c r="H8665" s="1" t="s">
        <v>247</v>
      </c>
      <c r="I8665"/>
      <c r="J8665"/>
      <c r="K8665"/>
      <c r="L8665"/>
      <c r="M8665"/>
      <c r="N8665"/>
      <c r="O8665"/>
      <c r="Q8665" t="s">
        <v>25</v>
      </c>
      <c r="T8665" s="1" t="s">
        <v>2113</v>
      </c>
      <c r="U8665" s="1" t="s">
        <v>477</v>
      </c>
      <c r="V8665" t="s">
        <v>29</v>
      </c>
      <c r="W8665"/>
      <c r="X8665" t="s">
        <v>30</v>
      </c>
    </row>
    <row r="8666" spans="2:24">
      <c r="B8666" s="2" t="s">
        <v>13499</v>
      </c>
      <c r="C8666" s="1">
        <v>8554080955</v>
      </c>
      <c r="D8666" s="1"/>
      <c r="E8666" s="1"/>
      <c r="F8666" s="1"/>
      <c r="G8666" s="1" t="s">
        <v>45</v>
      </c>
      <c r="H8666" s="1" t="s">
        <v>46</v>
      </c>
      <c r="I8666"/>
      <c r="J8666"/>
      <c r="K8666"/>
      <c r="L8666"/>
      <c r="M8666"/>
      <c r="N8666"/>
      <c r="O8666"/>
      <c r="Q8666" t="s">
        <v>25</v>
      </c>
      <c r="T8666" s="1" t="s">
        <v>32</v>
      </c>
      <c r="U8666" s="1" t="s">
        <v>33</v>
      </c>
      <c r="V8666" t="s">
        <v>29</v>
      </c>
      <c r="W8666"/>
      <c r="X8666" t="s">
        <v>30</v>
      </c>
    </row>
    <row r="8667" spans="2:24">
      <c r="B8667" s="2" t="s">
        <v>13500</v>
      </c>
      <c r="C8667" s="1">
        <v>8123629239</v>
      </c>
      <c r="D8667" s="1"/>
      <c r="E8667" s="1"/>
      <c r="F8667" s="1"/>
      <c r="G8667" s="1" t="s">
        <v>146</v>
      </c>
      <c r="H8667" s="1" t="s">
        <v>331</v>
      </c>
      <c r="I8667"/>
      <c r="J8667"/>
      <c r="K8667"/>
      <c r="L8667"/>
      <c r="M8667"/>
      <c r="N8667"/>
      <c r="O8667"/>
      <c r="Q8667" t="s">
        <v>25</v>
      </c>
      <c r="T8667" s="1" t="s">
        <v>631</v>
      </c>
      <c r="U8667" s="1" t="s">
        <v>102</v>
      </c>
      <c r="V8667" t="s">
        <v>29</v>
      </c>
      <c r="W8667"/>
      <c r="X8667" t="s">
        <v>30</v>
      </c>
    </row>
    <row r="8668" spans="2:24">
      <c r="B8668" s="2" t="s">
        <v>13501</v>
      </c>
      <c r="C8668" s="1">
        <v>8839028337</v>
      </c>
      <c r="D8668" s="1"/>
      <c r="E8668" s="1"/>
      <c r="F8668" s="1"/>
      <c r="G8668" s="1" t="s">
        <v>146</v>
      </c>
      <c r="H8668" s="1" t="s">
        <v>695</v>
      </c>
      <c r="I8668"/>
      <c r="J8668"/>
      <c r="K8668"/>
      <c r="L8668"/>
      <c r="M8668"/>
      <c r="N8668"/>
      <c r="O8668"/>
      <c r="Q8668" t="s">
        <v>25</v>
      </c>
      <c r="T8668" s="1" t="s">
        <v>519</v>
      </c>
      <c r="U8668" s="1" t="s">
        <v>105</v>
      </c>
      <c r="V8668" t="s">
        <v>29</v>
      </c>
      <c r="W8668"/>
      <c r="X8668" t="s">
        <v>30</v>
      </c>
    </row>
    <row r="8669" spans="2:24">
      <c r="B8669" s="2" t="s">
        <v>13502</v>
      </c>
      <c r="C8669" s="1">
        <v>9425002100</v>
      </c>
      <c r="D8669" s="1"/>
      <c r="E8669" s="1"/>
      <c r="F8669" s="1"/>
      <c r="G8669" s="1" t="s">
        <v>146</v>
      </c>
      <c r="H8669" s="1" t="s">
        <v>695</v>
      </c>
      <c r="I8669"/>
      <c r="J8669"/>
      <c r="K8669"/>
      <c r="L8669"/>
      <c r="M8669"/>
      <c r="N8669"/>
      <c r="O8669"/>
      <c r="Q8669" t="s">
        <v>25</v>
      </c>
      <c r="T8669" s="1" t="s">
        <v>223</v>
      </c>
      <c r="U8669" s="1" t="s">
        <v>105</v>
      </c>
      <c r="V8669" t="s">
        <v>29</v>
      </c>
      <c r="W8669"/>
      <c r="X8669" t="s">
        <v>30</v>
      </c>
    </row>
    <row r="8670" spans="2:24">
      <c r="B8670" s="2" t="s">
        <v>13503</v>
      </c>
      <c r="C8670" s="1">
        <v>9997700032</v>
      </c>
      <c r="D8670" s="1"/>
      <c r="E8670" s="1"/>
      <c r="F8670" s="1"/>
      <c r="G8670" s="1" t="s">
        <v>230</v>
      </c>
      <c r="H8670" s="1" t="s">
        <v>331</v>
      </c>
      <c r="I8670"/>
      <c r="J8670"/>
      <c r="K8670"/>
      <c r="L8670"/>
      <c r="M8670"/>
      <c r="N8670"/>
      <c r="O8670"/>
      <c r="Q8670" t="s">
        <v>25</v>
      </c>
      <c r="T8670" s="1" t="s">
        <v>734</v>
      </c>
      <c r="U8670" s="1" t="s">
        <v>289</v>
      </c>
      <c r="V8670" t="s">
        <v>29</v>
      </c>
      <c r="W8670"/>
      <c r="X8670" t="s">
        <v>30</v>
      </c>
    </row>
    <row r="8671" spans="2:24">
      <c r="B8671" s="2" t="s">
        <v>13504</v>
      </c>
      <c r="C8671" s="1">
        <v>9884443847</v>
      </c>
      <c r="D8671" s="1"/>
      <c r="E8671" s="1"/>
      <c r="F8671" s="1"/>
      <c r="G8671" s="1" t="s">
        <v>56</v>
      </c>
      <c r="H8671" s="1" t="s">
        <v>695</v>
      </c>
      <c r="I8671"/>
      <c r="J8671"/>
      <c r="K8671"/>
      <c r="L8671"/>
      <c r="M8671"/>
      <c r="N8671"/>
      <c r="O8671"/>
      <c r="Q8671" t="s">
        <v>25</v>
      </c>
      <c r="T8671" s="1" t="s">
        <v>258</v>
      </c>
      <c r="U8671" s="1" t="s">
        <v>179</v>
      </c>
      <c r="V8671" t="s">
        <v>29</v>
      </c>
      <c r="W8671"/>
      <c r="X8671" t="s">
        <v>30</v>
      </c>
    </row>
    <row r="8672" spans="2:24">
      <c r="B8672" s="2" t="s">
        <v>13505</v>
      </c>
      <c r="C8672" s="1">
        <v>9431996507</v>
      </c>
      <c r="D8672" s="1"/>
      <c r="E8672" s="1"/>
      <c r="F8672" s="1"/>
      <c r="G8672" s="1" t="s">
        <v>146</v>
      </c>
      <c r="H8672" s="1" t="s">
        <v>1268</v>
      </c>
      <c r="I8672"/>
      <c r="J8672"/>
      <c r="K8672"/>
      <c r="L8672"/>
      <c r="M8672"/>
      <c r="N8672"/>
      <c r="O8672"/>
      <c r="Q8672" t="s">
        <v>25</v>
      </c>
      <c r="T8672" s="1" t="s">
        <v>445</v>
      </c>
      <c r="U8672" s="1" t="s">
        <v>158</v>
      </c>
      <c r="V8672" t="s">
        <v>29</v>
      </c>
      <c r="W8672"/>
      <c r="X8672" t="s">
        <v>30</v>
      </c>
    </row>
    <row r="8673" spans="2:24">
      <c r="B8673" s="2" t="s">
        <v>13506</v>
      </c>
      <c r="C8673" s="1">
        <v>7568831358</v>
      </c>
      <c r="D8673" s="1"/>
      <c r="E8673" s="1"/>
      <c r="F8673" s="1"/>
      <c r="G8673" s="1" t="s">
        <v>146</v>
      </c>
      <c r="H8673" s="1" t="s">
        <v>695</v>
      </c>
      <c r="I8673"/>
      <c r="J8673"/>
      <c r="K8673"/>
      <c r="L8673"/>
      <c r="M8673"/>
      <c r="N8673"/>
      <c r="O8673"/>
      <c r="Q8673" t="s">
        <v>25</v>
      </c>
      <c r="T8673" s="1" t="s">
        <v>13507</v>
      </c>
      <c r="U8673" s="1" t="s">
        <v>43</v>
      </c>
      <c r="V8673" t="s">
        <v>29</v>
      </c>
      <c r="W8673"/>
      <c r="X8673" t="s">
        <v>30</v>
      </c>
    </row>
    <row r="8674" spans="2:24">
      <c r="B8674" s="2" t="s">
        <v>13508</v>
      </c>
      <c r="C8674" s="1">
        <v>7827808552</v>
      </c>
      <c r="D8674" s="1"/>
      <c r="E8674" s="1"/>
      <c r="F8674" s="1"/>
      <c r="G8674" s="1" t="s">
        <v>146</v>
      </c>
      <c r="H8674" s="1" t="s">
        <v>331</v>
      </c>
      <c r="I8674"/>
      <c r="J8674"/>
      <c r="K8674"/>
      <c r="L8674"/>
      <c r="M8674"/>
      <c r="N8674"/>
      <c r="O8674"/>
      <c r="Q8674" t="s">
        <v>25</v>
      </c>
      <c r="T8674" s="1" t="s">
        <v>660</v>
      </c>
      <c r="U8674" s="1" t="s">
        <v>53</v>
      </c>
      <c r="V8674" t="s">
        <v>29</v>
      </c>
      <c r="W8674"/>
      <c r="X8674" t="s">
        <v>30</v>
      </c>
    </row>
    <row r="8675" spans="2:24">
      <c r="B8675" s="2" t="s">
        <v>13509</v>
      </c>
      <c r="C8675" s="1">
        <v>6375798259</v>
      </c>
      <c r="D8675" s="1"/>
      <c r="E8675" s="1"/>
      <c r="F8675" s="1"/>
      <c r="G8675" s="1" t="s">
        <v>230</v>
      </c>
      <c r="H8675" s="1" t="s">
        <v>247</v>
      </c>
      <c r="I8675"/>
      <c r="J8675"/>
      <c r="K8675"/>
      <c r="L8675"/>
      <c r="M8675"/>
      <c r="N8675"/>
      <c r="O8675"/>
      <c r="Q8675" t="s">
        <v>25</v>
      </c>
      <c r="T8675" s="1" t="s">
        <v>172</v>
      </c>
      <c r="U8675" s="1" t="s">
        <v>43</v>
      </c>
      <c r="V8675" t="s">
        <v>29</v>
      </c>
      <c r="W8675"/>
      <c r="X8675" t="s">
        <v>30</v>
      </c>
    </row>
    <row r="8676" spans="2:24">
      <c r="B8676" s="2" t="s">
        <v>13510</v>
      </c>
      <c r="C8676" s="1"/>
      <c r="D8676" s="1"/>
      <c r="E8676" s="1"/>
      <c r="F8676" s="1"/>
      <c r="G8676" s="1" t="s">
        <v>45</v>
      </c>
      <c r="H8676" s="1" t="s">
        <v>331</v>
      </c>
      <c r="I8676"/>
      <c r="J8676"/>
      <c r="K8676"/>
      <c r="L8676"/>
      <c r="M8676"/>
      <c r="N8676"/>
      <c r="O8676"/>
      <c r="Q8676" t="s">
        <v>25</v>
      </c>
      <c r="T8676" s="1" t="s">
        <v>184</v>
      </c>
      <c r="U8676" s="1" t="s">
        <v>185</v>
      </c>
      <c r="V8676" t="s">
        <v>29</v>
      </c>
      <c r="W8676"/>
      <c r="X8676" t="s">
        <v>30</v>
      </c>
    </row>
    <row r="8677" spans="2:24">
      <c r="B8677" s="2" t="s">
        <v>13511</v>
      </c>
      <c r="C8677" s="1">
        <v>9910050098</v>
      </c>
      <c r="D8677" s="1"/>
      <c r="E8677" s="1"/>
      <c r="F8677" s="1"/>
      <c r="G8677" s="1" t="s">
        <v>230</v>
      </c>
      <c r="H8677" s="1" t="s">
        <v>57</v>
      </c>
      <c r="I8677"/>
      <c r="J8677"/>
      <c r="K8677"/>
      <c r="L8677"/>
      <c r="M8677"/>
      <c r="N8677"/>
      <c r="O8677"/>
      <c r="Q8677" t="s">
        <v>25</v>
      </c>
      <c r="T8677" s="1" t="s">
        <v>594</v>
      </c>
      <c r="U8677" s="1" t="s">
        <v>53</v>
      </c>
      <c r="V8677" t="s">
        <v>29</v>
      </c>
      <c r="W8677"/>
      <c r="X8677" t="s">
        <v>30</v>
      </c>
    </row>
    <row r="8678" spans="2:24">
      <c r="B8678" s="2" t="s">
        <v>13512</v>
      </c>
      <c r="C8678" s="1">
        <v>9899357536</v>
      </c>
      <c r="D8678" s="1"/>
      <c r="E8678" s="1"/>
      <c r="F8678" s="1"/>
      <c r="G8678" s="1" t="s">
        <v>45</v>
      </c>
      <c r="H8678" s="1" t="s">
        <v>46</v>
      </c>
      <c r="I8678"/>
      <c r="J8678"/>
      <c r="K8678"/>
      <c r="L8678"/>
      <c r="M8678"/>
      <c r="N8678"/>
      <c r="O8678"/>
      <c r="Q8678" t="s">
        <v>25</v>
      </c>
      <c r="T8678" s="1" t="s">
        <v>575</v>
      </c>
      <c r="U8678" s="1" t="s">
        <v>78</v>
      </c>
      <c r="V8678" t="s">
        <v>29</v>
      </c>
      <c r="W8678"/>
      <c r="X8678" t="s">
        <v>30</v>
      </c>
    </row>
    <row r="8679" spans="2:24">
      <c r="B8679" s="2" t="s">
        <v>13513</v>
      </c>
      <c r="C8679" s="1">
        <v>7359041431</v>
      </c>
      <c r="D8679" s="1"/>
      <c r="E8679" s="1"/>
      <c r="F8679" s="1"/>
      <c r="G8679" s="1" t="s">
        <v>45</v>
      </c>
      <c r="H8679" s="1" t="s">
        <v>247</v>
      </c>
      <c r="I8679"/>
      <c r="J8679"/>
      <c r="K8679"/>
      <c r="L8679"/>
      <c r="M8679"/>
      <c r="N8679"/>
      <c r="O8679"/>
      <c r="Q8679" t="s">
        <v>25</v>
      </c>
      <c r="T8679" s="1" t="s">
        <v>303</v>
      </c>
      <c r="U8679" s="1" t="s">
        <v>116</v>
      </c>
      <c r="V8679" t="s">
        <v>29</v>
      </c>
      <c r="W8679"/>
      <c r="X8679" t="s">
        <v>30</v>
      </c>
    </row>
    <row r="8680" spans="2:24">
      <c r="B8680" s="2" t="s">
        <v>13514</v>
      </c>
      <c r="C8680" s="1">
        <v>9672766706</v>
      </c>
      <c r="D8680" s="1"/>
      <c r="E8680" s="1"/>
      <c r="F8680" s="1"/>
      <c r="G8680" s="1" t="s">
        <v>56</v>
      </c>
      <c r="H8680" s="1" t="s">
        <v>57</v>
      </c>
      <c r="I8680"/>
      <c r="J8680"/>
      <c r="K8680"/>
      <c r="L8680"/>
      <c r="M8680"/>
      <c r="N8680"/>
      <c r="O8680"/>
      <c r="Q8680" t="s">
        <v>25</v>
      </c>
      <c r="T8680" s="1" t="s">
        <v>128</v>
      </c>
      <c r="U8680" s="1" t="s">
        <v>43</v>
      </c>
      <c r="V8680" t="s">
        <v>29</v>
      </c>
      <c r="W8680"/>
      <c r="X8680" t="s">
        <v>30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Sheets</Application>
  <HeadingPairs>
    <vt:vector size="2" baseType="variant">
      <vt:variant>
        <vt:lpstr>工作表</vt:lpstr>
      </vt:variant>
      <vt:variant>
        <vt:i4>1</vt:i4>
      </vt:variant>
    </vt:vector>
  </HeadingPairs>
  <TitlesOfParts>
    <vt:vector size="1" baseType="lpstr">
      <vt:lpstr>CUSTOMER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Piyush Khare</cp:lastModifiedBy>
  <dcterms:created xsi:type="dcterms:W3CDTF">2026-03-12T10:14:57Z</dcterms:created>
  <dcterms:modified xsi:type="dcterms:W3CDTF">2026-03-12T10:37:35Z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36D6B13A91A186AE174AB269A38C339B_43</vt:lpwstr>
  </property>
  <property fmtid="{D5CDD505-2E9C-101B-9397-08002B2CF9AE}" pid="3" name="KSOProductBuildVer">
    <vt:lpwstr>1033-12.1.23152.23152</vt:lpwstr>
  </property>
</Properties>
</file>